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slicers/slicer1.xml" ContentType="application/vnd.ms-excel.slicer+xml"/>
  <Override PartName="/xl/charts/chartEx1.xml" ContentType="application/vnd.ms-office.chartex+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slicers/slicer2.xml" ContentType="application/vnd.ms-excel.slicer+xml"/>
  <Override PartName="/xl/charts/chart8.xml" ContentType="application/vnd.openxmlformats-officedocument.drawingml.chart+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C:\Users\yaswa\OneDrive\Desktop\"/>
    </mc:Choice>
  </mc:AlternateContent>
  <xr:revisionPtr revIDLastSave="0" documentId="13_ncr:1_{020E442B-B7D7-4D04-A15B-71B9A64D183C}" xr6:coauthVersionLast="47" xr6:coauthVersionMax="47" xr10:uidLastSave="{00000000-0000-0000-0000-000000000000}"/>
  <bookViews>
    <workbookView xWindow="-108" yWindow="-108" windowWidth="23256" windowHeight="12456" firstSheet="12" activeTab="14" xr2:uid="{00000000-000D-0000-FFFF-FFFF00000000}"/>
  </bookViews>
  <sheets>
    <sheet name="Customers" sheetId="1" r:id="rId1"/>
    <sheet name="Loan_Types" sheetId="2" r:id="rId2"/>
    <sheet name="Branches" sheetId="3" r:id="rId3"/>
    <sheet name="Employees" sheetId="4" r:id="rId4"/>
    <sheet name="Loans" sheetId="5" r:id="rId5"/>
    <sheet name="Loan_Repayments" sheetId="6" r:id="rId6"/>
    <sheet name="Branch Wise Loan Amount " sheetId="15" r:id="rId7"/>
    <sheet name="Loan Type Wise Loan Amount" sheetId="16" r:id="rId8"/>
    <sheet name="Approval Status Analysis" sheetId="17" r:id="rId9"/>
    <sheet name="Monthly Loan Disbursement Trend" sheetId="21" r:id="rId10"/>
    <sheet name="gender wise loan distribution" sheetId="24" r:id="rId11"/>
    <sheet name="Repayment status Analysis" sheetId="26" r:id="rId12"/>
    <sheet name="employee wise loan processing" sheetId="27" r:id="rId13"/>
    <sheet name="map" sheetId="37" r:id="rId14"/>
    <sheet name="Dashboard" sheetId="8" r:id="rId15"/>
  </sheets>
  <definedNames>
    <definedName name="_xlchart.v5.0" hidden="1">map!$D$3</definedName>
    <definedName name="_xlchart.v5.1" hidden="1">map!$D$4:$D$5</definedName>
    <definedName name="_xlchart.v5.2" hidden="1">map!$E$3</definedName>
    <definedName name="_xlchart.v5.3" hidden="1">map!$E$4:$E$5</definedName>
    <definedName name="_xlchart.v5.4" hidden="1">map!$D$3</definedName>
    <definedName name="_xlchart.v5.5" hidden="1">map!$D$4:$D$5</definedName>
    <definedName name="_xlchart.v5.6" hidden="1">map!$E$3</definedName>
    <definedName name="_xlchart.v5.7" hidden="1">map!$E$4:$E$5</definedName>
    <definedName name="_xlcn.WorksheetConnection_Banking_Loan_Large_Dataset.xlsxTable1" hidden="1">Table1[]</definedName>
    <definedName name="_xlcn.WorksheetConnection_Banking_Loan_Large_Dataset.xlsxTable2" hidden="1">Table2[]</definedName>
    <definedName name="_xlcn.WorksheetConnection_Banking_Loan_Large_Dataset.xlsxTable3" hidden="1">Table3[]</definedName>
    <definedName name="_xlcn.WorksheetConnection_Banking_Loan_Large_Dataset.xlsxTable4" hidden="1">Table4[]</definedName>
    <definedName name="_xlcn.WorksheetConnection_Banking_Loan_Large_Dataset.xlsxTable5" hidden="1">Table5[]</definedName>
    <definedName name="_xlcn.WorksheetConnection_Banking_Loan_Large_Dataset.xlsxTable6" hidden="1">Table6[]</definedName>
    <definedName name="Slicer_Approval_Status">#N/A</definedName>
    <definedName name="Slicer_Branch_name">#N/A</definedName>
    <definedName name="Slicer_Branch_name1">#N/A</definedName>
    <definedName name="Slicer_employee_name">#N/A</definedName>
    <definedName name="Slicer_Gender">#N/A</definedName>
    <definedName name="Slicer_Loan_Type">#N/A</definedName>
    <definedName name="Slicer_Month">#N/A</definedName>
    <definedName name="Slicer_Payment_Status">#N/A</definedName>
  </definedNames>
  <calcPr calcId="191029"/>
  <pivotCaches>
    <pivotCache cacheId="0" r:id="rId16"/>
    <pivotCache cacheId="1" r:id="rId17"/>
    <pivotCache cacheId="2" r:id="rId18"/>
    <pivotCache cacheId="3" r:id="rId19"/>
    <pivotCache cacheId="4" r:id="rId20"/>
    <pivotCache cacheId="5"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6" name="Table6" connection="WorksheetConnection_Banking_Loan_Large_Dataset.xlsx!Table6"/>
          <x15:modelTable id="Table5" name="Table5" connection="WorksheetConnection_Banking_Loan_Large_Dataset.xlsx!Table5"/>
          <x15:modelTable id="Table4" name="Table4" connection="WorksheetConnection_Banking_Loan_Large_Dataset.xlsx!Table4"/>
          <x15:modelTable id="Table3" name="Table3" connection="WorksheetConnection_Banking_Loan_Large_Dataset.xlsx!Table3"/>
          <x15:modelTable id="Table2" name="Table2" connection="WorksheetConnection_Banking_Loan_Large_Dataset.xlsx!Table2"/>
          <x15:modelTable id="Table1" name="Table1" connection="WorksheetConnection_Banking_Loan_Large_Dataset.xlsx!Table1"/>
        </x15:modelTables>
        <x15:modelRelationships>
          <x15:modelRelationship fromTable="Table1" fromColumn="Branch_ID" toTable="Table3" toColumn="Branch_ID"/>
          <x15:modelRelationship fromTable="Table5" fromColumn="Customer_ID" toTable="Table1" toColumn="Customer_ID"/>
          <x15:modelRelationship fromTable="Table5" fromColumn="Loan_Type_ID" toTable="Table2" toColumn="Loan_Type_ID"/>
          <x15:modelRelationship fromTable="Table5" fromColumn="Employee_ID" toTable="Table4" toColumn="Employee_ID"/>
          <x15:modelRelationship fromTable="Table6" fromColumn="Loan_ID" toTable="Table5" toColumn="Loan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17" i="5" l="1"/>
  <c r="Z15" i="5"/>
  <c r="Z13" i="5"/>
  <c r="E5" i="37"/>
  <c r="E4" i="37"/>
  <c r="D5" i="37"/>
  <c r="D4" i="37"/>
  <c r="W2" i="5"/>
  <c r="W3" i="5"/>
  <c r="W4" i="5"/>
  <c r="W5" i="5"/>
  <c r="W6" i="5"/>
  <c r="W7" i="5"/>
  <c r="W8" i="5"/>
  <c r="W9" i="5"/>
  <c r="W10" i="5"/>
  <c r="W11" i="5"/>
  <c r="W12" i="5"/>
  <c r="W13" i="5"/>
  <c r="W14" i="5"/>
  <c r="W15" i="5"/>
  <c r="W16" i="5"/>
  <c r="W17" i="5"/>
  <c r="W18" i="5"/>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W501" i="5"/>
  <c r="Y11" i="5"/>
  <c r="U2" i="5"/>
  <c r="U3" i="5"/>
  <c r="U4" i="5"/>
  <c r="U5" i="5"/>
  <c r="U6" i="5"/>
  <c r="U7" i="5"/>
  <c r="U8" i="5"/>
  <c r="U9" i="5"/>
  <c r="U10" i="5"/>
  <c r="U11" i="5"/>
  <c r="U12" i="5"/>
  <c r="U13" i="5"/>
  <c r="U14" i="5"/>
  <c r="U15" i="5"/>
  <c r="U16" i="5"/>
  <c r="U17" i="5"/>
  <c r="U18" i="5"/>
  <c r="U19" i="5"/>
  <c r="U20" i="5"/>
  <c r="U21" i="5"/>
  <c r="U22" i="5"/>
  <c r="U23" i="5"/>
  <c r="U24" i="5"/>
  <c r="U25" i="5"/>
  <c r="U26" i="5"/>
  <c r="U27" i="5"/>
  <c r="U28" i="5"/>
  <c r="U29" i="5"/>
  <c r="U30" i="5"/>
  <c r="U31" i="5"/>
  <c r="U32" i="5"/>
  <c r="U33" i="5"/>
  <c r="U34" i="5"/>
  <c r="U35" i="5"/>
  <c r="U36" i="5"/>
  <c r="U37" i="5"/>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227" i="5"/>
  <c r="U228" i="5"/>
  <c r="U229" i="5"/>
  <c r="U230" i="5"/>
  <c r="U231" i="5"/>
  <c r="U232" i="5"/>
  <c r="U233" i="5"/>
  <c r="U234" i="5"/>
  <c r="U235" i="5"/>
  <c r="U236" i="5"/>
  <c r="U237" i="5"/>
  <c r="U238" i="5"/>
  <c r="U239" i="5"/>
  <c r="U240" i="5"/>
  <c r="U241" i="5"/>
  <c r="U242" i="5"/>
  <c r="U243" i="5"/>
  <c r="U244" i="5"/>
  <c r="U245" i="5"/>
  <c r="U246" i="5"/>
  <c r="U247" i="5"/>
  <c r="U248" i="5"/>
  <c r="U249" i="5"/>
  <c r="U250" i="5"/>
  <c r="U251" i="5"/>
  <c r="U252" i="5"/>
  <c r="U253" i="5"/>
  <c r="U254" i="5"/>
  <c r="U255" i="5"/>
  <c r="U256" i="5"/>
  <c r="U257" i="5"/>
  <c r="U258" i="5"/>
  <c r="U259" i="5"/>
  <c r="U260" i="5"/>
  <c r="U261" i="5"/>
  <c r="U262" i="5"/>
  <c r="U263" i="5"/>
  <c r="U264" i="5"/>
  <c r="U265" i="5"/>
  <c r="U266" i="5"/>
  <c r="U267" i="5"/>
  <c r="U268" i="5"/>
  <c r="U269" i="5"/>
  <c r="U270" i="5"/>
  <c r="U271" i="5"/>
  <c r="U272" i="5"/>
  <c r="U273" i="5"/>
  <c r="U274" i="5"/>
  <c r="U275" i="5"/>
  <c r="U276" i="5"/>
  <c r="U277" i="5"/>
  <c r="U278" i="5"/>
  <c r="U279" i="5"/>
  <c r="U280" i="5"/>
  <c r="U281" i="5"/>
  <c r="U282" i="5"/>
  <c r="U283" i="5"/>
  <c r="U284" i="5"/>
  <c r="U285" i="5"/>
  <c r="U286" i="5"/>
  <c r="U287" i="5"/>
  <c r="U288" i="5"/>
  <c r="U289" i="5"/>
  <c r="U290" i="5"/>
  <c r="U291" i="5"/>
  <c r="U292" i="5"/>
  <c r="U293" i="5"/>
  <c r="U294" i="5"/>
  <c r="U295" i="5"/>
  <c r="U296" i="5"/>
  <c r="U297" i="5"/>
  <c r="U298" i="5"/>
  <c r="U299" i="5"/>
  <c r="U300" i="5"/>
  <c r="U301" i="5"/>
  <c r="U302" i="5"/>
  <c r="U303" i="5"/>
  <c r="U304" i="5"/>
  <c r="U305" i="5"/>
  <c r="U306" i="5"/>
  <c r="U307" i="5"/>
  <c r="U308" i="5"/>
  <c r="U309" i="5"/>
  <c r="U310" i="5"/>
  <c r="U311" i="5"/>
  <c r="U312" i="5"/>
  <c r="U313" i="5"/>
  <c r="U314" i="5"/>
  <c r="U315" i="5"/>
  <c r="U316" i="5"/>
  <c r="U317" i="5"/>
  <c r="U318" i="5"/>
  <c r="U319" i="5"/>
  <c r="U320" i="5"/>
  <c r="U321" i="5"/>
  <c r="U322" i="5"/>
  <c r="U323" i="5"/>
  <c r="U324" i="5"/>
  <c r="U325" i="5"/>
  <c r="U326" i="5"/>
  <c r="U327" i="5"/>
  <c r="U328" i="5"/>
  <c r="U329" i="5"/>
  <c r="U330" i="5"/>
  <c r="U331" i="5"/>
  <c r="U332" i="5"/>
  <c r="U333" i="5"/>
  <c r="U334" i="5"/>
  <c r="U335" i="5"/>
  <c r="U336" i="5"/>
  <c r="U337" i="5"/>
  <c r="U338" i="5"/>
  <c r="U339" i="5"/>
  <c r="U340" i="5"/>
  <c r="U341" i="5"/>
  <c r="U342" i="5"/>
  <c r="U343" i="5"/>
  <c r="U344" i="5"/>
  <c r="U345" i="5"/>
  <c r="U346" i="5"/>
  <c r="U347" i="5"/>
  <c r="U348" i="5"/>
  <c r="U349" i="5"/>
  <c r="U350" i="5"/>
  <c r="U351" i="5"/>
  <c r="U352" i="5"/>
  <c r="U353" i="5"/>
  <c r="U354" i="5"/>
  <c r="U355" i="5"/>
  <c r="U356" i="5"/>
  <c r="U357" i="5"/>
  <c r="U358" i="5"/>
  <c r="U359" i="5"/>
  <c r="U360" i="5"/>
  <c r="U361" i="5"/>
  <c r="U362" i="5"/>
  <c r="U363" i="5"/>
  <c r="U364" i="5"/>
  <c r="U365" i="5"/>
  <c r="U366" i="5"/>
  <c r="U367" i="5"/>
  <c r="U368" i="5"/>
  <c r="U369" i="5"/>
  <c r="U370" i="5"/>
  <c r="U371" i="5"/>
  <c r="U372" i="5"/>
  <c r="U373" i="5"/>
  <c r="U374" i="5"/>
  <c r="U375" i="5"/>
  <c r="U376" i="5"/>
  <c r="U377" i="5"/>
  <c r="U378" i="5"/>
  <c r="U379" i="5"/>
  <c r="U380" i="5"/>
  <c r="U381" i="5"/>
  <c r="U382" i="5"/>
  <c r="U383" i="5"/>
  <c r="U384" i="5"/>
  <c r="U385" i="5"/>
  <c r="U386" i="5"/>
  <c r="U387" i="5"/>
  <c r="U388" i="5"/>
  <c r="U389" i="5"/>
  <c r="U390" i="5"/>
  <c r="U391" i="5"/>
  <c r="U392" i="5"/>
  <c r="U393" i="5"/>
  <c r="U394" i="5"/>
  <c r="U395" i="5"/>
  <c r="U396" i="5"/>
  <c r="U397" i="5"/>
  <c r="U398" i="5"/>
  <c r="U399" i="5"/>
  <c r="U400" i="5"/>
  <c r="U401" i="5"/>
  <c r="U402" i="5"/>
  <c r="U403" i="5"/>
  <c r="U404" i="5"/>
  <c r="U405" i="5"/>
  <c r="U406" i="5"/>
  <c r="U407" i="5"/>
  <c r="U408" i="5"/>
  <c r="U409" i="5"/>
  <c r="U410" i="5"/>
  <c r="U411" i="5"/>
  <c r="U412" i="5"/>
  <c r="U413" i="5"/>
  <c r="U414" i="5"/>
  <c r="U415" i="5"/>
  <c r="U416" i="5"/>
  <c r="U417" i="5"/>
  <c r="U418" i="5"/>
  <c r="U419" i="5"/>
  <c r="U420" i="5"/>
  <c r="U421" i="5"/>
  <c r="U422" i="5"/>
  <c r="U423" i="5"/>
  <c r="U424" i="5"/>
  <c r="U425" i="5"/>
  <c r="U426" i="5"/>
  <c r="U427" i="5"/>
  <c r="U428" i="5"/>
  <c r="U429" i="5"/>
  <c r="U430" i="5"/>
  <c r="U431" i="5"/>
  <c r="U432" i="5"/>
  <c r="U433" i="5"/>
  <c r="U434" i="5"/>
  <c r="U435" i="5"/>
  <c r="U436" i="5"/>
  <c r="U437" i="5"/>
  <c r="U438" i="5"/>
  <c r="U439" i="5"/>
  <c r="U440" i="5"/>
  <c r="U441" i="5"/>
  <c r="U442" i="5"/>
  <c r="U443" i="5"/>
  <c r="U444" i="5"/>
  <c r="U445" i="5"/>
  <c r="U446" i="5"/>
  <c r="U447" i="5"/>
  <c r="U448" i="5"/>
  <c r="U449" i="5"/>
  <c r="U450" i="5"/>
  <c r="U451" i="5"/>
  <c r="U452" i="5"/>
  <c r="U453" i="5"/>
  <c r="U454" i="5"/>
  <c r="U455" i="5"/>
  <c r="U456" i="5"/>
  <c r="U457" i="5"/>
  <c r="U458" i="5"/>
  <c r="U459" i="5"/>
  <c r="U460" i="5"/>
  <c r="U461" i="5"/>
  <c r="U462" i="5"/>
  <c r="U463" i="5"/>
  <c r="U464" i="5"/>
  <c r="U465" i="5"/>
  <c r="U466" i="5"/>
  <c r="U467" i="5"/>
  <c r="U468" i="5"/>
  <c r="U469" i="5"/>
  <c r="U470" i="5"/>
  <c r="U471" i="5"/>
  <c r="U472" i="5"/>
  <c r="U473" i="5"/>
  <c r="U474" i="5"/>
  <c r="U475" i="5"/>
  <c r="U476" i="5"/>
  <c r="U477" i="5"/>
  <c r="U478" i="5"/>
  <c r="U479" i="5"/>
  <c r="U480" i="5"/>
  <c r="U481" i="5"/>
  <c r="U482" i="5"/>
  <c r="U483" i="5"/>
  <c r="U484" i="5"/>
  <c r="U485" i="5"/>
  <c r="U486" i="5"/>
  <c r="U487" i="5"/>
  <c r="U488" i="5"/>
  <c r="U489" i="5"/>
  <c r="U490" i="5"/>
  <c r="U491" i="5"/>
  <c r="U492" i="5"/>
  <c r="U493" i="5"/>
  <c r="U494" i="5"/>
  <c r="U495" i="5"/>
  <c r="U496" i="5"/>
  <c r="U497" i="5"/>
  <c r="U498" i="5"/>
  <c r="U499" i="5"/>
  <c r="U500" i="5"/>
  <c r="U501" i="5"/>
  <c r="T2" i="5"/>
  <c r="T3" i="5"/>
  <c r="T4" i="5"/>
  <c r="T5" i="5"/>
  <c r="T6" i="5"/>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420" i="5"/>
  <c r="T421" i="5"/>
  <c r="T422" i="5"/>
  <c r="T423" i="5"/>
  <c r="T424" i="5"/>
  <c r="T425" i="5"/>
  <c r="T426" i="5"/>
  <c r="T427" i="5"/>
  <c r="T428" i="5"/>
  <c r="T429" i="5"/>
  <c r="T430" i="5"/>
  <c r="T431" i="5"/>
  <c r="T432" i="5"/>
  <c r="T433" i="5"/>
  <c r="T434" i="5"/>
  <c r="T435" i="5"/>
  <c r="T436" i="5"/>
  <c r="T437" i="5"/>
  <c r="T438" i="5"/>
  <c r="T439" i="5"/>
  <c r="T440" i="5"/>
  <c r="T441" i="5"/>
  <c r="T442" i="5"/>
  <c r="T443" i="5"/>
  <c r="T444" i="5"/>
  <c r="T445" i="5"/>
  <c r="T446" i="5"/>
  <c r="T447" i="5"/>
  <c r="T448" i="5"/>
  <c r="T449" i="5"/>
  <c r="T450" i="5"/>
  <c r="T451" i="5"/>
  <c r="T452" i="5"/>
  <c r="T453" i="5"/>
  <c r="T454" i="5"/>
  <c r="T455" i="5"/>
  <c r="T456" i="5"/>
  <c r="T457" i="5"/>
  <c r="T458" i="5"/>
  <c r="T459" i="5"/>
  <c r="T460" i="5"/>
  <c r="T461" i="5"/>
  <c r="T462" i="5"/>
  <c r="T463" i="5"/>
  <c r="T464" i="5"/>
  <c r="T465" i="5"/>
  <c r="T466" i="5"/>
  <c r="T467" i="5"/>
  <c r="T468" i="5"/>
  <c r="T469" i="5"/>
  <c r="T470" i="5"/>
  <c r="T471" i="5"/>
  <c r="T472" i="5"/>
  <c r="T473" i="5"/>
  <c r="T474" i="5"/>
  <c r="T475" i="5"/>
  <c r="T476" i="5"/>
  <c r="T477" i="5"/>
  <c r="T478" i="5"/>
  <c r="T479" i="5"/>
  <c r="T480" i="5"/>
  <c r="T481" i="5"/>
  <c r="T482" i="5"/>
  <c r="T483" i="5"/>
  <c r="T484" i="5"/>
  <c r="T485" i="5"/>
  <c r="T486" i="5"/>
  <c r="T487" i="5"/>
  <c r="T488" i="5"/>
  <c r="T489" i="5"/>
  <c r="T490" i="5"/>
  <c r="T491" i="5"/>
  <c r="T492" i="5"/>
  <c r="T493" i="5"/>
  <c r="T494" i="5"/>
  <c r="T495" i="5"/>
  <c r="T496" i="5"/>
  <c r="T497" i="5"/>
  <c r="T498" i="5"/>
  <c r="T499" i="5"/>
  <c r="T500" i="5"/>
  <c r="T501" i="5"/>
  <c r="S2" i="5"/>
  <c r="S3" i="5"/>
  <c r="S4" i="5"/>
  <c r="S5" i="5"/>
  <c r="S6" i="5"/>
  <c r="S7" i="5"/>
  <c r="S8" i="5"/>
  <c r="S9" i="5"/>
  <c r="S10" i="5"/>
  <c r="S11" i="5"/>
  <c r="S12" i="5"/>
  <c r="S13" i="5"/>
  <c r="S14" i="5"/>
  <c r="S15" i="5"/>
  <c r="S16" i="5"/>
  <c r="S17" i="5"/>
  <c r="S18" i="5"/>
  <c r="S19" i="5"/>
  <c r="S20" i="5"/>
  <c r="S21" i="5"/>
  <c r="S22" i="5"/>
  <c r="S23" i="5"/>
  <c r="S24" i="5"/>
  <c r="S25" i="5"/>
  <c r="S26" i="5"/>
  <c r="S27" i="5"/>
  <c r="S28" i="5"/>
  <c r="S29" i="5"/>
  <c r="S30" i="5"/>
  <c r="S31" i="5"/>
  <c r="S32" i="5"/>
  <c r="S33" i="5"/>
  <c r="S34" i="5"/>
  <c r="S35" i="5"/>
  <c r="S36" i="5"/>
  <c r="S37" i="5"/>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2" i="5"/>
  <c r="S133" i="5"/>
  <c r="S134" i="5"/>
  <c r="S135" i="5"/>
  <c r="S136" i="5"/>
  <c r="S137" i="5"/>
  <c r="S138" i="5"/>
  <c r="S139" i="5"/>
  <c r="S140" i="5"/>
  <c r="S141" i="5"/>
  <c r="S142" i="5"/>
  <c r="S143" i="5"/>
  <c r="S144" i="5"/>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S244" i="5"/>
  <c r="S245" i="5"/>
  <c r="S246" i="5"/>
  <c r="S247" i="5"/>
  <c r="S248" i="5"/>
  <c r="S249" i="5"/>
  <c r="S250" i="5"/>
  <c r="S251" i="5"/>
  <c r="S252" i="5"/>
  <c r="S253" i="5"/>
  <c r="S254" i="5"/>
  <c r="S255" i="5"/>
  <c r="S256" i="5"/>
  <c r="S257" i="5"/>
  <c r="S258" i="5"/>
  <c r="S259" i="5"/>
  <c r="S260" i="5"/>
  <c r="S261" i="5"/>
  <c r="S262" i="5"/>
  <c r="S263" i="5"/>
  <c r="S264" i="5"/>
  <c r="S265" i="5"/>
  <c r="S266" i="5"/>
  <c r="S267" i="5"/>
  <c r="S268" i="5"/>
  <c r="S269" i="5"/>
  <c r="S270" i="5"/>
  <c r="S271" i="5"/>
  <c r="S272" i="5"/>
  <c r="S273" i="5"/>
  <c r="S274" i="5"/>
  <c r="S275" i="5"/>
  <c r="S276" i="5"/>
  <c r="S277" i="5"/>
  <c r="S278" i="5"/>
  <c r="S279" i="5"/>
  <c r="S280" i="5"/>
  <c r="S281" i="5"/>
  <c r="S282" i="5"/>
  <c r="S283" i="5"/>
  <c r="S284" i="5"/>
  <c r="S285" i="5"/>
  <c r="S286" i="5"/>
  <c r="S287" i="5"/>
  <c r="S288" i="5"/>
  <c r="S289" i="5"/>
  <c r="S290" i="5"/>
  <c r="S291" i="5"/>
  <c r="S292" i="5"/>
  <c r="S293" i="5"/>
  <c r="S294" i="5"/>
  <c r="S295" i="5"/>
  <c r="S296" i="5"/>
  <c r="S297" i="5"/>
  <c r="S298" i="5"/>
  <c r="S299" i="5"/>
  <c r="S300" i="5"/>
  <c r="S301" i="5"/>
  <c r="S302" i="5"/>
  <c r="S303" i="5"/>
  <c r="S304" i="5"/>
  <c r="S305" i="5"/>
  <c r="S306" i="5"/>
  <c r="S307" i="5"/>
  <c r="S308" i="5"/>
  <c r="S309" i="5"/>
  <c r="S310" i="5"/>
  <c r="S311" i="5"/>
  <c r="S312" i="5"/>
  <c r="S313" i="5"/>
  <c r="S314" i="5"/>
  <c r="S315" i="5"/>
  <c r="S316" i="5"/>
  <c r="S317" i="5"/>
  <c r="S318" i="5"/>
  <c r="S319" i="5"/>
  <c r="S320" i="5"/>
  <c r="S321" i="5"/>
  <c r="S322" i="5"/>
  <c r="S323" i="5"/>
  <c r="S324" i="5"/>
  <c r="S325" i="5"/>
  <c r="S326" i="5"/>
  <c r="S327" i="5"/>
  <c r="S328" i="5"/>
  <c r="S329" i="5"/>
  <c r="S330" i="5"/>
  <c r="S331" i="5"/>
  <c r="S332" i="5"/>
  <c r="S333" i="5"/>
  <c r="S334" i="5"/>
  <c r="S335" i="5"/>
  <c r="S336" i="5"/>
  <c r="S337" i="5"/>
  <c r="S338" i="5"/>
  <c r="S339" i="5"/>
  <c r="S340" i="5"/>
  <c r="S341" i="5"/>
  <c r="S342" i="5"/>
  <c r="S343" i="5"/>
  <c r="S344" i="5"/>
  <c r="S345" i="5"/>
  <c r="S346" i="5"/>
  <c r="S347" i="5"/>
  <c r="S348" i="5"/>
  <c r="S349" i="5"/>
  <c r="S350" i="5"/>
  <c r="S351" i="5"/>
  <c r="S352" i="5"/>
  <c r="S353" i="5"/>
  <c r="S354" i="5"/>
  <c r="S355" i="5"/>
  <c r="S356" i="5"/>
  <c r="S357" i="5"/>
  <c r="S358" i="5"/>
  <c r="S359" i="5"/>
  <c r="S360" i="5"/>
  <c r="S361" i="5"/>
  <c r="S362" i="5"/>
  <c r="S363" i="5"/>
  <c r="S364" i="5"/>
  <c r="S365" i="5"/>
  <c r="S366" i="5"/>
  <c r="S367" i="5"/>
  <c r="S368" i="5"/>
  <c r="S369" i="5"/>
  <c r="S370" i="5"/>
  <c r="S371" i="5"/>
  <c r="S372" i="5"/>
  <c r="S373" i="5"/>
  <c r="S374" i="5"/>
  <c r="S375" i="5"/>
  <c r="S376" i="5"/>
  <c r="S377" i="5"/>
  <c r="S378" i="5"/>
  <c r="S379" i="5"/>
  <c r="S380" i="5"/>
  <c r="S381" i="5"/>
  <c r="S382" i="5"/>
  <c r="S383" i="5"/>
  <c r="S384" i="5"/>
  <c r="S385" i="5"/>
  <c r="S386" i="5"/>
  <c r="S387" i="5"/>
  <c r="S388" i="5"/>
  <c r="S389" i="5"/>
  <c r="S390" i="5"/>
  <c r="S391" i="5"/>
  <c r="S392" i="5"/>
  <c r="S393" i="5"/>
  <c r="S394" i="5"/>
  <c r="S395" i="5"/>
  <c r="S396" i="5"/>
  <c r="S397" i="5"/>
  <c r="S398" i="5"/>
  <c r="S399" i="5"/>
  <c r="S400" i="5"/>
  <c r="S401" i="5"/>
  <c r="S402" i="5"/>
  <c r="S403" i="5"/>
  <c r="S404" i="5"/>
  <c r="S405" i="5"/>
  <c r="S406" i="5"/>
  <c r="S407" i="5"/>
  <c r="S408" i="5"/>
  <c r="S409" i="5"/>
  <c r="S410" i="5"/>
  <c r="S411" i="5"/>
  <c r="S412" i="5"/>
  <c r="S413" i="5"/>
  <c r="S414" i="5"/>
  <c r="S415" i="5"/>
  <c r="S416" i="5"/>
  <c r="S417" i="5"/>
  <c r="S418" i="5"/>
  <c r="S419" i="5"/>
  <c r="S420" i="5"/>
  <c r="S421" i="5"/>
  <c r="S422" i="5"/>
  <c r="S423" i="5"/>
  <c r="S424" i="5"/>
  <c r="S425" i="5"/>
  <c r="S426" i="5"/>
  <c r="S427" i="5"/>
  <c r="S428" i="5"/>
  <c r="S429" i="5"/>
  <c r="S430" i="5"/>
  <c r="S431" i="5"/>
  <c r="S432" i="5"/>
  <c r="S433" i="5"/>
  <c r="S434" i="5"/>
  <c r="S435" i="5"/>
  <c r="S436" i="5"/>
  <c r="S437" i="5"/>
  <c r="S438" i="5"/>
  <c r="S439" i="5"/>
  <c r="S440" i="5"/>
  <c r="S441" i="5"/>
  <c r="S442" i="5"/>
  <c r="S443" i="5"/>
  <c r="S444" i="5"/>
  <c r="S445" i="5"/>
  <c r="S446" i="5"/>
  <c r="S447" i="5"/>
  <c r="S448" i="5"/>
  <c r="S449" i="5"/>
  <c r="S450" i="5"/>
  <c r="S451" i="5"/>
  <c r="S452" i="5"/>
  <c r="S453" i="5"/>
  <c r="S454" i="5"/>
  <c r="S455" i="5"/>
  <c r="S456" i="5"/>
  <c r="S457" i="5"/>
  <c r="S458" i="5"/>
  <c r="S459" i="5"/>
  <c r="S460" i="5"/>
  <c r="S461" i="5"/>
  <c r="S462" i="5"/>
  <c r="S463" i="5"/>
  <c r="S464" i="5"/>
  <c r="S465" i="5"/>
  <c r="S466" i="5"/>
  <c r="S467" i="5"/>
  <c r="S468" i="5"/>
  <c r="S469" i="5"/>
  <c r="S470" i="5"/>
  <c r="S471" i="5"/>
  <c r="S472" i="5"/>
  <c r="S473" i="5"/>
  <c r="S474" i="5"/>
  <c r="S475" i="5"/>
  <c r="S476" i="5"/>
  <c r="S477" i="5"/>
  <c r="S478" i="5"/>
  <c r="S479" i="5"/>
  <c r="S480" i="5"/>
  <c r="S481" i="5"/>
  <c r="S482" i="5"/>
  <c r="S483" i="5"/>
  <c r="S484" i="5"/>
  <c r="S485" i="5"/>
  <c r="S486" i="5"/>
  <c r="S487" i="5"/>
  <c r="S488" i="5"/>
  <c r="S489" i="5"/>
  <c r="S490" i="5"/>
  <c r="S491" i="5"/>
  <c r="S492" i="5"/>
  <c r="S493" i="5"/>
  <c r="S494" i="5"/>
  <c r="S495" i="5"/>
  <c r="S496" i="5"/>
  <c r="S497" i="5"/>
  <c r="S498" i="5"/>
  <c r="S499" i="5"/>
  <c r="S500" i="5"/>
  <c r="S501" i="5"/>
  <c r="Q2" i="5"/>
  <c r="Q3" i="5"/>
  <c r="Q4" i="5"/>
  <c r="Q5" i="5"/>
  <c r="Q6" i="5"/>
  <c r="Q7" i="5"/>
  <c r="Q8" i="5"/>
  <c r="Q9" i="5"/>
  <c r="Q10" i="5"/>
  <c r="Q11" i="5"/>
  <c r="Q12" i="5"/>
  <c r="Q13" i="5"/>
  <c r="Q14" i="5"/>
  <c r="Q15" i="5"/>
  <c r="Q16" i="5"/>
  <c r="Q17" i="5"/>
  <c r="Q18" i="5"/>
  <c r="Q19" i="5"/>
  <c r="Q20" i="5"/>
  <c r="Q21" i="5"/>
  <c r="Q22" i="5"/>
  <c r="Q23" i="5"/>
  <c r="Q24" i="5"/>
  <c r="Q25" i="5"/>
  <c r="Q26" i="5"/>
  <c r="Q27" i="5"/>
  <c r="Q28" i="5"/>
  <c r="Q29" i="5"/>
  <c r="Q30" i="5"/>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Q247" i="5"/>
  <c r="Q248" i="5"/>
  <c r="Q249" i="5"/>
  <c r="Q250" i="5"/>
  <c r="Q251" i="5"/>
  <c r="Q252" i="5"/>
  <c r="Q253" i="5"/>
  <c r="Q254" i="5"/>
  <c r="Q255" i="5"/>
  <c r="Q256" i="5"/>
  <c r="Q257" i="5"/>
  <c r="Q258" i="5"/>
  <c r="Q259" i="5"/>
  <c r="Q260" i="5"/>
  <c r="Q261" i="5"/>
  <c r="Q262" i="5"/>
  <c r="Q263" i="5"/>
  <c r="Q264" i="5"/>
  <c r="Q265" i="5"/>
  <c r="Q266" i="5"/>
  <c r="Q267" i="5"/>
  <c r="Q268" i="5"/>
  <c r="Q269" i="5"/>
  <c r="Q270" i="5"/>
  <c r="Q271" i="5"/>
  <c r="Q272" i="5"/>
  <c r="Q273" i="5"/>
  <c r="Q274" i="5"/>
  <c r="Q275" i="5"/>
  <c r="Q276" i="5"/>
  <c r="Q277" i="5"/>
  <c r="Q278" i="5"/>
  <c r="Q279" i="5"/>
  <c r="Q280" i="5"/>
  <c r="Q281" i="5"/>
  <c r="Q282" i="5"/>
  <c r="Q283" i="5"/>
  <c r="Q284" i="5"/>
  <c r="Q285" i="5"/>
  <c r="Q286" i="5"/>
  <c r="Q287" i="5"/>
  <c r="Q288" i="5"/>
  <c r="Q289" i="5"/>
  <c r="Q290" i="5"/>
  <c r="Q291" i="5"/>
  <c r="Q292" i="5"/>
  <c r="Q293" i="5"/>
  <c r="Q294" i="5"/>
  <c r="Q295" i="5"/>
  <c r="Q296" i="5"/>
  <c r="Q297" i="5"/>
  <c r="Q298" i="5"/>
  <c r="Q299" i="5"/>
  <c r="Q300" i="5"/>
  <c r="Q301" i="5"/>
  <c r="Q302" i="5"/>
  <c r="Q303" i="5"/>
  <c r="Q304" i="5"/>
  <c r="Q305" i="5"/>
  <c r="Q306" i="5"/>
  <c r="Q307" i="5"/>
  <c r="Q308" i="5"/>
  <c r="Q309" i="5"/>
  <c r="Q310" i="5"/>
  <c r="Q311" i="5"/>
  <c r="Q312" i="5"/>
  <c r="Q313" i="5"/>
  <c r="Q314" i="5"/>
  <c r="Q315" i="5"/>
  <c r="Q316" i="5"/>
  <c r="Q317" i="5"/>
  <c r="Q318" i="5"/>
  <c r="Q319" i="5"/>
  <c r="Q320" i="5"/>
  <c r="Q321" i="5"/>
  <c r="Q322" i="5"/>
  <c r="Q323" i="5"/>
  <c r="Q324" i="5"/>
  <c r="Q325" i="5"/>
  <c r="Q326" i="5"/>
  <c r="Q327" i="5"/>
  <c r="Q328" i="5"/>
  <c r="Q329" i="5"/>
  <c r="Q330" i="5"/>
  <c r="Q331" i="5"/>
  <c r="Q332" i="5"/>
  <c r="Q333" i="5"/>
  <c r="Q334" i="5"/>
  <c r="Q335" i="5"/>
  <c r="Q336" i="5"/>
  <c r="Q337" i="5"/>
  <c r="Q338" i="5"/>
  <c r="Q339" i="5"/>
  <c r="Q340" i="5"/>
  <c r="Q341" i="5"/>
  <c r="Q342" i="5"/>
  <c r="Q343" i="5"/>
  <c r="Q344" i="5"/>
  <c r="Q345" i="5"/>
  <c r="Q346" i="5"/>
  <c r="Q347" i="5"/>
  <c r="Q348" i="5"/>
  <c r="Q349" i="5"/>
  <c r="Q350" i="5"/>
  <c r="Q351" i="5"/>
  <c r="Q352" i="5"/>
  <c r="Q353" i="5"/>
  <c r="Q354" i="5"/>
  <c r="Q355" i="5"/>
  <c r="Q356" i="5"/>
  <c r="Q357" i="5"/>
  <c r="Q358" i="5"/>
  <c r="Q359" i="5"/>
  <c r="Q360" i="5"/>
  <c r="Q361" i="5"/>
  <c r="Q362" i="5"/>
  <c r="Q363" i="5"/>
  <c r="Q364" i="5"/>
  <c r="Q365" i="5"/>
  <c r="Q366" i="5"/>
  <c r="Q367" i="5"/>
  <c r="Q368" i="5"/>
  <c r="Q369" i="5"/>
  <c r="Q370" i="5"/>
  <c r="Q371" i="5"/>
  <c r="Q372" i="5"/>
  <c r="Q373" i="5"/>
  <c r="Q374" i="5"/>
  <c r="Q375" i="5"/>
  <c r="Q376" i="5"/>
  <c r="Q377" i="5"/>
  <c r="Q378" i="5"/>
  <c r="Q379" i="5"/>
  <c r="Q380" i="5"/>
  <c r="Q381" i="5"/>
  <c r="Q382" i="5"/>
  <c r="Q383" i="5"/>
  <c r="Q384" i="5"/>
  <c r="Q385" i="5"/>
  <c r="Q386" i="5"/>
  <c r="Q387" i="5"/>
  <c r="Q388" i="5"/>
  <c r="Q389" i="5"/>
  <c r="Q390" i="5"/>
  <c r="Q391" i="5"/>
  <c r="Q392" i="5"/>
  <c r="Q393" i="5"/>
  <c r="Q394" i="5"/>
  <c r="Q395" i="5"/>
  <c r="Q396" i="5"/>
  <c r="Q397" i="5"/>
  <c r="Q398" i="5"/>
  <c r="Q399" i="5"/>
  <c r="Q400" i="5"/>
  <c r="Q401" i="5"/>
  <c r="Q402" i="5"/>
  <c r="Q403" i="5"/>
  <c r="Q404" i="5"/>
  <c r="Q405" i="5"/>
  <c r="Q406" i="5"/>
  <c r="Q407" i="5"/>
  <c r="Q408" i="5"/>
  <c r="Q409" i="5"/>
  <c r="Q410" i="5"/>
  <c r="Q411" i="5"/>
  <c r="Q412" i="5"/>
  <c r="Q413" i="5"/>
  <c r="Q414" i="5"/>
  <c r="Q415" i="5"/>
  <c r="Q416" i="5"/>
  <c r="Q417" i="5"/>
  <c r="Q418" i="5"/>
  <c r="Q419" i="5"/>
  <c r="Q420" i="5"/>
  <c r="Q421" i="5"/>
  <c r="Q422" i="5"/>
  <c r="Q423" i="5"/>
  <c r="Q424" i="5"/>
  <c r="Q425" i="5"/>
  <c r="Q426" i="5"/>
  <c r="Q427" i="5"/>
  <c r="Q428" i="5"/>
  <c r="Q429" i="5"/>
  <c r="Q430" i="5"/>
  <c r="Q431" i="5"/>
  <c r="Q432" i="5"/>
  <c r="Q433" i="5"/>
  <c r="Q434" i="5"/>
  <c r="Q435" i="5"/>
  <c r="Q436" i="5"/>
  <c r="Q437" i="5"/>
  <c r="Q438" i="5"/>
  <c r="Q439" i="5"/>
  <c r="Q440" i="5"/>
  <c r="Q441" i="5"/>
  <c r="Q442" i="5"/>
  <c r="Q443" i="5"/>
  <c r="Q444" i="5"/>
  <c r="Q445" i="5"/>
  <c r="Q446" i="5"/>
  <c r="Q447" i="5"/>
  <c r="Q448" i="5"/>
  <c r="Q449" i="5"/>
  <c r="Q450" i="5"/>
  <c r="Q451" i="5"/>
  <c r="Q452" i="5"/>
  <c r="Q453" i="5"/>
  <c r="Q454" i="5"/>
  <c r="Q455" i="5"/>
  <c r="Q456" i="5"/>
  <c r="Q457" i="5"/>
  <c r="Q458" i="5"/>
  <c r="Q459" i="5"/>
  <c r="Q460" i="5"/>
  <c r="Q461" i="5"/>
  <c r="Q462" i="5"/>
  <c r="Q463" i="5"/>
  <c r="Q464" i="5"/>
  <c r="Q465" i="5"/>
  <c r="Q466" i="5"/>
  <c r="Q467" i="5"/>
  <c r="Q468" i="5"/>
  <c r="Q469" i="5"/>
  <c r="Q470" i="5"/>
  <c r="Q471" i="5"/>
  <c r="Q472" i="5"/>
  <c r="Q473" i="5"/>
  <c r="Q474" i="5"/>
  <c r="Q475" i="5"/>
  <c r="Q476" i="5"/>
  <c r="Q477" i="5"/>
  <c r="Q478" i="5"/>
  <c r="Q479" i="5"/>
  <c r="Q480" i="5"/>
  <c r="Q481" i="5"/>
  <c r="Q482" i="5"/>
  <c r="Q483" i="5"/>
  <c r="Q484" i="5"/>
  <c r="Q485" i="5"/>
  <c r="Q486" i="5"/>
  <c r="Q487" i="5"/>
  <c r="Q488" i="5"/>
  <c r="Q489" i="5"/>
  <c r="Q490" i="5"/>
  <c r="Q491" i="5"/>
  <c r="Q492" i="5"/>
  <c r="Q493" i="5"/>
  <c r="Q494" i="5"/>
  <c r="Q495" i="5"/>
  <c r="Q496" i="5"/>
  <c r="Q497" i="5"/>
  <c r="Q498" i="5"/>
  <c r="Q499" i="5"/>
  <c r="Q500" i="5"/>
  <c r="Q501" i="5"/>
  <c r="K3" i="5"/>
  <c r="L3" i="5"/>
  <c r="M3" i="5"/>
  <c r="O3" i="5"/>
  <c r="P3" i="5"/>
  <c r="K4" i="5"/>
  <c r="L4" i="5"/>
  <c r="M4" i="5"/>
  <c r="O4" i="5"/>
  <c r="P4" i="5"/>
  <c r="K5" i="5"/>
  <c r="L5" i="5"/>
  <c r="M5" i="5"/>
  <c r="O5" i="5"/>
  <c r="P5" i="5"/>
  <c r="K6" i="5"/>
  <c r="L6" i="5"/>
  <c r="M6" i="5"/>
  <c r="O6" i="5"/>
  <c r="P6" i="5"/>
  <c r="K7" i="5"/>
  <c r="L7" i="5"/>
  <c r="M7" i="5"/>
  <c r="O7" i="5"/>
  <c r="P7" i="5"/>
  <c r="K8" i="5"/>
  <c r="L8" i="5"/>
  <c r="M8" i="5"/>
  <c r="O8" i="5"/>
  <c r="P8" i="5"/>
  <c r="K9" i="5"/>
  <c r="L9" i="5"/>
  <c r="M9" i="5"/>
  <c r="O9" i="5"/>
  <c r="P9" i="5"/>
  <c r="K10" i="5"/>
  <c r="L10" i="5"/>
  <c r="M10" i="5"/>
  <c r="O10" i="5"/>
  <c r="P10" i="5"/>
  <c r="K11" i="5"/>
  <c r="L11" i="5"/>
  <c r="M11" i="5"/>
  <c r="O11" i="5"/>
  <c r="P11" i="5"/>
  <c r="K12" i="5"/>
  <c r="L12" i="5"/>
  <c r="M12" i="5"/>
  <c r="O12" i="5"/>
  <c r="P12" i="5"/>
  <c r="K13" i="5"/>
  <c r="L13" i="5"/>
  <c r="M13" i="5"/>
  <c r="O13" i="5"/>
  <c r="P13" i="5"/>
  <c r="P2"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P304" i="5"/>
  <c r="P305" i="5"/>
  <c r="P306" i="5"/>
  <c r="P307" i="5"/>
  <c r="P308" i="5"/>
  <c r="P309" i="5"/>
  <c r="P310" i="5"/>
  <c r="P311" i="5"/>
  <c r="P312" i="5"/>
  <c r="P313" i="5"/>
  <c r="P314" i="5"/>
  <c r="P315" i="5"/>
  <c r="P316" i="5"/>
  <c r="P317" i="5"/>
  <c r="P318" i="5"/>
  <c r="P319" i="5"/>
  <c r="P320" i="5"/>
  <c r="P321" i="5"/>
  <c r="P322" i="5"/>
  <c r="P323" i="5"/>
  <c r="P324" i="5"/>
  <c r="P325" i="5"/>
  <c r="P326" i="5"/>
  <c r="P327" i="5"/>
  <c r="P328" i="5"/>
  <c r="P329" i="5"/>
  <c r="P330" i="5"/>
  <c r="P331" i="5"/>
  <c r="P332" i="5"/>
  <c r="P333" i="5"/>
  <c r="P334" i="5"/>
  <c r="P335" i="5"/>
  <c r="P336" i="5"/>
  <c r="P337" i="5"/>
  <c r="P338" i="5"/>
  <c r="P339" i="5"/>
  <c r="P340" i="5"/>
  <c r="P341" i="5"/>
  <c r="P342" i="5"/>
  <c r="P343" i="5"/>
  <c r="P344" i="5"/>
  <c r="P345" i="5"/>
  <c r="P346" i="5"/>
  <c r="P347" i="5"/>
  <c r="P348" i="5"/>
  <c r="P349" i="5"/>
  <c r="P350" i="5"/>
  <c r="P351" i="5"/>
  <c r="P352" i="5"/>
  <c r="P353" i="5"/>
  <c r="P354" i="5"/>
  <c r="P355" i="5"/>
  <c r="P356" i="5"/>
  <c r="P357" i="5"/>
  <c r="P358" i="5"/>
  <c r="P359" i="5"/>
  <c r="P360" i="5"/>
  <c r="P361" i="5"/>
  <c r="P362" i="5"/>
  <c r="P363" i="5"/>
  <c r="P364" i="5"/>
  <c r="P365" i="5"/>
  <c r="P366" i="5"/>
  <c r="P367" i="5"/>
  <c r="P368" i="5"/>
  <c r="P369" i="5"/>
  <c r="P370" i="5"/>
  <c r="P371" i="5"/>
  <c r="P372" i="5"/>
  <c r="P373" i="5"/>
  <c r="P374" i="5"/>
  <c r="P375" i="5"/>
  <c r="P376" i="5"/>
  <c r="P377" i="5"/>
  <c r="P378" i="5"/>
  <c r="P379" i="5"/>
  <c r="P380" i="5"/>
  <c r="P381" i="5"/>
  <c r="P382" i="5"/>
  <c r="P383" i="5"/>
  <c r="P384" i="5"/>
  <c r="P385" i="5"/>
  <c r="P386" i="5"/>
  <c r="P387" i="5"/>
  <c r="P388" i="5"/>
  <c r="P389" i="5"/>
  <c r="P390" i="5"/>
  <c r="P391" i="5"/>
  <c r="P392" i="5"/>
  <c r="P393" i="5"/>
  <c r="P394" i="5"/>
  <c r="P395" i="5"/>
  <c r="P396" i="5"/>
  <c r="P397" i="5"/>
  <c r="P398" i="5"/>
  <c r="P399" i="5"/>
  <c r="P400" i="5"/>
  <c r="P401" i="5"/>
  <c r="P402" i="5"/>
  <c r="P403" i="5"/>
  <c r="P404" i="5"/>
  <c r="P405" i="5"/>
  <c r="P406" i="5"/>
  <c r="P407" i="5"/>
  <c r="P408" i="5"/>
  <c r="P409" i="5"/>
  <c r="P410" i="5"/>
  <c r="P411" i="5"/>
  <c r="P412" i="5"/>
  <c r="P413" i="5"/>
  <c r="P414" i="5"/>
  <c r="P415" i="5"/>
  <c r="P416" i="5"/>
  <c r="P417" i="5"/>
  <c r="P418" i="5"/>
  <c r="P419" i="5"/>
  <c r="P420" i="5"/>
  <c r="P421" i="5"/>
  <c r="P422" i="5"/>
  <c r="P423" i="5"/>
  <c r="P424" i="5"/>
  <c r="P425" i="5"/>
  <c r="P426" i="5"/>
  <c r="P427" i="5"/>
  <c r="P428" i="5"/>
  <c r="P429" i="5"/>
  <c r="P430" i="5"/>
  <c r="P431" i="5"/>
  <c r="P432" i="5"/>
  <c r="P433" i="5"/>
  <c r="P434" i="5"/>
  <c r="P435" i="5"/>
  <c r="P436" i="5"/>
  <c r="P437" i="5"/>
  <c r="P438" i="5"/>
  <c r="P439" i="5"/>
  <c r="P440" i="5"/>
  <c r="P441" i="5"/>
  <c r="P442" i="5"/>
  <c r="P443" i="5"/>
  <c r="P444" i="5"/>
  <c r="P445" i="5"/>
  <c r="P446" i="5"/>
  <c r="P447" i="5"/>
  <c r="P448" i="5"/>
  <c r="P449" i="5"/>
  <c r="P450" i="5"/>
  <c r="P451" i="5"/>
  <c r="P452" i="5"/>
  <c r="P453" i="5"/>
  <c r="P454" i="5"/>
  <c r="P455" i="5"/>
  <c r="P456" i="5"/>
  <c r="P457" i="5"/>
  <c r="P458" i="5"/>
  <c r="P459" i="5"/>
  <c r="P460" i="5"/>
  <c r="P461" i="5"/>
  <c r="P462" i="5"/>
  <c r="P463" i="5"/>
  <c r="P464" i="5"/>
  <c r="P465" i="5"/>
  <c r="P466" i="5"/>
  <c r="P467" i="5"/>
  <c r="P468" i="5"/>
  <c r="P469" i="5"/>
  <c r="P470" i="5"/>
  <c r="P471" i="5"/>
  <c r="P472" i="5"/>
  <c r="P473" i="5"/>
  <c r="P474" i="5"/>
  <c r="P475" i="5"/>
  <c r="P476" i="5"/>
  <c r="P477" i="5"/>
  <c r="P478" i="5"/>
  <c r="P479" i="5"/>
  <c r="P480" i="5"/>
  <c r="P481" i="5"/>
  <c r="P482" i="5"/>
  <c r="P483" i="5"/>
  <c r="P484" i="5"/>
  <c r="P485" i="5"/>
  <c r="P486" i="5"/>
  <c r="P487" i="5"/>
  <c r="P488" i="5"/>
  <c r="P489" i="5"/>
  <c r="P490" i="5"/>
  <c r="P491" i="5"/>
  <c r="P492" i="5"/>
  <c r="P493" i="5"/>
  <c r="P494" i="5"/>
  <c r="P495" i="5"/>
  <c r="P496" i="5"/>
  <c r="P497" i="5"/>
  <c r="P498" i="5"/>
  <c r="P499" i="5"/>
  <c r="P500" i="5"/>
  <c r="P501" i="5"/>
  <c r="O2"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7"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M2"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L2"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K2"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K45" i="5"/>
  <c r="K46" i="5"/>
  <c r="K47" i="5"/>
  <c r="K48" i="5"/>
  <c r="K49" i="5"/>
  <c r="K50" i="5"/>
  <c r="K51" i="5"/>
  <c r="K52" i="5"/>
  <c r="K53" i="5"/>
  <c r="K54" i="5"/>
  <c r="K55" i="5"/>
  <c r="K56" i="5"/>
  <c r="K57" i="5"/>
  <c r="K58" i="5"/>
  <c r="K59" i="5"/>
  <c r="K60" i="5"/>
  <c r="K61" i="5"/>
  <c r="K62" i="5"/>
  <c r="K63" i="5"/>
  <c r="K64" i="5"/>
  <c r="K65" i="5"/>
  <c r="K66" i="5"/>
  <c r="K67" i="5"/>
  <c r="K68" i="5"/>
  <c r="K69" i="5"/>
  <c r="K70" i="5"/>
  <c r="K71" i="5"/>
  <c r="K72" i="5"/>
  <c r="K73"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3" i="5"/>
  <c r="K104" i="5"/>
  <c r="K105" i="5"/>
  <c r="K106" i="5"/>
  <c r="K107" i="5"/>
  <c r="K108" i="5"/>
  <c r="K109" i="5"/>
  <c r="K110" i="5"/>
  <c r="K111" i="5"/>
  <c r="K112" i="5"/>
  <c r="K113" i="5"/>
  <c r="K114" i="5"/>
  <c r="K115" i="5"/>
  <c r="K116" i="5"/>
  <c r="K117" i="5"/>
  <c r="K118" i="5"/>
  <c r="K119" i="5"/>
  <c r="K120" i="5"/>
  <c r="K121" i="5"/>
  <c r="K122" i="5"/>
  <c r="K123" i="5"/>
  <c r="K124" i="5"/>
  <c r="K125" i="5"/>
  <c r="K126" i="5"/>
  <c r="K127" i="5"/>
  <c r="K128" i="5"/>
  <c r="K129" i="5"/>
  <c r="K130" i="5"/>
  <c r="K131" i="5"/>
  <c r="K132" i="5"/>
  <c r="K133" i="5"/>
  <c r="K134" i="5"/>
  <c r="K135"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Z7" i="5"/>
  <c r="Z5" i="5"/>
  <c r="Z6" i="5"/>
  <c r="V2" i="5" l="1"/>
  <c r="V3" i="5"/>
  <c r="V4" i="5"/>
  <c r="V5" i="5"/>
  <c r="V6" i="5"/>
  <c r="V7" i="5"/>
  <c r="V8" i="5"/>
  <c r="V9" i="5"/>
  <c r="V10" i="5"/>
  <c r="V11" i="5"/>
  <c r="V12" i="5"/>
  <c r="V13" i="5"/>
  <c r="V14" i="5"/>
  <c r="V15" i="5"/>
  <c r="V16" i="5"/>
  <c r="V17" i="5"/>
  <c r="V18" i="5"/>
  <c r="V19" i="5"/>
  <c r="V20" i="5"/>
  <c r="V21" i="5"/>
  <c r="V22" i="5"/>
  <c r="V23" i="5"/>
  <c r="V24" i="5"/>
  <c r="V25" i="5"/>
  <c r="V26" i="5"/>
  <c r="V27" i="5"/>
  <c r="V28" i="5"/>
  <c r="V29" i="5"/>
  <c r="V30" i="5"/>
  <c r="V31" i="5"/>
  <c r="V32" i="5"/>
  <c r="V33" i="5"/>
  <c r="V34" i="5"/>
  <c r="V35" i="5"/>
  <c r="V36" i="5"/>
  <c r="V37" i="5"/>
  <c r="V38" i="5"/>
  <c r="V39" i="5"/>
  <c r="V40" i="5"/>
  <c r="V41" i="5"/>
  <c r="V42" i="5"/>
  <c r="V43" i="5"/>
  <c r="V44" i="5"/>
  <c r="V45" i="5"/>
  <c r="V46" i="5"/>
  <c r="V47" i="5"/>
  <c r="V48" i="5"/>
  <c r="V49" i="5"/>
  <c r="V50" i="5"/>
  <c r="V51" i="5"/>
  <c r="V52" i="5"/>
  <c r="V53" i="5"/>
  <c r="V54" i="5"/>
  <c r="V55" i="5"/>
  <c r="V56" i="5"/>
  <c r="V57" i="5"/>
  <c r="V58" i="5"/>
  <c r="V59" i="5"/>
  <c r="V60" i="5"/>
  <c r="V61" i="5"/>
  <c r="V62" i="5"/>
  <c r="V63" i="5"/>
  <c r="V64" i="5"/>
  <c r="V65" i="5"/>
  <c r="V66" i="5"/>
  <c r="V67" i="5"/>
  <c r="V68" i="5"/>
  <c r="V69" i="5"/>
  <c r="V70" i="5"/>
  <c r="V71" i="5"/>
  <c r="V72" i="5"/>
  <c r="V73"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3" i="5"/>
  <c r="V104" i="5"/>
  <c r="V105" i="5"/>
  <c r="V106" i="5"/>
  <c r="V107" i="5"/>
  <c r="V108" i="5"/>
  <c r="V109" i="5"/>
  <c r="V110" i="5"/>
  <c r="V111" i="5"/>
  <c r="V112" i="5"/>
  <c r="V113" i="5"/>
  <c r="V114" i="5"/>
  <c r="V115" i="5"/>
  <c r="V116" i="5"/>
  <c r="V117" i="5"/>
  <c r="V118" i="5"/>
  <c r="V119" i="5"/>
  <c r="V120" i="5"/>
  <c r="V121" i="5"/>
  <c r="V122" i="5"/>
  <c r="V123" i="5"/>
  <c r="V124" i="5"/>
  <c r="V125" i="5"/>
  <c r="V126" i="5"/>
  <c r="V127" i="5"/>
  <c r="V128" i="5"/>
  <c r="V129" i="5"/>
  <c r="V130" i="5"/>
  <c r="V131" i="5"/>
  <c r="V132" i="5"/>
  <c r="V133" i="5"/>
  <c r="V134" i="5"/>
  <c r="V135" i="5"/>
  <c r="V136" i="5"/>
  <c r="V137" i="5"/>
  <c r="V138" i="5"/>
  <c r="V139" i="5"/>
  <c r="V140" i="5"/>
  <c r="V141" i="5"/>
  <c r="V142" i="5"/>
  <c r="V143" i="5"/>
  <c r="V144" i="5"/>
  <c r="V145" i="5"/>
  <c r="V146" i="5"/>
  <c r="V147" i="5"/>
  <c r="V148" i="5"/>
  <c r="V149" i="5"/>
  <c r="V150" i="5"/>
  <c r="V151" i="5"/>
  <c r="V152" i="5"/>
  <c r="V153" i="5"/>
  <c r="V154" i="5"/>
  <c r="V155" i="5"/>
  <c r="V156" i="5"/>
  <c r="V157" i="5"/>
  <c r="V158" i="5"/>
  <c r="V159" i="5"/>
  <c r="V160" i="5"/>
  <c r="V161" i="5"/>
  <c r="V162" i="5"/>
  <c r="V163" i="5"/>
  <c r="V164" i="5"/>
  <c r="V165" i="5"/>
  <c r="V166" i="5"/>
  <c r="V167" i="5"/>
  <c r="V168" i="5"/>
  <c r="V169" i="5"/>
  <c r="V170" i="5"/>
  <c r="V171" i="5"/>
  <c r="V172" i="5"/>
  <c r="V173" i="5"/>
  <c r="V174" i="5"/>
  <c r="V175" i="5"/>
  <c r="V176" i="5"/>
  <c r="V177" i="5"/>
  <c r="V178" i="5"/>
  <c r="V179" i="5"/>
  <c r="V180" i="5"/>
  <c r="V181" i="5"/>
  <c r="V182" i="5"/>
  <c r="V183" i="5"/>
  <c r="V184" i="5"/>
  <c r="V185" i="5"/>
  <c r="V186" i="5"/>
  <c r="V187" i="5"/>
  <c r="V188" i="5"/>
  <c r="V189" i="5"/>
  <c r="V190" i="5"/>
  <c r="V191" i="5"/>
  <c r="V192" i="5"/>
  <c r="V193" i="5"/>
  <c r="V194" i="5"/>
  <c r="V195" i="5"/>
  <c r="V196" i="5"/>
  <c r="V197" i="5"/>
  <c r="V198" i="5"/>
  <c r="V199" i="5"/>
  <c r="V200" i="5"/>
  <c r="V201" i="5"/>
  <c r="V202" i="5"/>
  <c r="V203" i="5"/>
  <c r="V204" i="5"/>
  <c r="V205" i="5"/>
  <c r="V206" i="5"/>
  <c r="V207" i="5"/>
  <c r="V208" i="5"/>
  <c r="V209" i="5"/>
  <c r="V210" i="5"/>
  <c r="V211" i="5"/>
  <c r="V212" i="5"/>
  <c r="V213" i="5"/>
  <c r="V214" i="5"/>
  <c r="V215" i="5"/>
  <c r="V216" i="5"/>
  <c r="V217" i="5"/>
  <c r="V218" i="5"/>
  <c r="V219" i="5"/>
  <c r="V220" i="5"/>
  <c r="V221" i="5"/>
  <c r="V222" i="5"/>
  <c r="V223" i="5"/>
  <c r="V224" i="5"/>
  <c r="V225" i="5"/>
  <c r="V226" i="5"/>
  <c r="V227" i="5"/>
  <c r="V228" i="5"/>
  <c r="V229" i="5"/>
  <c r="V230" i="5"/>
  <c r="V231" i="5"/>
  <c r="V232" i="5"/>
  <c r="V233" i="5"/>
  <c r="V234" i="5"/>
  <c r="V235" i="5"/>
  <c r="V236" i="5"/>
  <c r="V237" i="5"/>
  <c r="V238" i="5"/>
  <c r="V239" i="5"/>
  <c r="V240" i="5"/>
  <c r="V241" i="5"/>
  <c r="V242" i="5"/>
  <c r="V243" i="5"/>
  <c r="V244" i="5"/>
  <c r="V245" i="5"/>
  <c r="V246" i="5"/>
  <c r="V247" i="5"/>
  <c r="V248" i="5"/>
  <c r="V249" i="5"/>
  <c r="V250" i="5"/>
  <c r="V251" i="5"/>
  <c r="V252" i="5"/>
  <c r="V253" i="5"/>
  <c r="V254" i="5"/>
  <c r="V255" i="5"/>
  <c r="V256" i="5"/>
  <c r="V257" i="5"/>
  <c r="V258" i="5"/>
  <c r="V259" i="5"/>
  <c r="V260" i="5"/>
  <c r="V261" i="5"/>
  <c r="V262" i="5"/>
  <c r="V263" i="5"/>
  <c r="V264" i="5"/>
  <c r="V265" i="5"/>
  <c r="V266" i="5"/>
  <c r="V267" i="5"/>
  <c r="V268" i="5"/>
  <c r="V269" i="5"/>
  <c r="V270" i="5"/>
  <c r="V271" i="5"/>
  <c r="V272" i="5"/>
  <c r="V273" i="5"/>
  <c r="V274" i="5"/>
  <c r="V275" i="5"/>
  <c r="V276" i="5"/>
  <c r="V277" i="5"/>
  <c r="V278" i="5"/>
  <c r="V279" i="5"/>
  <c r="V280" i="5"/>
  <c r="V281" i="5"/>
  <c r="V282" i="5"/>
  <c r="V283" i="5"/>
  <c r="V284" i="5"/>
  <c r="V285" i="5"/>
  <c r="V286" i="5"/>
  <c r="V287" i="5"/>
  <c r="V288" i="5"/>
  <c r="V289" i="5"/>
  <c r="V290" i="5"/>
  <c r="V291" i="5"/>
  <c r="V292" i="5"/>
  <c r="V293" i="5"/>
  <c r="V294" i="5"/>
  <c r="V295" i="5"/>
  <c r="V296" i="5"/>
  <c r="V297" i="5"/>
  <c r="V298" i="5"/>
  <c r="V299" i="5"/>
  <c r="V300" i="5"/>
  <c r="V301" i="5"/>
  <c r="V302" i="5"/>
  <c r="V303" i="5"/>
  <c r="V304" i="5"/>
  <c r="V305" i="5"/>
  <c r="V306" i="5"/>
  <c r="V307" i="5"/>
  <c r="V308" i="5"/>
  <c r="V309" i="5"/>
  <c r="V310" i="5"/>
  <c r="V311" i="5"/>
  <c r="V312" i="5"/>
  <c r="V313" i="5"/>
  <c r="V314" i="5"/>
  <c r="V315" i="5"/>
  <c r="V316" i="5"/>
  <c r="V317" i="5"/>
  <c r="V318" i="5"/>
  <c r="V319" i="5"/>
  <c r="V320" i="5"/>
  <c r="V321" i="5"/>
  <c r="V322" i="5"/>
  <c r="V323" i="5"/>
  <c r="V324" i="5"/>
  <c r="V325" i="5"/>
  <c r="V326" i="5"/>
  <c r="V327" i="5"/>
  <c r="V328" i="5"/>
  <c r="V329" i="5"/>
  <c r="V330" i="5"/>
  <c r="V331" i="5"/>
  <c r="V332" i="5"/>
  <c r="V333" i="5"/>
  <c r="V334" i="5"/>
  <c r="V335" i="5"/>
  <c r="V336" i="5"/>
  <c r="V337" i="5"/>
  <c r="V338" i="5"/>
  <c r="V339" i="5"/>
  <c r="V340" i="5"/>
  <c r="V341" i="5"/>
  <c r="V342" i="5"/>
  <c r="V343" i="5"/>
  <c r="V344" i="5"/>
  <c r="V345" i="5"/>
  <c r="V346" i="5"/>
  <c r="V347" i="5"/>
  <c r="V348" i="5"/>
  <c r="V349" i="5"/>
  <c r="V350" i="5"/>
  <c r="V351" i="5"/>
  <c r="V352" i="5"/>
  <c r="V353" i="5"/>
  <c r="V354" i="5"/>
  <c r="V355" i="5"/>
  <c r="V356" i="5"/>
  <c r="V357" i="5"/>
  <c r="V358" i="5"/>
  <c r="V359" i="5"/>
  <c r="V360" i="5"/>
  <c r="V361" i="5"/>
  <c r="V362" i="5"/>
  <c r="V363" i="5"/>
  <c r="V364" i="5"/>
  <c r="V365" i="5"/>
  <c r="V366" i="5"/>
  <c r="V367" i="5"/>
  <c r="V368" i="5"/>
  <c r="V369" i="5"/>
  <c r="V370" i="5"/>
  <c r="V371" i="5"/>
  <c r="V372" i="5"/>
  <c r="V373" i="5"/>
  <c r="V374" i="5"/>
  <c r="V375" i="5"/>
  <c r="V376" i="5"/>
  <c r="V377" i="5"/>
  <c r="V378" i="5"/>
  <c r="V379" i="5"/>
  <c r="V380" i="5"/>
  <c r="V381" i="5"/>
  <c r="V382" i="5"/>
  <c r="V383" i="5"/>
  <c r="V384" i="5"/>
  <c r="V385" i="5"/>
  <c r="V386" i="5"/>
  <c r="V387" i="5"/>
  <c r="V388" i="5"/>
  <c r="V389" i="5"/>
  <c r="V390" i="5"/>
  <c r="V391" i="5"/>
  <c r="V392" i="5"/>
  <c r="V393" i="5"/>
  <c r="V394" i="5"/>
  <c r="V395" i="5"/>
  <c r="V396" i="5"/>
  <c r="V397" i="5"/>
  <c r="V398" i="5"/>
  <c r="V399" i="5"/>
  <c r="V400" i="5"/>
  <c r="V401" i="5"/>
  <c r="V402" i="5"/>
  <c r="V403" i="5"/>
  <c r="V404" i="5"/>
  <c r="V405" i="5"/>
  <c r="V406" i="5"/>
  <c r="V407" i="5"/>
  <c r="V408" i="5"/>
  <c r="V409" i="5"/>
  <c r="V410" i="5"/>
  <c r="V411" i="5"/>
  <c r="V412" i="5"/>
  <c r="V413" i="5"/>
  <c r="V414" i="5"/>
  <c r="V415" i="5"/>
  <c r="V416" i="5"/>
  <c r="V417" i="5"/>
  <c r="V418" i="5"/>
  <c r="V419" i="5"/>
  <c r="V420" i="5"/>
  <c r="V421" i="5"/>
  <c r="V422" i="5"/>
  <c r="V423" i="5"/>
  <c r="V424" i="5"/>
  <c r="V425" i="5"/>
  <c r="V426" i="5"/>
  <c r="V427" i="5"/>
  <c r="V428" i="5"/>
  <c r="V429" i="5"/>
  <c r="V430" i="5"/>
  <c r="V431" i="5"/>
  <c r="V432" i="5"/>
  <c r="V433" i="5"/>
  <c r="V434" i="5"/>
  <c r="V435" i="5"/>
  <c r="V436" i="5"/>
  <c r="V437" i="5"/>
  <c r="V438" i="5"/>
  <c r="V439" i="5"/>
  <c r="V440" i="5"/>
  <c r="V441" i="5"/>
  <c r="V442" i="5"/>
  <c r="V443" i="5"/>
  <c r="V444" i="5"/>
  <c r="V445" i="5"/>
  <c r="V446" i="5"/>
  <c r="V447" i="5"/>
  <c r="V448" i="5"/>
  <c r="V449" i="5"/>
  <c r="V450" i="5"/>
  <c r="V451" i="5"/>
  <c r="V452" i="5"/>
  <c r="V453" i="5"/>
  <c r="V454" i="5"/>
  <c r="V455" i="5"/>
  <c r="V456" i="5"/>
  <c r="V457" i="5"/>
  <c r="V458" i="5"/>
  <c r="V459" i="5"/>
  <c r="V460" i="5"/>
  <c r="V461" i="5"/>
  <c r="V462" i="5"/>
  <c r="V463" i="5"/>
  <c r="V464" i="5"/>
  <c r="V465" i="5"/>
  <c r="V466" i="5"/>
  <c r="V467" i="5"/>
  <c r="V468" i="5"/>
  <c r="V469" i="5"/>
  <c r="V470" i="5"/>
  <c r="V471" i="5"/>
  <c r="V472" i="5"/>
  <c r="V473" i="5"/>
  <c r="V474" i="5"/>
  <c r="V475" i="5"/>
  <c r="V476" i="5"/>
  <c r="V477" i="5"/>
  <c r="V478" i="5"/>
  <c r="V479" i="5"/>
  <c r="V480" i="5"/>
  <c r="V481" i="5"/>
  <c r="V482" i="5"/>
  <c r="V483" i="5"/>
  <c r="V484" i="5"/>
  <c r="V485" i="5"/>
  <c r="V486" i="5"/>
  <c r="V487" i="5"/>
  <c r="V488" i="5"/>
  <c r="V489" i="5"/>
  <c r="V490" i="5"/>
  <c r="V491" i="5"/>
  <c r="V492" i="5"/>
  <c r="V493" i="5"/>
  <c r="V494" i="5"/>
  <c r="V495" i="5"/>
  <c r="V496" i="5"/>
  <c r="V497" i="5"/>
  <c r="V498" i="5"/>
  <c r="V499" i="5"/>
  <c r="V500" i="5"/>
  <c r="V501" i="5"/>
  <c r="N7" i="5"/>
  <c r="R2" i="5"/>
  <c r="R3" i="5"/>
  <c r="R4" i="5"/>
  <c r="R5" i="5"/>
  <c r="R6" i="5"/>
  <c r="R7" i="5"/>
  <c r="R8" i="5"/>
  <c r="R9" i="5"/>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7"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8"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493" i="5"/>
  <c r="R494" i="5"/>
  <c r="R495" i="5"/>
  <c r="R496" i="5"/>
  <c r="R497" i="5"/>
  <c r="R498" i="5"/>
  <c r="R499" i="5"/>
  <c r="R500" i="5"/>
  <c r="R501" i="5"/>
  <c r="N10" i="5"/>
  <c r="N3" i="5"/>
  <c r="N11" i="5"/>
  <c r="N5" i="5"/>
  <c r="N12" i="5"/>
  <c r="N4" i="5"/>
  <c r="N9" i="5"/>
  <c r="N6" i="5"/>
  <c r="N8" i="5"/>
  <c r="N13" i="5"/>
  <c r="N2"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C54793-C832-438A-9635-986D393C82F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0619D1D-22FA-4A58-BF76-F1CD48713A72}" name="WorksheetConnection_Banking_Loan_Large_Dataset.xlsx!Table1" type="102" refreshedVersion="8" minRefreshableVersion="5">
    <extLst>
      <ext xmlns:x15="http://schemas.microsoft.com/office/spreadsheetml/2010/11/main" uri="{DE250136-89BD-433C-8126-D09CA5730AF9}">
        <x15:connection id="Table1">
          <x15:rangePr sourceName="_xlcn.WorksheetConnection_Banking_Loan_Large_Dataset.xlsxTable1"/>
        </x15:connection>
      </ext>
    </extLst>
  </connection>
  <connection id="3" xr16:uid="{F767EDAA-C1DC-4CC2-8A1E-5F003FB25CA0}" name="WorksheetConnection_Banking_Loan_Large_Dataset.xlsx!Table2" type="102" refreshedVersion="8" minRefreshableVersion="5">
    <extLst>
      <ext xmlns:x15="http://schemas.microsoft.com/office/spreadsheetml/2010/11/main" uri="{DE250136-89BD-433C-8126-D09CA5730AF9}">
        <x15:connection id="Table2">
          <x15:rangePr sourceName="_xlcn.WorksheetConnection_Banking_Loan_Large_Dataset.xlsxTable2"/>
        </x15:connection>
      </ext>
    </extLst>
  </connection>
  <connection id="4" xr16:uid="{90D7AF9F-EE3B-4985-96F6-7D1B59F0F6F7}" name="WorksheetConnection_Banking_Loan_Large_Dataset.xlsx!Table3" type="102" refreshedVersion="8" minRefreshableVersion="5">
    <extLst>
      <ext xmlns:x15="http://schemas.microsoft.com/office/spreadsheetml/2010/11/main" uri="{DE250136-89BD-433C-8126-D09CA5730AF9}">
        <x15:connection id="Table3">
          <x15:rangePr sourceName="_xlcn.WorksheetConnection_Banking_Loan_Large_Dataset.xlsxTable3"/>
        </x15:connection>
      </ext>
    </extLst>
  </connection>
  <connection id="5" xr16:uid="{D09026CD-F097-4354-B1F4-17494AB33881}" name="WorksheetConnection_Banking_Loan_Large_Dataset.xlsx!Table4" type="102" refreshedVersion="8" minRefreshableVersion="5">
    <extLst>
      <ext xmlns:x15="http://schemas.microsoft.com/office/spreadsheetml/2010/11/main" uri="{DE250136-89BD-433C-8126-D09CA5730AF9}">
        <x15:connection id="Table4">
          <x15:rangePr sourceName="_xlcn.WorksheetConnection_Banking_Loan_Large_Dataset.xlsxTable4"/>
        </x15:connection>
      </ext>
    </extLst>
  </connection>
  <connection id="6" xr16:uid="{5124E749-F0D2-4115-B988-A086260FBD61}" name="WorksheetConnection_Banking_Loan_Large_Dataset.xlsx!Table5" type="102" refreshedVersion="8" minRefreshableVersion="5">
    <extLst>
      <ext xmlns:x15="http://schemas.microsoft.com/office/spreadsheetml/2010/11/main" uri="{DE250136-89BD-433C-8126-D09CA5730AF9}">
        <x15:connection id="Table5">
          <x15:rangePr sourceName="_xlcn.WorksheetConnection_Banking_Loan_Large_Dataset.xlsxTable5"/>
        </x15:connection>
      </ext>
    </extLst>
  </connection>
  <connection id="7" xr16:uid="{1C2F4BDD-A87B-4D1C-81C4-3191FB218914}" name="WorksheetConnection_Banking_Loan_Large_Dataset.xlsx!Table6" type="102" refreshedVersion="8" minRefreshableVersion="5">
    <extLst>
      <ext xmlns:x15="http://schemas.microsoft.com/office/spreadsheetml/2010/11/main" uri="{DE250136-89BD-433C-8126-D09CA5730AF9}">
        <x15:connection id="Table6">
          <x15:rangePr sourceName="_xlcn.WorksheetConnection_Banking_Loan_Large_Dataset.xlsxTable6"/>
        </x15:connection>
      </ext>
    </extLst>
  </connection>
</connections>
</file>

<file path=xl/sharedStrings.xml><?xml version="1.0" encoding="utf-8"?>
<sst xmlns="http://schemas.openxmlformats.org/spreadsheetml/2006/main" count="11019" uniqueCount="3096">
  <si>
    <t>Customer_ID</t>
  </si>
  <si>
    <t>Customer_Name</t>
  </si>
  <si>
    <t>Gender</t>
  </si>
  <si>
    <t>Age</t>
  </si>
  <si>
    <t>Occupation</t>
  </si>
  <si>
    <t>Annual_Income</t>
  </si>
  <si>
    <t>City</t>
  </si>
  <si>
    <t>Branch_ID</t>
  </si>
  <si>
    <t>Customer 1001</t>
  </si>
  <si>
    <t>Male</t>
  </si>
  <si>
    <t>Doctor</t>
  </si>
  <si>
    <t>Visakhapatnam</t>
  </si>
  <si>
    <t>B01</t>
  </si>
  <si>
    <t>Customer 1002</t>
  </si>
  <si>
    <t>Female</t>
  </si>
  <si>
    <t>Manager</t>
  </si>
  <si>
    <t>Hyderabad</t>
  </si>
  <si>
    <t>B05</t>
  </si>
  <si>
    <t>Customer 1003</t>
  </si>
  <si>
    <t>Businessman</t>
  </si>
  <si>
    <t>B04</t>
  </si>
  <si>
    <t>Customer 1004</t>
  </si>
  <si>
    <t>Vijayawada</t>
  </si>
  <si>
    <t>Customer 1005</t>
  </si>
  <si>
    <t>Analyst</t>
  </si>
  <si>
    <t>Warangal</t>
  </si>
  <si>
    <t>B03</t>
  </si>
  <si>
    <t>Customer 1006</t>
  </si>
  <si>
    <t>Teacher</t>
  </si>
  <si>
    <t>B02</t>
  </si>
  <si>
    <t>Customer 1007</t>
  </si>
  <si>
    <t>Developer</t>
  </si>
  <si>
    <t>Customer 1008</t>
  </si>
  <si>
    <t>Customer 1009</t>
  </si>
  <si>
    <t>Guntur</t>
  </si>
  <si>
    <t>Customer 1010</t>
  </si>
  <si>
    <t>Customer 1011</t>
  </si>
  <si>
    <t>Customer 1012</t>
  </si>
  <si>
    <t>Customer 1013</t>
  </si>
  <si>
    <t>Engineer</t>
  </si>
  <si>
    <t>Customer 1014</t>
  </si>
  <si>
    <t>Customer 1015</t>
  </si>
  <si>
    <t>Customer 1016</t>
  </si>
  <si>
    <t>Customer 1017</t>
  </si>
  <si>
    <t>Customer 1018</t>
  </si>
  <si>
    <t>Customer 1019</t>
  </si>
  <si>
    <t>Customer 1020</t>
  </si>
  <si>
    <t>Customer 1021</t>
  </si>
  <si>
    <t>Customer 1022</t>
  </si>
  <si>
    <t>Customer 1023</t>
  </si>
  <si>
    <t>Customer 1024</t>
  </si>
  <si>
    <t>Customer 1025</t>
  </si>
  <si>
    <t>Customer 1026</t>
  </si>
  <si>
    <t>Customer 1027</t>
  </si>
  <si>
    <t>Customer 1028</t>
  </si>
  <si>
    <t>Customer 1029</t>
  </si>
  <si>
    <t>Customer 1030</t>
  </si>
  <si>
    <t>Customer 1031</t>
  </si>
  <si>
    <t>Customer 1032</t>
  </si>
  <si>
    <t>Customer 1033</t>
  </si>
  <si>
    <t>Customer 1034</t>
  </si>
  <si>
    <t>Customer 1035</t>
  </si>
  <si>
    <t>Customer 1036</t>
  </si>
  <si>
    <t>Customer 1037</t>
  </si>
  <si>
    <t>Customer 1038</t>
  </si>
  <si>
    <t>Customer 1039</t>
  </si>
  <si>
    <t>Customer 1040</t>
  </si>
  <si>
    <t>Customer 1041</t>
  </si>
  <si>
    <t>Customer 1042</t>
  </si>
  <si>
    <t>Customer 1043</t>
  </si>
  <si>
    <t>Customer 1044</t>
  </si>
  <si>
    <t>Customer 1045</t>
  </si>
  <si>
    <t>Customer 1046</t>
  </si>
  <si>
    <t>Customer 1047</t>
  </si>
  <si>
    <t>Customer 1048</t>
  </si>
  <si>
    <t>Customer 1049</t>
  </si>
  <si>
    <t>Customer 1050</t>
  </si>
  <si>
    <t>Customer 1051</t>
  </si>
  <si>
    <t>Customer 1052</t>
  </si>
  <si>
    <t>Customer 1053</t>
  </si>
  <si>
    <t>Customer 1054</t>
  </si>
  <si>
    <t>Customer 1055</t>
  </si>
  <si>
    <t>Customer 1056</t>
  </si>
  <si>
    <t>Customer 1057</t>
  </si>
  <si>
    <t>Customer 1058</t>
  </si>
  <si>
    <t>Customer 1059</t>
  </si>
  <si>
    <t>Customer 1060</t>
  </si>
  <si>
    <t>Customer 1061</t>
  </si>
  <si>
    <t>Customer 1062</t>
  </si>
  <si>
    <t>Customer 1063</t>
  </si>
  <si>
    <t>Customer 1064</t>
  </si>
  <si>
    <t>Customer 1065</t>
  </si>
  <si>
    <t>Customer 1066</t>
  </si>
  <si>
    <t>Customer 1067</t>
  </si>
  <si>
    <t>Customer 1068</t>
  </si>
  <si>
    <t>Customer 1069</t>
  </si>
  <si>
    <t>Customer 1070</t>
  </si>
  <si>
    <t>Customer 1071</t>
  </si>
  <si>
    <t>Customer 1072</t>
  </si>
  <si>
    <t>Customer 1073</t>
  </si>
  <si>
    <t>Customer 1074</t>
  </si>
  <si>
    <t>Customer 1075</t>
  </si>
  <si>
    <t>Customer 1076</t>
  </si>
  <si>
    <t>Customer 1077</t>
  </si>
  <si>
    <t>Customer 1078</t>
  </si>
  <si>
    <t>Customer 1079</t>
  </si>
  <si>
    <t>Customer 1080</t>
  </si>
  <si>
    <t>Customer 1081</t>
  </si>
  <si>
    <t>Customer 1082</t>
  </si>
  <si>
    <t>Customer 1083</t>
  </si>
  <si>
    <t>Customer 1084</t>
  </si>
  <si>
    <t>Customer 1085</t>
  </si>
  <si>
    <t>Customer 1086</t>
  </si>
  <si>
    <t>Customer 1087</t>
  </si>
  <si>
    <t>Customer 1088</t>
  </si>
  <si>
    <t>Customer 1089</t>
  </si>
  <si>
    <t>Customer 1090</t>
  </si>
  <si>
    <t>Customer 1091</t>
  </si>
  <si>
    <t>Customer 1092</t>
  </si>
  <si>
    <t>Customer 1093</t>
  </si>
  <si>
    <t>Customer 1094</t>
  </si>
  <si>
    <t>Customer 1095</t>
  </si>
  <si>
    <t>Customer 1096</t>
  </si>
  <si>
    <t>Customer 1097</t>
  </si>
  <si>
    <t>Customer 1098</t>
  </si>
  <si>
    <t>Customer 1099</t>
  </si>
  <si>
    <t>Customer 1100</t>
  </si>
  <si>
    <t>Customer 1101</t>
  </si>
  <si>
    <t>Customer 1102</t>
  </si>
  <si>
    <t>Customer 1103</t>
  </si>
  <si>
    <t>Customer 1104</t>
  </si>
  <si>
    <t>Customer 1105</t>
  </si>
  <si>
    <t>Customer 1106</t>
  </si>
  <si>
    <t>Customer 1107</t>
  </si>
  <si>
    <t>Customer 1108</t>
  </si>
  <si>
    <t>Customer 1109</t>
  </si>
  <si>
    <t>Customer 1110</t>
  </si>
  <si>
    <t>Customer 1111</t>
  </si>
  <si>
    <t>Customer 1112</t>
  </si>
  <si>
    <t>Customer 1113</t>
  </si>
  <si>
    <t>Customer 1114</t>
  </si>
  <si>
    <t>Customer 1115</t>
  </si>
  <si>
    <t>Customer 1116</t>
  </si>
  <si>
    <t>Customer 1117</t>
  </si>
  <si>
    <t>Customer 1118</t>
  </si>
  <si>
    <t>Customer 1119</t>
  </si>
  <si>
    <t>Customer 1120</t>
  </si>
  <si>
    <t>Customer 1121</t>
  </si>
  <si>
    <t>Customer 1122</t>
  </si>
  <si>
    <t>Customer 1123</t>
  </si>
  <si>
    <t>Customer 1124</t>
  </si>
  <si>
    <t>Customer 1125</t>
  </si>
  <si>
    <t>Customer 1126</t>
  </si>
  <si>
    <t>Customer 1127</t>
  </si>
  <si>
    <t>Customer 1128</t>
  </si>
  <si>
    <t>Customer 1129</t>
  </si>
  <si>
    <t>Customer 1130</t>
  </si>
  <si>
    <t>Customer 1131</t>
  </si>
  <si>
    <t>Customer 1132</t>
  </si>
  <si>
    <t>Customer 1133</t>
  </si>
  <si>
    <t>Customer 1134</t>
  </si>
  <si>
    <t>Customer 1135</t>
  </si>
  <si>
    <t>Customer 1136</t>
  </si>
  <si>
    <t>Customer 1137</t>
  </si>
  <si>
    <t>Customer 1138</t>
  </si>
  <si>
    <t>Customer 1139</t>
  </si>
  <si>
    <t>Customer 1140</t>
  </si>
  <si>
    <t>Customer 1141</t>
  </si>
  <si>
    <t>Customer 1142</t>
  </si>
  <si>
    <t>Customer 1143</t>
  </si>
  <si>
    <t>Customer 1144</t>
  </si>
  <si>
    <t>Customer 1145</t>
  </si>
  <si>
    <t>Customer 1146</t>
  </si>
  <si>
    <t>Customer 1147</t>
  </si>
  <si>
    <t>Customer 1148</t>
  </si>
  <si>
    <t>Customer 1149</t>
  </si>
  <si>
    <t>Customer 1150</t>
  </si>
  <si>
    <t>Customer 1151</t>
  </si>
  <si>
    <t>Customer 1152</t>
  </si>
  <si>
    <t>Customer 1153</t>
  </si>
  <si>
    <t>Customer 1154</t>
  </si>
  <si>
    <t>Customer 1155</t>
  </si>
  <si>
    <t>Customer 1156</t>
  </si>
  <si>
    <t>Customer 1157</t>
  </si>
  <si>
    <t>Customer 1158</t>
  </si>
  <si>
    <t>Customer 1159</t>
  </si>
  <si>
    <t>Customer 1160</t>
  </si>
  <si>
    <t>Customer 1161</t>
  </si>
  <si>
    <t>Customer 1162</t>
  </si>
  <si>
    <t>Customer 1163</t>
  </si>
  <si>
    <t>Customer 1164</t>
  </si>
  <si>
    <t>Customer 1165</t>
  </si>
  <si>
    <t>Customer 1166</t>
  </si>
  <si>
    <t>Customer 1167</t>
  </si>
  <si>
    <t>Customer 1168</t>
  </si>
  <si>
    <t>Customer 1169</t>
  </si>
  <si>
    <t>Customer 1170</t>
  </si>
  <si>
    <t>Customer 1171</t>
  </si>
  <si>
    <t>Customer 1172</t>
  </si>
  <si>
    <t>Customer 1173</t>
  </si>
  <si>
    <t>Customer 1174</t>
  </si>
  <si>
    <t>Customer 1175</t>
  </si>
  <si>
    <t>Customer 1176</t>
  </si>
  <si>
    <t>Customer 1177</t>
  </si>
  <si>
    <t>Customer 1178</t>
  </si>
  <si>
    <t>Customer 1179</t>
  </si>
  <si>
    <t>Customer 1180</t>
  </si>
  <si>
    <t>Customer 1181</t>
  </si>
  <si>
    <t>Customer 1182</t>
  </si>
  <si>
    <t>Customer 1183</t>
  </si>
  <si>
    <t>Customer 1184</t>
  </si>
  <si>
    <t>Customer 1185</t>
  </si>
  <si>
    <t>Customer 1186</t>
  </si>
  <si>
    <t>Customer 1187</t>
  </si>
  <si>
    <t>Customer 1188</t>
  </si>
  <si>
    <t>Customer 1189</t>
  </si>
  <si>
    <t>Customer 1190</t>
  </si>
  <si>
    <t>Customer 1191</t>
  </si>
  <si>
    <t>Customer 1192</t>
  </si>
  <si>
    <t>Customer 1193</t>
  </si>
  <si>
    <t>Customer 1194</t>
  </si>
  <si>
    <t>Customer 1195</t>
  </si>
  <si>
    <t>Customer 1196</t>
  </si>
  <si>
    <t>Customer 1197</t>
  </si>
  <si>
    <t>Customer 1198</t>
  </si>
  <si>
    <t>Customer 1199</t>
  </si>
  <si>
    <t>Customer 1200</t>
  </si>
  <si>
    <t>Loan_Type_ID</t>
  </si>
  <si>
    <t>Loan_Type</t>
  </si>
  <si>
    <t>Interest_Rate</t>
  </si>
  <si>
    <t>Max_Loan_Amount</t>
  </si>
  <si>
    <t>LT01</t>
  </si>
  <si>
    <t>Home Loan</t>
  </si>
  <si>
    <t>LT02</t>
  </si>
  <si>
    <t>Personal Loan</t>
  </si>
  <si>
    <t>LT03</t>
  </si>
  <si>
    <t>Car Loan</t>
  </si>
  <si>
    <t>LT04</t>
  </si>
  <si>
    <t>Education Loan</t>
  </si>
  <si>
    <t>LT05</t>
  </si>
  <si>
    <t>Business Loan</t>
  </si>
  <si>
    <t>Branch_Name</t>
  </si>
  <si>
    <t>State</t>
  </si>
  <si>
    <t>Hyderabad Main</t>
  </si>
  <si>
    <t>Telangana</t>
  </si>
  <si>
    <t>Vijayawada Branch</t>
  </si>
  <si>
    <t>Andhra Pradesh</t>
  </si>
  <si>
    <t>Vizag Branch</t>
  </si>
  <si>
    <t>Guntur Branch</t>
  </si>
  <si>
    <t>Warangal Branch</t>
  </si>
  <si>
    <t>Employee_ID</t>
  </si>
  <si>
    <t>Employee_Name</t>
  </si>
  <si>
    <t>Designation</t>
  </si>
  <si>
    <t>E001</t>
  </si>
  <si>
    <t>Employee 1</t>
  </si>
  <si>
    <t>E002</t>
  </si>
  <si>
    <t>Employee 2</t>
  </si>
  <si>
    <t>Loan Officer</t>
  </si>
  <si>
    <t>E003</t>
  </si>
  <si>
    <t>Employee 3</t>
  </si>
  <si>
    <t>E004</t>
  </si>
  <si>
    <t>Employee 4</t>
  </si>
  <si>
    <t>E005</t>
  </si>
  <si>
    <t>Employee 5</t>
  </si>
  <si>
    <t>E006</t>
  </si>
  <si>
    <t>Employee 6</t>
  </si>
  <si>
    <t>E007</t>
  </si>
  <si>
    <t>Employee 7</t>
  </si>
  <si>
    <t>RM</t>
  </si>
  <si>
    <t>E008</t>
  </si>
  <si>
    <t>Employee 8</t>
  </si>
  <si>
    <t>E009</t>
  </si>
  <si>
    <t>Employee 9</t>
  </si>
  <si>
    <t>E010</t>
  </si>
  <si>
    <t>Employee 10</t>
  </si>
  <si>
    <t>E011</t>
  </si>
  <si>
    <t>Employee 11</t>
  </si>
  <si>
    <t>E012</t>
  </si>
  <si>
    <t>Employee 12</t>
  </si>
  <si>
    <t>E013</t>
  </si>
  <si>
    <t>Employee 13</t>
  </si>
  <si>
    <t>E014</t>
  </si>
  <si>
    <t>Employee 14</t>
  </si>
  <si>
    <t>E015</t>
  </si>
  <si>
    <t>Employee 15</t>
  </si>
  <si>
    <t>E016</t>
  </si>
  <si>
    <t>Employee 16</t>
  </si>
  <si>
    <t>E017</t>
  </si>
  <si>
    <t>Employee 17</t>
  </si>
  <si>
    <t>E018</t>
  </si>
  <si>
    <t>Employee 18</t>
  </si>
  <si>
    <t>E019</t>
  </si>
  <si>
    <t>Employee 19</t>
  </si>
  <si>
    <t>E020</t>
  </si>
  <si>
    <t>Employee 20</t>
  </si>
  <si>
    <t>E021</t>
  </si>
  <si>
    <t>Employee 21</t>
  </si>
  <si>
    <t>E022</t>
  </si>
  <si>
    <t>Employee 22</t>
  </si>
  <si>
    <t>E023</t>
  </si>
  <si>
    <t>Employee 23</t>
  </si>
  <si>
    <t>E024</t>
  </si>
  <si>
    <t>Employee 24</t>
  </si>
  <si>
    <t>E025</t>
  </si>
  <si>
    <t>Employee 25</t>
  </si>
  <si>
    <t>E026</t>
  </si>
  <si>
    <t>Employee 26</t>
  </si>
  <si>
    <t>E027</t>
  </si>
  <si>
    <t>Employee 27</t>
  </si>
  <si>
    <t>E028</t>
  </si>
  <si>
    <t>Employee 28</t>
  </si>
  <si>
    <t>E029</t>
  </si>
  <si>
    <t>Employee 29</t>
  </si>
  <si>
    <t>E030</t>
  </si>
  <si>
    <t>Employee 30</t>
  </si>
  <si>
    <t>Loan_ID</t>
  </si>
  <si>
    <t>Loan_Amount</t>
  </si>
  <si>
    <t>Loan_Term_Months</t>
  </si>
  <si>
    <t>Application_Date</t>
  </si>
  <si>
    <t>Approval_Status</t>
  </si>
  <si>
    <t>Approval_Date</t>
  </si>
  <si>
    <t>L0001</t>
  </si>
  <si>
    <t>2025-08-11</t>
  </si>
  <si>
    <t>Approved</t>
  </si>
  <si>
    <t>2025-08-12</t>
  </si>
  <si>
    <t>L0002</t>
  </si>
  <si>
    <t>2025-03-23</t>
  </si>
  <si>
    <t>2025-03-24</t>
  </si>
  <si>
    <t>L0003</t>
  </si>
  <si>
    <t>2025-08-19</t>
  </si>
  <si>
    <t>2025-08-21</t>
  </si>
  <si>
    <t>L0004</t>
  </si>
  <si>
    <t>2025-11-02</t>
  </si>
  <si>
    <t>2025-11-06</t>
  </si>
  <si>
    <t>L0005</t>
  </si>
  <si>
    <t>2025-04-21</t>
  </si>
  <si>
    <t>Rejected</t>
  </si>
  <si>
    <t>L0006</t>
  </si>
  <si>
    <t>2025-12-06</t>
  </si>
  <si>
    <t>2025-12-07</t>
  </si>
  <si>
    <t>L0007</t>
  </si>
  <si>
    <t>2025-12-08</t>
  </si>
  <si>
    <t>L0008</t>
  </si>
  <si>
    <t>2025-07-08</t>
  </si>
  <si>
    <t>L0009</t>
  </si>
  <si>
    <t>2025-12-14</t>
  </si>
  <si>
    <t>Pending</t>
  </si>
  <si>
    <t>L0010</t>
  </si>
  <si>
    <t>2025-01-06</t>
  </si>
  <si>
    <t>2025-01-12</t>
  </si>
  <si>
    <t>L0011</t>
  </si>
  <si>
    <t>2025-12-22</t>
  </si>
  <si>
    <t>L0012</t>
  </si>
  <si>
    <t>2025-04-01</t>
  </si>
  <si>
    <t>L0013</t>
  </si>
  <si>
    <t>2025-12-02</t>
  </si>
  <si>
    <t>2025-12-12</t>
  </si>
  <si>
    <t>L0014</t>
  </si>
  <si>
    <t>2025-02-21</t>
  </si>
  <si>
    <t>2025-03-01</t>
  </si>
  <si>
    <t>L0015</t>
  </si>
  <si>
    <t>2025-11-29</t>
  </si>
  <si>
    <t>L0016</t>
  </si>
  <si>
    <t>2025-03-16</t>
  </si>
  <si>
    <t>L0017</t>
  </si>
  <si>
    <t>2025-01-24</t>
  </si>
  <si>
    <t>2025-01-26</t>
  </si>
  <si>
    <t>L0018</t>
  </si>
  <si>
    <t>2025-01-27</t>
  </si>
  <si>
    <t>2025-02-02</t>
  </si>
  <si>
    <t>L0019</t>
  </si>
  <si>
    <t>2025-02-19</t>
  </si>
  <si>
    <t>2025-02-26</t>
  </si>
  <si>
    <t>L0020</t>
  </si>
  <si>
    <t>L0021</t>
  </si>
  <si>
    <t>2025-07-21</t>
  </si>
  <si>
    <t>L0022</t>
  </si>
  <si>
    <t>2025-03-15</t>
  </si>
  <si>
    <t>2025-03-20</t>
  </si>
  <si>
    <t>L0023</t>
  </si>
  <si>
    <t>2025-02-06</t>
  </si>
  <si>
    <t>L0024</t>
  </si>
  <si>
    <t>2025-05-02</t>
  </si>
  <si>
    <t>L0025</t>
  </si>
  <si>
    <t>2025-09-19</t>
  </si>
  <si>
    <t>2025-09-23</t>
  </si>
  <si>
    <t>L0026</t>
  </si>
  <si>
    <t>2025-04-02</t>
  </si>
  <si>
    <t>L0027</t>
  </si>
  <si>
    <t>2025-01-31</t>
  </si>
  <si>
    <t>L0028</t>
  </si>
  <si>
    <t>2025-05-26</t>
  </si>
  <si>
    <t>L0029</t>
  </si>
  <si>
    <t>2025-05-08</t>
  </si>
  <si>
    <t>2025-05-13</t>
  </si>
  <si>
    <t>L0030</t>
  </si>
  <si>
    <t>2025-08-28</t>
  </si>
  <si>
    <t>2025-08-29</t>
  </si>
  <si>
    <t>L0031</t>
  </si>
  <si>
    <t>2025-06-15</t>
  </si>
  <si>
    <t>2025-06-25</t>
  </si>
  <si>
    <t>L0032</t>
  </si>
  <si>
    <t>L0033</t>
  </si>
  <si>
    <t>L0034</t>
  </si>
  <si>
    <t>2025-10-04</t>
  </si>
  <si>
    <t>2025-10-07</t>
  </si>
  <si>
    <t>L0035</t>
  </si>
  <si>
    <t>2025-08-13</t>
  </si>
  <si>
    <t>L0036</t>
  </si>
  <si>
    <t>2025-01-16</t>
  </si>
  <si>
    <t>2025-01-21</t>
  </si>
  <si>
    <t>L0037</t>
  </si>
  <si>
    <t>L0038</t>
  </si>
  <si>
    <t>2025-03-09</t>
  </si>
  <si>
    <t>2025-03-14</t>
  </si>
  <si>
    <t>L0039</t>
  </si>
  <si>
    <t>2025-11-12</t>
  </si>
  <si>
    <t>L0040</t>
  </si>
  <si>
    <t>2025-01-14</t>
  </si>
  <si>
    <t>L0041</t>
  </si>
  <si>
    <t>2025-09-18</t>
  </si>
  <si>
    <t>L0042</t>
  </si>
  <si>
    <t>2025-06-16</t>
  </si>
  <si>
    <t>2025-06-18</t>
  </si>
  <si>
    <t>L0043</t>
  </si>
  <si>
    <t>2025-10-28</t>
  </si>
  <si>
    <t>2025-11-01</t>
  </si>
  <si>
    <t>L0044</t>
  </si>
  <si>
    <t>2025-03-12</t>
  </si>
  <si>
    <t>2025-03-13</t>
  </si>
  <si>
    <t>L0045</t>
  </si>
  <si>
    <t>2025-12-18</t>
  </si>
  <si>
    <t>2025-12-26</t>
  </si>
  <si>
    <t>L0046</t>
  </si>
  <si>
    <t>L0047</t>
  </si>
  <si>
    <t>2025-02-07</t>
  </si>
  <si>
    <t>L0048</t>
  </si>
  <si>
    <t>2025-11-24</t>
  </si>
  <si>
    <t>L0049</t>
  </si>
  <si>
    <t>L0050</t>
  </si>
  <si>
    <t>2025-07-01</t>
  </si>
  <si>
    <t>L0051</t>
  </si>
  <si>
    <t>2025-02-12</t>
  </si>
  <si>
    <t>L0052</t>
  </si>
  <si>
    <t>2025-06-13</t>
  </si>
  <si>
    <t>L0053</t>
  </si>
  <si>
    <t>2025-11-11</t>
  </si>
  <si>
    <t>L0054</t>
  </si>
  <si>
    <t>2025-03-10</t>
  </si>
  <si>
    <t>L0055</t>
  </si>
  <si>
    <t>L0056</t>
  </si>
  <si>
    <t>2025-04-12</t>
  </si>
  <si>
    <t>L0057</t>
  </si>
  <si>
    <t>2025-02-24</t>
  </si>
  <si>
    <t>2025-03-06</t>
  </si>
  <si>
    <t>L0058</t>
  </si>
  <si>
    <t>2025-06-19</t>
  </si>
  <si>
    <t>2025-06-27</t>
  </si>
  <si>
    <t>L0059</t>
  </si>
  <si>
    <t>2025-05-29</t>
  </si>
  <si>
    <t>2025-06-04</t>
  </si>
  <si>
    <t>L0060</t>
  </si>
  <si>
    <t>2025-11-22</t>
  </si>
  <si>
    <t>L0061</t>
  </si>
  <si>
    <t>2025-09-17</t>
  </si>
  <si>
    <t>L0062</t>
  </si>
  <si>
    <t>2025-05-18</t>
  </si>
  <si>
    <t>2025-05-24</t>
  </si>
  <si>
    <t>L0063</t>
  </si>
  <si>
    <t>2025-07-17</t>
  </si>
  <si>
    <t>2025-07-24</t>
  </si>
  <si>
    <t>L0064</t>
  </si>
  <si>
    <t>2025-10-08</t>
  </si>
  <si>
    <t>L0065</t>
  </si>
  <si>
    <t>2025-01-17</t>
  </si>
  <si>
    <t>L0066</t>
  </si>
  <si>
    <t>2025-09-16</t>
  </si>
  <si>
    <t>L0067</t>
  </si>
  <si>
    <t>2025-07-04</t>
  </si>
  <si>
    <t>2025-07-05</t>
  </si>
  <si>
    <t>L0068</t>
  </si>
  <si>
    <t>L0069</t>
  </si>
  <si>
    <t>L0070</t>
  </si>
  <si>
    <t>2025-05-05</t>
  </si>
  <si>
    <t>L0071</t>
  </si>
  <si>
    <t>L0072</t>
  </si>
  <si>
    <t>2025-10-30</t>
  </si>
  <si>
    <t>2025-11-09</t>
  </si>
  <si>
    <t>L0073</t>
  </si>
  <si>
    <t>2025-04-28</t>
  </si>
  <si>
    <t>L0074</t>
  </si>
  <si>
    <t>2025-01-19</t>
  </si>
  <si>
    <t>L0075</t>
  </si>
  <si>
    <t>2025-12-29</t>
  </si>
  <si>
    <t>L0076</t>
  </si>
  <si>
    <t>L0077</t>
  </si>
  <si>
    <t>2025-11-15</t>
  </si>
  <si>
    <t>2025-11-25</t>
  </si>
  <si>
    <t>L0078</t>
  </si>
  <si>
    <t>2025-12-09</t>
  </si>
  <si>
    <t>2025-12-16</t>
  </si>
  <si>
    <t>L0079</t>
  </si>
  <si>
    <t>2025-08-24</t>
  </si>
  <si>
    <t>L0080</t>
  </si>
  <si>
    <t>2025-11-30</t>
  </si>
  <si>
    <t>L0081</t>
  </si>
  <si>
    <t>2025-02-15</t>
  </si>
  <si>
    <t>2025-02-22</t>
  </si>
  <si>
    <t>L0082</t>
  </si>
  <si>
    <t>2025-08-08</t>
  </si>
  <si>
    <t>2025-08-17</t>
  </si>
  <si>
    <t>L0083</t>
  </si>
  <si>
    <t>2025-02-11</t>
  </si>
  <si>
    <t>L0084</t>
  </si>
  <si>
    <t>L0085</t>
  </si>
  <si>
    <t>2025-02-17</t>
  </si>
  <si>
    <t>L0086</t>
  </si>
  <si>
    <t>2025-09-29</t>
  </si>
  <si>
    <t>L0087</t>
  </si>
  <si>
    <t>2025-11-08</t>
  </si>
  <si>
    <t>2025-11-18</t>
  </si>
  <si>
    <t>L0088</t>
  </si>
  <si>
    <t>2025-04-17</t>
  </si>
  <si>
    <t>2025-04-22</t>
  </si>
  <si>
    <t>L0089</t>
  </si>
  <si>
    <t>2025-01-29</t>
  </si>
  <si>
    <t>L0090</t>
  </si>
  <si>
    <t>2025-08-26</t>
  </si>
  <si>
    <t>2025-09-01</t>
  </si>
  <si>
    <t>L0091</t>
  </si>
  <si>
    <t>2025-09-28</t>
  </si>
  <si>
    <t>L0092</t>
  </si>
  <si>
    <t>L0093</t>
  </si>
  <si>
    <t>2025-01-23</t>
  </si>
  <si>
    <t>L0094</t>
  </si>
  <si>
    <t>L0095</t>
  </si>
  <si>
    <t>2025-08-15</t>
  </si>
  <si>
    <t>L0096</t>
  </si>
  <si>
    <t>2025-06-10</t>
  </si>
  <si>
    <t>L0097</t>
  </si>
  <si>
    <t>2025-07-28</t>
  </si>
  <si>
    <t>L0098</t>
  </si>
  <si>
    <t>L0099</t>
  </si>
  <si>
    <t>2025-08-01</t>
  </si>
  <si>
    <t>L0100</t>
  </si>
  <si>
    <t>2025-04-06</t>
  </si>
  <si>
    <t>2025-04-13</t>
  </si>
  <si>
    <t>L0101</t>
  </si>
  <si>
    <t>2025-07-06</t>
  </si>
  <si>
    <t>L0102</t>
  </si>
  <si>
    <t>2025-03-07</t>
  </si>
  <si>
    <t>2025-03-11</t>
  </si>
  <si>
    <t>L0103</t>
  </si>
  <si>
    <t>L0104</t>
  </si>
  <si>
    <t>2025-02-05</t>
  </si>
  <si>
    <t>L0105</t>
  </si>
  <si>
    <t>2025-05-28</t>
  </si>
  <si>
    <t>L0106</t>
  </si>
  <si>
    <t>2025-03-18</t>
  </si>
  <si>
    <t>L0107</t>
  </si>
  <si>
    <t>2025-09-24</t>
  </si>
  <si>
    <t>L0108</t>
  </si>
  <si>
    <t>2025-11-27</t>
  </si>
  <si>
    <t>L0109</t>
  </si>
  <si>
    <t>2025-06-07</t>
  </si>
  <si>
    <t>2025-06-09</t>
  </si>
  <si>
    <t>L0110</t>
  </si>
  <si>
    <t>2025-09-14</t>
  </si>
  <si>
    <t>L0111</t>
  </si>
  <si>
    <t>L0112</t>
  </si>
  <si>
    <t>2025-08-05</t>
  </si>
  <si>
    <t>L0113</t>
  </si>
  <si>
    <t>2025-10-12</t>
  </si>
  <si>
    <t>L0114</t>
  </si>
  <si>
    <t>2025-09-21</t>
  </si>
  <si>
    <t>L0115</t>
  </si>
  <si>
    <t>2025-06-23</t>
  </si>
  <si>
    <t>L0116</t>
  </si>
  <si>
    <t>L0117</t>
  </si>
  <si>
    <t>L0118</t>
  </si>
  <si>
    <t>2025-03-28</t>
  </si>
  <si>
    <t>L0119</t>
  </si>
  <si>
    <t>L0120</t>
  </si>
  <si>
    <t>2025-11-05</t>
  </si>
  <si>
    <t>L0121</t>
  </si>
  <si>
    <t>2025-12-05</t>
  </si>
  <si>
    <t>2025-12-10</t>
  </si>
  <si>
    <t>L0122</t>
  </si>
  <si>
    <t>2025-10-18</t>
  </si>
  <si>
    <t>L0123</t>
  </si>
  <si>
    <t>2025-08-18</t>
  </si>
  <si>
    <t>2025-08-23</t>
  </si>
  <si>
    <t>L0124</t>
  </si>
  <si>
    <t>2025-09-15</t>
  </si>
  <si>
    <t>L0125</t>
  </si>
  <si>
    <t>2025-10-10</t>
  </si>
  <si>
    <t>L0126</t>
  </si>
  <si>
    <t>L0127</t>
  </si>
  <si>
    <t>2025-10-09</t>
  </si>
  <si>
    <t>L0128</t>
  </si>
  <si>
    <t>L0129</t>
  </si>
  <si>
    <t>2025-07-26</t>
  </si>
  <si>
    <t>2025-08-03</t>
  </si>
  <si>
    <t>L0130</t>
  </si>
  <si>
    <t>2025-01-30</t>
  </si>
  <si>
    <t>L0131</t>
  </si>
  <si>
    <t>2025-07-09</t>
  </si>
  <si>
    <t>L0132</t>
  </si>
  <si>
    <t>2025-05-23</t>
  </si>
  <si>
    <t>L0133</t>
  </si>
  <si>
    <t>2025-07-31</t>
  </si>
  <si>
    <t>L0134</t>
  </si>
  <si>
    <t>2025-03-29</t>
  </si>
  <si>
    <t>L0135</t>
  </si>
  <si>
    <t>2025-03-21</t>
  </si>
  <si>
    <t>L0136</t>
  </si>
  <si>
    <t>L0137</t>
  </si>
  <si>
    <t>L0138</t>
  </si>
  <si>
    <t>L0139</t>
  </si>
  <si>
    <t>L0140</t>
  </si>
  <si>
    <t>L0141</t>
  </si>
  <si>
    <t>2025-07-22</t>
  </si>
  <si>
    <t>L0142</t>
  </si>
  <si>
    <t>L0143</t>
  </si>
  <si>
    <t>L0144</t>
  </si>
  <si>
    <t>2025-02-27</t>
  </si>
  <si>
    <t>L0145</t>
  </si>
  <si>
    <t>L0146</t>
  </si>
  <si>
    <t>L0147</t>
  </si>
  <si>
    <t>L0148</t>
  </si>
  <si>
    <t>2025-12-13</t>
  </si>
  <si>
    <t>L0149</t>
  </si>
  <si>
    <t>2025-11-04</t>
  </si>
  <si>
    <t>L0150</t>
  </si>
  <si>
    <t>L0151</t>
  </si>
  <si>
    <t>L0152</t>
  </si>
  <si>
    <t>2025-06-14</t>
  </si>
  <si>
    <t>L0153</t>
  </si>
  <si>
    <t>L0154</t>
  </si>
  <si>
    <t>2025-08-04</t>
  </si>
  <si>
    <t>L0155</t>
  </si>
  <si>
    <t>2025-07-29</t>
  </si>
  <si>
    <t>L0156</t>
  </si>
  <si>
    <t>2025-05-31</t>
  </si>
  <si>
    <t>2025-06-08</t>
  </si>
  <si>
    <t>L0157</t>
  </si>
  <si>
    <t>L0158</t>
  </si>
  <si>
    <t>2025-04-26</t>
  </si>
  <si>
    <t>L0159</t>
  </si>
  <si>
    <t>2025-04-03</t>
  </si>
  <si>
    <t>2025-04-11</t>
  </si>
  <si>
    <t>L0160</t>
  </si>
  <si>
    <t>2025-06-03</t>
  </si>
  <si>
    <t>L0161</t>
  </si>
  <si>
    <t>2025-04-10</t>
  </si>
  <si>
    <t>L0162</t>
  </si>
  <si>
    <t>L0163</t>
  </si>
  <si>
    <t>2025-02-09</t>
  </si>
  <si>
    <t>L0164</t>
  </si>
  <si>
    <t>L0165</t>
  </si>
  <si>
    <t>2025-05-25</t>
  </si>
  <si>
    <t>L0166</t>
  </si>
  <si>
    <t>L0167</t>
  </si>
  <si>
    <t>2025-08-27</t>
  </si>
  <si>
    <t>2025-09-05</t>
  </si>
  <si>
    <t>L0168</t>
  </si>
  <si>
    <t>2025-03-19</t>
  </si>
  <si>
    <t>L0169</t>
  </si>
  <si>
    <t>2025-09-30</t>
  </si>
  <si>
    <t>L0170</t>
  </si>
  <si>
    <t>2025-09-10</t>
  </si>
  <si>
    <t>L0171</t>
  </si>
  <si>
    <t>L0172</t>
  </si>
  <si>
    <t>2025-09-02</t>
  </si>
  <si>
    <t>L0173</t>
  </si>
  <si>
    <t>2025-04-04</t>
  </si>
  <si>
    <t>L0174</t>
  </si>
  <si>
    <t>L0175</t>
  </si>
  <si>
    <t>2025-03-26</t>
  </si>
  <si>
    <t>L0176</t>
  </si>
  <si>
    <t>2025-01-15</t>
  </si>
  <si>
    <t>L0177</t>
  </si>
  <si>
    <t>2025-06-22</t>
  </si>
  <si>
    <t>L0178</t>
  </si>
  <si>
    <t>2026-01-08</t>
  </si>
  <si>
    <t>L0179</t>
  </si>
  <si>
    <t>2025-10-19</t>
  </si>
  <si>
    <t>L0180</t>
  </si>
  <si>
    <t>2025-06-01</t>
  </si>
  <si>
    <t>L0181</t>
  </si>
  <si>
    <t>L0182</t>
  </si>
  <si>
    <t>2025-08-22</t>
  </si>
  <si>
    <t>L0183</t>
  </si>
  <si>
    <t>2025-09-09</t>
  </si>
  <si>
    <t>2025-09-12</t>
  </si>
  <si>
    <t>L0184</t>
  </si>
  <si>
    <t>2025-07-10</t>
  </si>
  <si>
    <t>L0185</t>
  </si>
  <si>
    <t>2025-12-04</t>
  </si>
  <si>
    <t>L0186</t>
  </si>
  <si>
    <t>2025-03-02</t>
  </si>
  <si>
    <t>L0187</t>
  </si>
  <si>
    <t>L0188</t>
  </si>
  <si>
    <t>2025-04-15</t>
  </si>
  <si>
    <t>2025-04-16</t>
  </si>
  <si>
    <t>L0189</t>
  </si>
  <si>
    <t>L0190</t>
  </si>
  <si>
    <t>2025-08-31</t>
  </si>
  <si>
    <t>L0191</t>
  </si>
  <si>
    <t>2025-11-21</t>
  </si>
  <si>
    <t>L0192</t>
  </si>
  <si>
    <t>2025-04-24</t>
  </si>
  <si>
    <t>L0193</t>
  </si>
  <si>
    <t>2025-03-03</t>
  </si>
  <si>
    <t>L0194</t>
  </si>
  <si>
    <t>2025-03-22</t>
  </si>
  <si>
    <t>L0195</t>
  </si>
  <si>
    <t>2025-03-04</t>
  </si>
  <si>
    <t>L0196</t>
  </si>
  <si>
    <t>2025-06-12</t>
  </si>
  <si>
    <t>L0197</t>
  </si>
  <si>
    <t>2025-12-30</t>
  </si>
  <si>
    <t>L0198</t>
  </si>
  <si>
    <t>2025-05-16</t>
  </si>
  <si>
    <t>L0199</t>
  </si>
  <si>
    <t>2025-06-17</t>
  </si>
  <si>
    <t>L0200</t>
  </si>
  <si>
    <t>2025-05-20</t>
  </si>
  <si>
    <t>2025-05-27</t>
  </si>
  <si>
    <t>L0201</t>
  </si>
  <si>
    <t>L0202</t>
  </si>
  <si>
    <t>L0203</t>
  </si>
  <si>
    <t>2025-10-31</t>
  </si>
  <si>
    <t>L0204</t>
  </si>
  <si>
    <t>2025-08-30</t>
  </si>
  <si>
    <t>L0205</t>
  </si>
  <si>
    <t>2025-06-29</t>
  </si>
  <si>
    <t>L0206</t>
  </si>
  <si>
    <t>2025-05-21</t>
  </si>
  <si>
    <t>L0207</t>
  </si>
  <si>
    <t>2025-03-17</t>
  </si>
  <si>
    <t>L0208</t>
  </si>
  <si>
    <t>L0209</t>
  </si>
  <si>
    <t>2025-02-20</t>
  </si>
  <si>
    <t>L0210</t>
  </si>
  <si>
    <t>2025-11-17</t>
  </si>
  <si>
    <t>L0211</t>
  </si>
  <si>
    <t>2025-08-09</t>
  </si>
  <si>
    <t>L0212</t>
  </si>
  <si>
    <t>2025-10-20</t>
  </si>
  <si>
    <t>L0213</t>
  </si>
  <si>
    <t>L0214</t>
  </si>
  <si>
    <t>L0215</t>
  </si>
  <si>
    <t>2025-06-24</t>
  </si>
  <si>
    <t>L0216</t>
  </si>
  <si>
    <t>2025-07-07</t>
  </si>
  <si>
    <t>2025-07-12</t>
  </si>
  <si>
    <t>L0217</t>
  </si>
  <si>
    <t>2025-06-05</t>
  </si>
  <si>
    <t>2025-06-11</t>
  </si>
  <si>
    <t>L0218</t>
  </si>
  <si>
    <t>2025-05-15</t>
  </si>
  <si>
    <t>L0219</t>
  </si>
  <si>
    <t>L0220</t>
  </si>
  <si>
    <t>L0221</t>
  </si>
  <si>
    <t>L0222</t>
  </si>
  <si>
    <t>2025-05-06</t>
  </si>
  <si>
    <t>L0223</t>
  </si>
  <si>
    <t>L0224</t>
  </si>
  <si>
    <t>L0225</t>
  </si>
  <si>
    <t>2025-01-08</t>
  </si>
  <si>
    <t>L0226</t>
  </si>
  <si>
    <t>2025-05-19</t>
  </si>
  <si>
    <t>L0227</t>
  </si>
  <si>
    <t>L0228</t>
  </si>
  <si>
    <t>2025-04-25</t>
  </si>
  <si>
    <t>L0229</t>
  </si>
  <si>
    <t>2025-09-25</t>
  </si>
  <si>
    <t>L0230</t>
  </si>
  <si>
    <t>L0231</t>
  </si>
  <si>
    <t>L0232</t>
  </si>
  <si>
    <t>L0233</t>
  </si>
  <si>
    <t>L0234</t>
  </si>
  <si>
    <t>2025-04-09</t>
  </si>
  <si>
    <t>L0235</t>
  </si>
  <si>
    <t>L0236</t>
  </si>
  <si>
    <t>L0237</t>
  </si>
  <si>
    <t>2025-10-17</t>
  </si>
  <si>
    <t>L0238</t>
  </si>
  <si>
    <t>2025-10-06</t>
  </si>
  <si>
    <t>L0239</t>
  </si>
  <si>
    <t>L0240</t>
  </si>
  <si>
    <t>2025-02-13</t>
  </si>
  <si>
    <t>2025-02-23</t>
  </si>
  <si>
    <t>L0241</t>
  </si>
  <si>
    <t>2026-01-01</t>
  </si>
  <si>
    <t>L0242</t>
  </si>
  <si>
    <t>2025-01-20</t>
  </si>
  <si>
    <t>L0243</t>
  </si>
  <si>
    <t>2025-09-07</t>
  </si>
  <si>
    <t>L0244</t>
  </si>
  <si>
    <t>L0245</t>
  </si>
  <si>
    <t>2025-03-25</t>
  </si>
  <si>
    <t>L0246</t>
  </si>
  <si>
    <t>L0247</t>
  </si>
  <si>
    <t>2025-04-18</t>
  </si>
  <si>
    <t>L0248</t>
  </si>
  <si>
    <t>L0249</t>
  </si>
  <si>
    <t>2025-05-03</t>
  </si>
  <si>
    <t>L0250</t>
  </si>
  <si>
    <t>L0251</t>
  </si>
  <si>
    <t>2025-01-11</t>
  </si>
  <si>
    <t>2025-01-18</t>
  </si>
  <si>
    <t>L0252</t>
  </si>
  <si>
    <t>L0253</t>
  </si>
  <si>
    <t>2025-10-13</t>
  </si>
  <si>
    <t>L0254</t>
  </si>
  <si>
    <t>L0255</t>
  </si>
  <si>
    <t>2025-07-27</t>
  </si>
  <si>
    <t>L0256</t>
  </si>
  <si>
    <t>2025-02-25</t>
  </si>
  <si>
    <t>L0257</t>
  </si>
  <si>
    <t>L0258</t>
  </si>
  <si>
    <t>L0259</t>
  </si>
  <si>
    <t>2025-06-20</t>
  </si>
  <si>
    <t>2025-06-30</t>
  </si>
  <si>
    <t>L0260</t>
  </si>
  <si>
    <t>2025-12-20</t>
  </si>
  <si>
    <t>L0261</t>
  </si>
  <si>
    <t>L0262</t>
  </si>
  <si>
    <t>L0263</t>
  </si>
  <si>
    <t>L0264</t>
  </si>
  <si>
    <t>L0265</t>
  </si>
  <si>
    <t>2025-05-10</t>
  </si>
  <si>
    <t>2025-05-11</t>
  </si>
  <si>
    <t>L0266</t>
  </si>
  <si>
    <t>L0267</t>
  </si>
  <si>
    <t>L0268</t>
  </si>
  <si>
    <t>2025-04-20</t>
  </si>
  <si>
    <t>L0269</t>
  </si>
  <si>
    <t>L0270</t>
  </si>
  <si>
    <t>L0271</t>
  </si>
  <si>
    <t>L0272</t>
  </si>
  <si>
    <t>2025-12-21</t>
  </si>
  <si>
    <t>L0273</t>
  </si>
  <si>
    <t>L0274</t>
  </si>
  <si>
    <t>L0275</t>
  </si>
  <si>
    <t>2025-11-13</t>
  </si>
  <si>
    <t>L0276</t>
  </si>
  <si>
    <t>2025-08-25</t>
  </si>
  <si>
    <t>L0277</t>
  </si>
  <si>
    <t>L0278</t>
  </si>
  <si>
    <t>2025-07-13</t>
  </si>
  <si>
    <t>L0279</t>
  </si>
  <si>
    <t>L0280</t>
  </si>
  <si>
    <t>L0281</t>
  </si>
  <si>
    <t>L0282</t>
  </si>
  <si>
    <t>L0283</t>
  </si>
  <si>
    <t>2025-08-07</t>
  </si>
  <si>
    <t>L0284</t>
  </si>
  <si>
    <t>2025-10-05</t>
  </si>
  <si>
    <t>L0285</t>
  </si>
  <si>
    <t>L0286</t>
  </si>
  <si>
    <t>L0287</t>
  </si>
  <si>
    <t>2025-04-23</t>
  </si>
  <si>
    <t>L0288</t>
  </si>
  <si>
    <t>L0289</t>
  </si>
  <si>
    <t>L0290</t>
  </si>
  <si>
    <t>L0291</t>
  </si>
  <si>
    <t>L0292</t>
  </si>
  <si>
    <t>L0293</t>
  </si>
  <si>
    <t>L0294</t>
  </si>
  <si>
    <t>L0295</t>
  </si>
  <si>
    <t>2025-02-14</t>
  </si>
  <si>
    <t>2025-02-18</t>
  </si>
  <si>
    <t>L0296</t>
  </si>
  <si>
    <t>L0297</t>
  </si>
  <si>
    <t>L0298</t>
  </si>
  <si>
    <t>2025-10-25</t>
  </si>
  <si>
    <t>L0299</t>
  </si>
  <si>
    <t>2025-11-26</t>
  </si>
  <si>
    <t>2025-12-03</t>
  </si>
  <si>
    <t>L0300</t>
  </si>
  <si>
    <t>2025-09-26</t>
  </si>
  <si>
    <t>L0301</t>
  </si>
  <si>
    <t>2025-06-02</t>
  </si>
  <si>
    <t>2025-06-06</t>
  </si>
  <si>
    <t>L0302</t>
  </si>
  <si>
    <t>L0303</t>
  </si>
  <si>
    <t>L0304</t>
  </si>
  <si>
    <t>2025-04-27</t>
  </si>
  <si>
    <t>L0305</t>
  </si>
  <si>
    <t>2025-12-28</t>
  </si>
  <si>
    <t>L0306</t>
  </si>
  <si>
    <t>L0307</t>
  </si>
  <si>
    <t>2025-11-10</t>
  </si>
  <si>
    <t>L0308</t>
  </si>
  <si>
    <t>L0309</t>
  </si>
  <si>
    <t>2025-12-17</t>
  </si>
  <si>
    <t>2025-12-23</t>
  </si>
  <si>
    <t>L0310</t>
  </si>
  <si>
    <t>L0311</t>
  </si>
  <si>
    <t>L0312</t>
  </si>
  <si>
    <t>L0313</t>
  </si>
  <si>
    <t>L0314</t>
  </si>
  <si>
    <t>2025-03-27</t>
  </si>
  <si>
    <t>2025-03-30</t>
  </si>
  <si>
    <t>L0315</t>
  </si>
  <si>
    <t>L0316</t>
  </si>
  <si>
    <t>L0317</t>
  </si>
  <si>
    <t>L0318</t>
  </si>
  <si>
    <t>L0319</t>
  </si>
  <si>
    <t>L0320</t>
  </si>
  <si>
    <t>L0321</t>
  </si>
  <si>
    <t>L0322</t>
  </si>
  <si>
    <t>2025-03-05</t>
  </si>
  <si>
    <t>L0323</t>
  </si>
  <si>
    <t>L0324</t>
  </si>
  <si>
    <t>2025-06-28</t>
  </si>
  <si>
    <t>L0325</t>
  </si>
  <si>
    <t>L0326</t>
  </si>
  <si>
    <t>L0327</t>
  </si>
  <si>
    <t>2025-09-27</t>
  </si>
  <si>
    <t>L0328</t>
  </si>
  <si>
    <t>L0329</t>
  </si>
  <si>
    <t>2025-01-03</t>
  </si>
  <si>
    <t>2025-01-09</t>
  </si>
  <si>
    <t>L0330</t>
  </si>
  <si>
    <t>L0331</t>
  </si>
  <si>
    <t>L0332</t>
  </si>
  <si>
    <t>L0333</t>
  </si>
  <si>
    <t>L0334</t>
  </si>
  <si>
    <t>L0335</t>
  </si>
  <si>
    <t>L0336</t>
  </si>
  <si>
    <t>2025-03-08</t>
  </si>
  <si>
    <t>L0337</t>
  </si>
  <si>
    <t>2025-10-11</t>
  </si>
  <si>
    <t>2025-10-14</t>
  </si>
  <si>
    <t>L0338</t>
  </si>
  <si>
    <t>L0339</t>
  </si>
  <si>
    <t>2025-01-13</t>
  </si>
  <si>
    <t>L0340</t>
  </si>
  <si>
    <t>2025-10-27</t>
  </si>
  <si>
    <t>L0341</t>
  </si>
  <si>
    <t>L0342</t>
  </si>
  <si>
    <t>L0343</t>
  </si>
  <si>
    <t>L0344</t>
  </si>
  <si>
    <t>L0345</t>
  </si>
  <si>
    <t>2025-10-24</t>
  </si>
  <si>
    <t>L0346</t>
  </si>
  <si>
    <t>L0347</t>
  </si>
  <si>
    <t>2025-12-15</t>
  </si>
  <si>
    <t>L0348</t>
  </si>
  <si>
    <t>L0349</t>
  </si>
  <si>
    <t>2025-02-04</t>
  </si>
  <si>
    <t>L0350</t>
  </si>
  <si>
    <t>L0351</t>
  </si>
  <si>
    <t>L0352</t>
  </si>
  <si>
    <t>L0353</t>
  </si>
  <si>
    <t>L0354</t>
  </si>
  <si>
    <t>L0355</t>
  </si>
  <si>
    <t>L0356</t>
  </si>
  <si>
    <t>L0357</t>
  </si>
  <si>
    <t>2025-09-08</t>
  </si>
  <si>
    <t>2025-09-13</t>
  </si>
  <si>
    <t>L0358</t>
  </si>
  <si>
    <t>2025-05-12</t>
  </si>
  <si>
    <t>L0359</t>
  </si>
  <si>
    <t>2025-02-03</t>
  </si>
  <si>
    <t>L0360</t>
  </si>
  <si>
    <t>L0361</t>
  </si>
  <si>
    <t>2025-10-16</t>
  </si>
  <si>
    <t>L0362</t>
  </si>
  <si>
    <t>L0363</t>
  </si>
  <si>
    <t>2025-08-10</t>
  </si>
  <si>
    <t>L0364</t>
  </si>
  <si>
    <t>2025-11-19</t>
  </si>
  <si>
    <t>L0365</t>
  </si>
  <si>
    <t>2025-12-31</t>
  </si>
  <si>
    <t>2026-01-07</t>
  </si>
  <si>
    <t>L0366</t>
  </si>
  <si>
    <t>2025-11-28</t>
  </si>
  <si>
    <t>L0367</t>
  </si>
  <si>
    <t>L0368</t>
  </si>
  <si>
    <t>L0369</t>
  </si>
  <si>
    <t>L0370</t>
  </si>
  <si>
    <t>L0371</t>
  </si>
  <si>
    <t>L0372</t>
  </si>
  <si>
    <t>L0373</t>
  </si>
  <si>
    <t>L0374</t>
  </si>
  <si>
    <t>L0375</t>
  </si>
  <si>
    <t>L0376</t>
  </si>
  <si>
    <t>2025-09-04</t>
  </si>
  <si>
    <t>L0377</t>
  </si>
  <si>
    <t>L0378</t>
  </si>
  <si>
    <t>L0379</t>
  </si>
  <si>
    <t>L0380</t>
  </si>
  <si>
    <t>L0381</t>
  </si>
  <si>
    <t>2025-10-21</t>
  </si>
  <si>
    <t>L0382</t>
  </si>
  <si>
    <t>2025-02-28</t>
  </si>
  <si>
    <t>L0383</t>
  </si>
  <si>
    <t>L0384</t>
  </si>
  <si>
    <t>2025-11-03</t>
  </si>
  <si>
    <t>L0385</t>
  </si>
  <si>
    <t>2025-09-06</t>
  </si>
  <si>
    <t>L0386</t>
  </si>
  <si>
    <t>L0387</t>
  </si>
  <si>
    <t>L0388</t>
  </si>
  <si>
    <t>L0389</t>
  </si>
  <si>
    <t>L0390</t>
  </si>
  <si>
    <t>L0391</t>
  </si>
  <si>
    <t>L0392</t>
  </si>
  <si>
    <t>L0393</t>
  </si>
  <si>
    <t>L0394</t>
  </si>
  <si>
    <t>L0395</t>
  </si>
  <si>
    <t>2025-03-31</t>
  </si>
  <si>
    <t>L0396</t>
  </si>
  <si>
    <t>2025-09-11</t>
  </si>
  <si>
    <t>L0397</t>
  </si>
  <si>
    <t>L0398</t>
  </si>
  <si>
    <t>L0399</t>
  </si>
  <si>
    <t>L0400</t>
  </si>
  <si>
    <t>2025-11-16</t>
  </si>
  <si>
    <t>L0401</t>
  </si>
  <si>
    <t>L0402</t>
  </si>
  <si>
    <t>L0403</t>
  </si>
  <si>
    <t>L0404</t>
  </si>
  <si>
    <t>L0405</t>
  </si>
  <si>
    <t>L0406</t>
  </si>
  <si>
    <t>L0407</t>
  </si>
  <si>
    <t>L0408</t>
  </si>
  <si>
    <t>L0409</t>
  </si>
  <si>
    <t>L0410</t>
  </si>
  <si>
    <t>L0411</t>
  </si>
  <si>
    <t>L0412</t>
  </si>
  <si>
    <t>L0413</t>
  </si>
  <si>
    <t>2025-12-11</t>
  </si>
  <si>
    <t>L0414</t>
  </si>
  <si>
    <t>L0415</t>
  </si>
  <si>
    <t>L0416</t>
  </si>
  <si>
    <t>L0417</t>
  </si>
  <si>
    <t>L0418</t>
  </si>
  <si>
    <t>2025-01-04</t>
  </si>
  <si>
    <t>L0419</t>
  </si>
  <si>
    <t>L0420</t>
  </si>
  <si>
    <t>L0421</t>
  </si>
  <si>
    <t>L0422</t>
  </si>
  <si>
    <t>L0423</t>
  </si>
  <si>
    <t>L0424</t>
  </si>
  <si>
    <t>L0425</t>
  </si>
  <si>
    <t>L0426</t>
  </si>
  <si>
    <t>L0427</t>
  </si>
  <si>
    <t>L0428</t>
  </si>
  <si>
    <t>L0429</t>
  </si>
  <si>
    <t>L0430</t>
  </si>
  <si>
    <t>L0431</t>
  </si>
  <si>
    <t>L0432</t>
  </si>
  <si>
    <t>2025-02-16</t>
  </si>
  <si>
    <t>L0433</t>
  </si>
  <si>
    <t>L0434</t>
  </si>
  <si>
    <t>2025-04-08</t>
  </si>
  <si>
    <t>L0435</t>
  </si>
  <si>
    <t>L0436</t>
  </si>
  <si>
    <t>L0437</t>
  </si>
  <si>
    <t>L0438</t>
  </si>
  <si>
    <t>2025-05-30</t>
  </si>
  <si>
    <t>L0439</t>
  </si>
  <si>
    <t>L0440</t>
  </si>
  <si>
    <t>L0441</t>
  </si>
  <si>
    <t>2025-07-02</t>
  </si>
  <si>
    <t>L0442</t>
  </si>
  <si>
    <t>2025-01-05</t>
  </si>
  <si>
    <t>2025-01-07</t>
  </si>
  <si>
    <t>L0443</t>
  </si>
  <si>
    <t>2025-02-10</t>
  </si>
  <si>
    <t>L0444</t>
  </si>
  <si>
    <t>L0445</t>
  </si>
  <si>
    <t>L0446</t>
  </si>
  <si>
    <t>L0447</t>
  </si>
  <si>
    <t>L0448</t>
  </si>
  <si>
    <t>L0449</t>
  </si>
  <si>
    <t>L0450</t>
  </si>
  <si>
    <t>L0451</t>
  </si>
  <si>
    <t>L0452</t>
  </si>
  <si>
    <t>L0453</t>
  </si>
  <si>
    <t>L0454</t>
  </si>
  <si>
    <t>L0455</t>
  </si>
  <si>
    <t>L0456</t>
  </si>
  <si>
    <t>L0457</t>
  </si>
  <si>
    <t>2025-04-30</t>
  </si>
  <si>
    <t>L0458</t>
  </si>
  <si>
    <t>L0459</t>
  </si>
  <si>
    <t>L0460</t>
  </si>
  <si>
    <t>L0461</t>
  </si>
  <si>
    <t>L0462</t>
  </si>
  <si>
    <t>L0463</t>
  </si>
  <si>
    <t>L0464</t>
  </si>
  <si>
    <t>2025-10-15</t>
  </si>
  <si>
    <t>L0465</t>
  </si>
  <si>
    <t>L0466</t>
  </si>
  <si>
    <t>L0467</t>
  </si>
  <si>
    <t>L0468</t>
  </si>
  <si>
    <t>L0469</t>
  </si>
  <si>
    <t>L0470</t>
  </si>
  <si>
    <t>L0471</t>
  </si>
  <si>
    <t>L0472</t>
  </si>
  <si>
    <t>2025-07-18</t>
  </si>
  <si>
    <t>L0473</t>
  </si>
  <si>
    <t>L0474</t>
  </si>
  <si>
    <t>L0475</t>
  </si>
  <si>
    <t>2025-05-22</t>
  </si>
  <si>
    <t>L0476</t>
  </si>
  <si>
    <t>L0477</t>
  </si>
  <si>
    <t>L0478</t>
  </si>
  <si>
    <t>L0479</t>
  </si>
  <si>
    <t>L0480</t>
  </si>
  <si>
    <t>L0481</t>
  </si>
  <si>
    <t>2025-07-25</t>
  </si>
  <si>
    <t>L0482</t>
  </si>
  <si>
    <t>2025-01-25</t>
  </si>
  <si>
    <t>L0483</t>
  </si>
  <si>
    <t>2025-05-07</t>
  </si>
  <si>
    <t>L0484</t>
  </si>
  <si>
    <t>L0485</t>
  </si>
  <si>
    <t>L0486</t>
  </si>
  <si>
    <t>L0487</t>
  </si>
  <si>
    <t>L0488</t>
  </si>
  <si>
    <t>L0489</t>
  </si>
  <si>
    <t>L0490</t>
  </si>
  <si>
    <t>2025-12-01</t>
  </si>
  <si>
    <t>L0491</t>
  </si>
  <si>
    <t>L0492</t>
  </si>
  <si>
    <t>L0493</t>
  </si>
  <si>
    <t>L0494</t>
  </si>
  <si>
    <t>L0495</t>
  </si>
  <si>
    <t>2025-10-23</t>
  </si>
  <si>
    <t>L0496</t>
  </si>
  <si>
    <t>L0497</t>
  </si>
  <si>
    <t>L0498</t>
  </si>
  <si>
    <t>2025-11-14</t>
  </si>
  <si>
    <t>L0499</t>
  </si>
  <si>
    <t>L0500</t>
  </si>
  <si>
    <t>2025-08-06</t>
  </si>
  <si>
    <t>Payment_ID</t>
  </si>
  <si>
    <t>Payment_Date</t>
  </si>
  <si>
    <t>EMI_Amount</t>
  </si>
  <si>
    <t>Amount_Paid</t>
  </si>
  <si>
    <t>Payment_Status</t>
  </si>
  <si>
    <t>P00001</t>
  </si>
  <si>
    <t>Paid</t>
  </si>
  <si>
    <t>P00002</t>
  </si>
  <si>
    <t>2026-02-26</t>
  </si>
  <si>
    <t>P00003</t>
  </si>
  <si>
    <t>P00004</t>
  </si>
  <si>
    <t>P00005</t>
  </si>
  <si>
    <t>2026-05-08</t>
  </si>
  <si>
    <t>Default</t>
  </si>
  <si>
    <t>P00006</t>
  </si>
  <si>
    <t>P00007</t>
  </si>
  <si>
    <t>2026-03-24</t>
  </si>
  <si>
    <t>P00008</t>
  </si>
  <si>
    <t>2026-01-09</t>
  </si>
  <si>
    <t>P00009</t>
  </si>
  <si>
    <t>P00010</t>
  </si>
  <si>
    <t>P00011</t>
  </si>
  <si>
    <t>2026-03-15</t>
  </si>
  <si>
    <t>P00012</t>
  </si>
  <si>
    <t>P00013</t>
  </si>
  <si>
    <t>P00014</t>
  </si>
  <si>
    <t>P00015</t>
  </si>
  <si>
    <t>P00016</t>
  </si>
  <si>
    <t>2026-02-15</t>
  </si>
  <si>
    <t>P00017</t>
  </si>
  <si>
    <t>2026-01-20</t>
  </si>
  <si>
    <t>P00018</t>
  </si>
  <si>
    <t>2026-04-10</t>
  </si>
  <si>
    <t>P00019</t>
  </si>
  <si>
    <t>P00020</t>
  </si>
  <si>
    <t>P00021</t>
  </si>
  <si>
    <t>2026-03-17</t>
  </si>
  <si>
    <t>P00022</t>
  </si>
  <si>
    <t>P00023</t>
  </si>
  <si>
    <t>P00024</t>
  </si>
  <si>
    <t>P00025</t>
  </si>
  <si>
    <t>2026-03-20</t>
  </si>
  <si>
    <t>P00026</t>
  </si>
  <si>
    <t>P00027</t>
  </si>
  <si>
    <t>2025-05-09</t>
  </si>
  <si>
    <t>P00028</t>
  </si>
  <si>
    <t>P00029</t>
  </si>
  <si>
    <t>P00030</t>
  </si>
  <si>
    <t>P00031</t>
  </si>
  <si>
    <t>2025-07-03</t>
  </si>
  <si>
    <t>P00032</t>
  </si>
  <si>
    <t>P00033</t>
  </si>
  <si>
    <t>P00034</t>
  </si>
  <si>
    <t>2026-04-17</t>
  </si>
  <si>
    <t>P00035</t>
  </si>
  <si>
    <t>P00036</t>
  </si>
  <si>
    <t>P00037</t>
  </si>
  <si>
    <t>P00038</t>
  </si>
  <si>
    <t>P00039</t>
  </si>
  <si>
    <t>2026-02-01</t>
  </si>
  <si>
    <t>P00040</t>
  </si>
  <si>
    <t>P00041</t>
  </si>
  <si>
    <t>P00042</t>
  </si>
  <si>
    <t>2026-04-15</t>
  </si>
  <si>
    <t>P00043</t>
  </si>
  <si>
    <t>P00044</t>
  </si>
  <si>
    <t>2026-04-22</t>
  </si>
  <si>
    <t>P00045</t>
  </si>
  <si>
    <t>P00046</t>
  </si>
  <si>
    <t>P00047</t>
  </si>
  <si>
    <t>P00048</t>
  </si>
  <si>
    <t>P00049</t>
  </si>
  <si>
    <t>2026-04-05</t>
  </si>
  <si>
    <t>P00050</t>
  </si>
  <si>
    <t>P00051</t>
  </si>
  <si>
    <t>P00052</t>
  </si>
  <si>
    <t>P00053</t>
  </si>
  <si>
    <t>P00054</t>
  </si>
  <si>
    <t>P00055</t>
  </si>
  <si>
    <t>P00056</t>
  </si>
  <si>
    <t>2026-02-09</t>
  </si>
  <si>
    <t>P00057</t>
  </si>
  <si>
    <t>2025-05-01</t>
  </si>
  <si>
    <t>P00058</t>
  </si>
  <si>
    <t>P00059</t>
  </si>
  <si>
    <t>P00060</t>
  </si>
  <si>
    <t>P00061</t>
  </si>
  <si>
    <t>2026-01-05</t>
  </si>
  <si>
    <t>P00062</t>
  </si>
  <si>
    <t>2025-10-02</t>
  </si>
  <si>
    <t>P00063</t>
  </si>
  <si>
    <t>2026-04-11</t>
  </si>
  <si>
    <t>P00064</t>
  </si>
  <si>
    <t>2026-03-01</t>
  </si>
  <si>
    <t>P00065</t>
  </si>
  <si>
    <t>P00066</t>
  </si>
  <si>
    <t>P00067</t>
  </si>
  <si>
    <t>P00068</t>
  </si>
  <si>
    <t>2026-02-27</t>
  </si>
  <si>
    <t>P00069</t>
  </si>
  <si>
    <t>P00070</t>
  </si>
  <si>
    <t>P00071</t>
  </si>
  <si>
    <t>P00072</t>
  </si>
  <si>
    <t>2025-07-20</t>
  </si>
  <si>
    <t>P00073</t>
  </si>
  <si>
    <t>P00074</t>
  </si>
  <si>
    <t>2025-07-23</t>
  </si>
  <si>
    <t>P00075</t>
  </si>
  <si>
    <t>P00076</t>
  </si>
  <si>
    <t>2026-05-12</t>
  </si>
  <si>
    <t>P00077</t>
  </si>
  <si>
    <t>P00078</t>
  </si>
  <si>
    <t>P00079</t>
  </si>
  <si>
    <t>P00080</t>
  </si>
  <si>
    <t>2026-03-16</t>
  </si>
  <si>
    <t>P00081</t>
  </si>
  <si>
    <t>P00082</t>
  </si>
  <si>
    <t>P00083</t>
  </si>
  <si>
    <t>P00084</t>
  </si>
  <si>
    <t>2026-04-30</t>
  </si>
  <si>
    <t>P00085</t>
  </si>
  <si>
    <t>P00086</t>
  </si>
  <si>
    <t>P00087</t>
  </si>
  <si>
    <t>P00088</t>
  </si>
  <si>
    <t>P00089</t>
  </si>
  <si>
    <t>2025-08-20</t>
  </si>
  <si>
    <t>P00090</t>
  </si>
  <si>
    <t>P00091</t>
  </si>
  <si>
    <t>P00092</t>
  </si>
  <si>
    <t>P00093</t>
  </si>
  <si>
    <t>P00094</t>
  </si>
  <si>
    <t>P00095</t>
  </si>
  <si>
    <t>2025-12-24</t>
  </si>
  <si>
    <t>P00096</t>
  </si>
  <si>
    <t>2026-01-25</t>
  </si>
  <si>
    <t>P00097</t>
  </si>
  <si>
    <t>P00098</t>
  </si>
  <si>
    <t>P00099</t>
  </si>
  <si>
    <t>P00100</t>
  </si>
  <si>
    <t>P00101</t>
  </si>
  <si>
    <t>2026-03-05</t>
  </si>
  <si>
    <t>P00102</t>
  </si>
  <si>
    <t>P00103</t>
  </si>
  <si>
    <t>P00104</t>
  </si>
  <si>
    <t>P00105</t>
  </si>
  <si>
    <t>P00106</t>
  </si>
  <si>
    <t>P00107</t>
  </si>
  <si>
    <t>P00108</t>
  </si>
  <si>
    <t>P00109</t>
  </si>
  <si>
    <t>P00110</t>
  </si>
  <si>
    <t>P00111</t>
  </si>
  <si>
    <t>P00112</t>
  </si>
  <si>
    <t>P00113</t>
  </si>
  <si>
    <t>P00114</t>
  </si>
  <si>
    <t>2026-01-10</t>
  </si>
  <si>
    <t>P00115</t>
  </si>
  <si>
    <t>P00116</t>
  </si>
  <si>
    <t>2025-07-15</t>
  </si>
  <si>
    <t>P00117</t>
  </si>
  <si>
    <t>2025-10-29</t>
  </si>
  <si>
    <t>P00118</t>
  </si>
  <si>
    <t>P00119</t>
  </si>
  <si>
    <t>P00120</t>
  </si>
  <si>
    <t>P00121</t>
  </si>
  <si>
    <t>P00122</t>
  </si>
  <si>
    <t>P00123</t>
  </si>
  <si>
    <t>P00124</t>
  </si>
  <si>
    <t>P00125</t>
  </si>
  <si>
    <t>2026-01-04</t>
  </si>
  <si>
    <t>P00126</t>
  </si>
  <si>
    <t>P00127</t>
  </si>
  <si>
    <t>P00128</t>
  </si>
  <si>
    <t>P00129</t>
  </si>
  <si>
    <t>P00130</t>
  </si>
  <si>
    <t>P00131</t>
  </si>
  <si>
    <t>P00132</t>
  </si>
  <si>
    <t>P00133</t>
  </si>
  <si>
    <t>P00134</t>
  </si>
  <si>
    <t>P00135</t>
  </si>
  <si>
    <t>P00136</t>
  </si>
  <si>
    <t>P00137</t>
  </si>
  <si>
    <t>P00138</t>
  </si>
  <si>
    <t>P00139</t>
  </si>
  <si>
    <t>2025-01-02</t>
  </si>
  <si>
    <t>P00140</t>
  </si>
  <si>
    <t>2026-01-29</t>
  </si>
  <si>
    <t>P00141</t>
  </si>
  <si>
    <t>2026-02-21</t>
  </si>
  <si>
    <t>P00142</t>
  </si>
  <si>
    <t>2026-04-03</t>
  </si>
  <si>
    <t>P00143</t>
  </si>
  <si>
    <t>P00144</t>
  </si>
  <si>
    <t>P00145</t>
  </si>
  <si>
    <t>P00146</t>
  </si>
  <si>
    <t>2026-04-07</t>
  </si>
  <si>
    <t>P00147</t>
  </si>
  <si>
    <t>P00148</t>
  </si>
  <si>
    <t>P00149</t>
  </si>
  <si>
    <t>2025-05-17</t>
  </si>
  <si>
    <t>P00150</t>
  </si>
  <si>
    <t>2026-03-06</t>
  </si>
  <si>
    <t>P00151</t>
  </si>
  <si>
    <t>P00152</t>
  </si>
  <si>
    <t>P00153</t>
  </si>
  <si>
    <t>2025-09-03</t>
  </si>
  <si>
    <t>P00154</t>
  </si>
  <si>
    <t>P00155</t>
  </si>
  <si>
    <t>2026-04-02</t>
  </si>
  <si>
    <t>P00156</t>
  </si>
  <si>
    <t>P00157</t>
  </si>
  <si>
    <t>P00158</t>
  </si>
  <si>
    <t>P00159</t>
  </si>
  <si>
    <t>P00160</t>
  </si>
  <si>
    <t>2026-04-04</t>
  </si>
  <si>
    <t>P00161</t>
  </si>
  <si>
    <t>P00162</t>
  </si>
  <si>
    <t>P00163</t>
  </si>
  <si>
    <t>P00164</t>
  </si>
  <si>
    <t>P00165</t>
  </si>
  <si>
    <t>P00166</t>
  </si>
  <si>
    <t>2025-11-23</t>
  </si>
  <si>
    <t>P00167</t>
  </si>
  <si>
    <t>2026-01-23</t>
  </si>
  <si>
    <t>P00168</t>
  </si>
  <si>
    <t>P00169</t>
  </si>
  <si>
    <t>P00170</t>
  </si>
  <si>
    <t>2026-03-14</t>
  </si>
  <si>
    <t>P00171</t>
  </si>
  <si>
    <t>P00172</t>
  </si>
  <si>
    <t>P00173</t>
  </si>
  <si>
    <t>P00174</t>
  </si>
  <si>
    <t>P00175</t>
  </si>
  <si>
    <t>P00176</t>
  </si>
  <si>
    <t>2026-02-10</t>
  </si>
  <si>
    <t>P00177</t>
  </si>
  <si>
    <t>P00178</t>
  </si>
  <si>
    <t>P00179</t>
  </si>
  <si>
    <t>2025-01-01</t>
  </si>
  <si>
    <t>P00180</t>
  </si>
  <si>
    <t>P00181</t>
  </si>
  <si>
    <t>P00182</t>
  </si>
  <si>
    <t>2025-05-14</t>
  </si>
  <si>
    <t>P00183</t>
  </si>
  <si>
    <t>P00184</t>
  </si>
  <si>
    <t>P00185</t>
  </si>
  <si>
    <t>P00186</t>
  </si>
  <si>
    <t>P00187</t>
  </si>
  <si>
    <t>P00188</t>
  </si>
  <si>
    <t>P00189</t>
  </si>
  <si>
    <t>P00190</t>
  </si>
  <si>
    <t>P00191</t>
  </si>
  <si>
    <t>P00192</t>
  </si>
  <si>
    <t>P00193</t>
  </si>
  <si>
    <t>2026-03-21</t>
  </si>
  <si>
    <t>P00194</t>
  </si>
  <si>
    <t>P00195</t>
  </si>
  <si>
    <t>2026-05-10</t>
  </si>
  <si>
    <t>P00196</t>
  </si>
  <si>
    <t>P00197</t>
  </si>
  <si>
    <t>P00198</t>
  </si>
  <si>
    <t>2025-01-28</t>
  </si>
  <si>
    <t>P00199</t>
  </si>
  <si>
    <t>P00200</t>
  </si>
  <si>
    <t>P00201</t>
  </si>
  <si>
    <t>P00202</t>
  </si>
  <si>
    <t>2025-04-14</t>
  </si>
  <si>
    <t>P00203</t>
  </si>
  <si>
    <t>P00204</t>
  </si>
  <si>
    <t>P00205</t>
  </si>
  <si>
    <t>P00206</t>
  </si>
  <si>
    <t>P00207</t>
  </si>
  <si>
    <t>P00208</t>
  </si>
  <si>
    <t>P00209</t>
  </si>
  <si>
    <t>P00210</t>
  </si>
  <si>
    <t>P00211</t>
  </si>
  <si>
    <t>2026-01-14</t>
  </si>
  <si>
    <t>P00212</t>
  </si>
  <si>
    <t>2026-05-01</t>
  </si>
  <si>
    <t>P00213</t>
  </si>
  <si>
    <t>P00214</t>
  </si>
  <si>
    <t>2026-03-02</t>
  </si>
  <si>
    <t>P00215</t>
  </si>
  <si>
    <t>P00216</t>
  </si>
  <si>
    <t>P00217</t>
  </si>
  <si>
    <t>P00218</t>
  </si>
  <si>
    <t>P00219</t>
  </si>
  <si>
    <t>P00220</t>
  </si>
  <si>
    <t>P00221</t>
  </si>
  <si>
    <t>2026-02-13</t>
  </si>
  <si>
    <t>P00222</t>
  </si>
  <si>
    <t>P00223</t>
  </si>
  <si>
    <t>2026-02-17</t>
  </si>
  <si>
    <t>P00224</t>
  </si>
  <si>
    <t>2026-02-19</t>
  </si>
  <si>
    <t>P00225</t>
  </si>
  <si>
    <t>P00226</t>
  </si>
  <si>
    <t>P00227</t>
  </si>
  <si>
    <t>P00228</t>
  </si>
  <si>
    <t>P00229</t>
  </si>
  <si>
    <t>P00230</t>
  </si>
  <si>
    <t>P00231</t>
  </si>
  <si>
    <t>2025-07-16</t>
  </si>
  <si>
    <t>P00232</t>
  </si>
  <si>
    <t>P00233</t>
  </si>
  <si>
    <t>P00234</t>
  </si>
  <si>
    <t>2026-01-12</t>
  </si>
  <si>
    <t>P00235</t>
  </si>
  <si>
    <t>2026-03-31</t>
  </si>
  <si>
    <t>P00236</t>
  </si>
  <si>
    <t>P00237</t>
  </si>
  <si>
    <t>2026-04-12</t>
  </si>
  <si>
    <t>P00238</t>
  </si>
  <si>
    <t>2026-05-11</t>
  </si>
  <si>
    <t>P00239</t>
  </si>
  <si>
    <t>P00240</t>
  </si>
  <si>
    <t>P00241</t>
  </si>
  <si>
    <t>P00242</t>
  </si>
  <si>
    <t>P00243</t>
  </si>
  <si>
    <t>P00244</t>
  </si>
  <si>
    <t>2026-02-04</t>
  </si>
  <si>
    <t>P00245</t>
  </si>
  <si>
    <t>P00246</t>
  </si>
  <si>
    <t>P00247</t>
  </si>
  <si>
    <t>P00248</t>
  </si>
  <si>
    <t>P00249</t>
  </si>
  <si>
    <t>P00250</t>
  </si>
  <si>
    <t>P00251</t>
  </si>
  <si>
    <t>P00252</t>
  </si>
  <si>
    <t>2026-02-18</t>
  </si>
  <si>
    <t>P00253</t>
  </si>
  <si>
    <t>2026-03-28</t>
  </si>
  <si>
    <t>P00254</t>
  </si>
  <si>
    <t>P00255</t>
  </si>
  <si>
    <t>P00256</t>
  </si>
  <si>
    <t>P00257</t>
  </si>
  <si>
    <t>2026-02-16</t>
  </si>
  <si>
    <t>P00258</t>
  </si>
  <si>
    <t>2026-05-07</t>
  </si>
  <si>
    <t>P00259</t>
  </si>
  <si>
    <t>P00260</t>
  </si>
  <si>
    <t>P00261</t>
  </si>
  <si>
    <t>P00262</t>
  </si>
  <si>
    <t>P00263</t>
  </si>
  <si>
    <t>2026-02-08</t>
  </si>
  <si>
    <t>P00264</t>
  </si>
  <si>
    <t>P00265</t>
  </si>
  <si>
    <t>P00266</t>
  </si>
  <si>
    <t>P00267</t>
  </si>
  <si>
    <t>P00268</t>
  </si>
  <si>
    <t>P00269</t>
  </si>
  <si>
    <t>P00270</t>
  </si>
  <si>
    <t>P00271</t>
  </si>
  <si>
    <t>2026-03-07</t>
  </si>
  <si>
    <t>P00272</t>
  </si>
  <si>
    <t>2025-04-07</t>
  </si>
  <si>
    <t>P00273</t>
  </si>
  <si>
    <t>P00274</t>
  </si>
  <si>
    <t>P00275</t>
  </si>
  <si>
    <t>P00276</t>
  </si>
  <si>
    <t>2026-04-25</t>
  </si>
  <si>
    <t>P00277</t>
  </si>
  <si>
    <t>2026-01-15</t>
  </si>
  <si>
    <t>P00278</t>
  </si>
  <si>
    <t>P00279</t>
  </si>
  <si>
    <t>P00280</t>
  </si>
  <si>
    <t>2026-02-28</t>
  </si>
  <si>
    <t>P00281</t>
  </si>
  <si>
    <t>P00282</t>
  </si>
  <si>
    <t>2026-04-28</t>
  </si>
  <si>
    <t>P00283</t>
  </si>
  <si>
    <t>P00284</t>
  </si>
  <si>
    <t>P00285</t>
  </si>
  <si>
    <t>P00286</t>
  </si>
  <si>
    <t>2025-01-10</t>
  </si>
  <si>
    <t>P00287</t>
  </si>
  <si>
    <t>P00288</t>
  </si>
  <si>
    <t>P00289</t>
  </si>
  <si>
    <t>2026-01-19</t>
  </si>
  <si>
    <t>P00290</t>
  </si>
  <si>
    <t>P00291</t>
  </si>
  <si>
    <t>P00292</t>
  </si>
  <si>
    <t>2026-02-05</t>
  </si>
  <si>
    <t>P00293</t>
  </si>
  <si>
    <t>P00294</t>
  </si>
  <si>
    <t>P00295</t>
  </si>
  <si>
    <t>P00296</t>
  </si>
  <si>
    <t>2025-07-30</t>
  </si>
  <si>
    <t>P00297</t>
  </si>
  <si>
    <t>P00298</t>
  </si>
  <si>
    <t>2026-04-20</t>
  </si>
  <si>
    <t>P00299</t>
  </si>
  <si>
    <t>P00300</t>
  </si>
  <si>
    <t>2026-02-14</t>
  </si>
  <si>
    <t>P00301</t>
  </si>
  <si>
    <t>P00302</t>
  </si>
  <si>
    <t>2026-04-09</t>
  </si>
  <si>
    <t>P00303</t>
  </si>
  <si>
    <t>P00304</t>
  </si>
  <si>
    <t>P00305</t>
  </si>
  <si>
    <t>P00306</t>
  </si>
  <si>
    <t>P00307</t>
  </si>
  <si>
    <t>P00308</t>
  </si>
  <si>
    <t>P00309</t>
  </si>
  <si>
    <t>P00310</t>
  </si>
  <si>
    <t>P00311</t>
  </si>
  <si>
    <t>P00312</t>
  </si>
  <si>
    <t>P00313</t>
  </si>
  <si>
    <t>P00314</t>
  </si>
  <si>
    <t>P00315</t>
  </si>
  <si>
    <t>P00316</t>
  </si>
  <si>
    <t>2026-04-27</t>
  </si>
  <si>
    <t>P00317</t>
  </si>
  <si>
    <t>P00318</t>
  </si>
  <si>
    <t>2026-01-31</t>
  </si>
  <si>
    <t>P00319</t>
  </si>
  <si>
    <t>P00320</t>
  </si>
  <si>
    <t>2026-03-18</t>
  </si>
  <si>
    <t>P00321</t>
  </si>
  <si>
    <t>P00322</t>
  </si>
  <si>
    <t>P00323</t>
  </si>
  <si>
    <t>P00324</t>
  </si>
  <si>
    <t>P00325</t>
  </si>
  <si>
    <t>2025-02-01</t>
  </si>
  <si>
    <t>P00326</t>
  </si>
  <si>
    <t>2026-05-14</t>
  </si>
  <si>
    <t>P00327</t>
  </si>
  <si>
    <t>P00328</t>
  </si>
  <si>
    <t>P00329</t>
  </si>
  <si>
    <t>P00330</t>
  </si>
  <si>
    <t>P00331</t>
  </si>
  <si>
    <t>2026-01-26</t>
  </si>
  <si>
    <t>P00332</t>
  </si>
  <si>
    <t>2025-07-11</t>
  </si>
  <si>
    <t>P00333</t>
  </si>
  <si>
    <t>P00334</t>
  </si>
  <si>
    <t>P00335</t>
  </si>
  <si>
    <t>P00336</t>
  </si>
  <si>
    <t>P00337</t>
  </si>
  <si>
    <t>P00338</t>
  </si>
  <si>
    <t>2025-11-20</t>
  </si>
  <si>
    <t>P00339</t>
  </si>
  <si>
    <t>P00340</t>
  </si>
  <si>
    <t>P00341</t>
  </si>
  <si>
    <t>P00342</t>
  </si>
  <si>
    <t>P00343</t>
  </si>
  <si>
    <t>2025-07-14</t>
  </si>
  <si>
    <t>P00344</t>
  </si>
  <si>
    <t>P00345</t>
  </si>
  <si>
    <t>P00346</t>
  </si>
  <si>
    <t>P00347</t>
  </si>
  <si>
    <t>P00348</t>
  </si>
  <si>
    <t>2026-05-15</t>
  </si>
  <si>
    <t>P00349</t>
  </si>
  <si>
    <t>P00350</t>
  </si>
  <si>
    <t>P00351</t>
  </si>
  <si>
    <t>2026-03-10</t>
  </si>
  <si>
    <t>P00352</t>
  </si>
  <si>
    <t>P00353</t>
  </si>
  <si>
    <t>P00354</t>
  </si>
  <si>
    <t>P00355</t>
  </si>
  <si>
    <t>P00356</t>
  </si>
  <si>
    <t>2026-02-24</t>
  </si>
  <si>
    <t>P00357</t>
  </si>
  <si>
    <t>P00358</t>
  </si>
  <si>
    <t>P00359</t>
  </si>
  <si>
    <t>2025-06-26</t>
  </si>
  <si>
    <t>P00360</t>
  </si>
  <si>
    <t>P00361</t>
  </si>
  <si>
    <t>P00362</t>
  </si>
  <si>
    <t>P00363</t>
  </si>
  <si>
    <t>P00364</t>
  </si>
  <si>
    <t>P00365</t>
  </si>
  <si>
    <t>P00366</t>
  </si>
  <si>
    <t>P00367</t>
  </si>
  <si>
    <t>P00368</t>
  </si>
  <si>
    <t>P00369</t>
  </si>
  <si>
    <t>P00370</t>
  </si>
  <si>
    <t>P00371</t>
  </si>
  <si>
    <t>P00372</t>
  </si>
  <si>
    <t>P00373</t>
  </si>
  <si>
    <t>P00374</t>
  </si>
  <si>
    <t>P00375</t>
  </si>
  <si>
    <t>P00376</t>
  </si>
  <si>
    <t>P00377</t>
  </si>
  <si>
    <t>P00378</t>
  </si>
  <si>
    <t>P00379</t>
  </si>
  <si>
    <t>P00380</t>
  </si>
  <si>
    <t>P00381</t>
  </si>
  <si>
    <t>P00382</t>
  </si>
  <si>
    <t>P00383</t>
  </si>
  <si>
    <t>P00384</t>
  </si>
  <si>
    <t>P00385</t>
  </si>
  <si>
    <t>P00386</t>
  </si>
  <si>
    <t>P00387</t>
  </si>
  <si>
    <t>P00388</t>
  </si>
  <si>
    <t>P00389</t>
  </si>
  <si>
    <t>P00390</t>
  </si>
  <si>
    <t>P00391</t>
  </si>
  <si>
    <t>P00392</t>
  </si>
  <si>
    <t>P00393</t>
  </si>
  <si>
    <t>2025-04-19</t>
  </si>
  <si>
    <t>P00394</t>
  </si>
  <si>
    <t>P00395</t>
  </si>
  <si>
    <t>P00396</t>
  </si>
  <si>
    <t>P00397</t>
  </si>
  <si>
    <t>P00398</t>
  </si>
  <si>
    <t>P00399</t>
  </si>
  <si>
    <t>P00400</t>
  </si>
  <si>
    <t>P00401</t>
  </si>
  <si>
    <t>P00402</t>
  </si>
  <si>
    <t>P00403</t>
  </si>
  <si>
    <t>P00404</t>
  </si>
  <si>
    <t>P00405</t>
  </si>
  <si>
    <t>P00406</t>
  </si>
  <si>
    <t>P00407</t>
  </si>
  <si>
    <t>P00408</t>
  </si>
  <si>
    <t>2025-09-22</t>
  </si>
  <si>
    <t>P00409</t>
  </si>
  <si>
    <t>P00410</t>
  </si>
  <si>
    <t>P00411</t>
  </si>
  <si>
    <t>P00412</t>
  </si>
  <si>
    <t>P00413</t>
  </si>
  <si>
    <t>2026-05-06</t>
  </si>
  <si>
    <t>P00414</t>
  </si>
  <si>
    <t>2026-01-30</t>
  </si>
  <si>
    <t>P00415</t>
  </si>
  <si>
    <t>P00416</t>
  </si>
  <si>
    <t>P00417</t>
  </si>
  <si>
    <t>P00418</t>
  </si>
  <si>
    <t>2026-02-23</t>
  </si>
  <si>
    <t>P00419</t>
  </si>
  <si>
    <t>P00420</t>
  </si>
  <si>
    <t>P00421</t>
  </si>
  <si>
    <t>P00422</t>
  </si>
  <si>
    <t>P00423</t>
  </si>
  <si>
    <t>P00424</t>
  </si>
  <si>
    <t>P00425</t>
  </si>
  <si>
    <t>P00426</t>
  </si>
  <si>
    <t>P00427</t>
  </si>
  <si>
    <t>P00428</t>
  </si>
  <si>
    <t>P00429</t>
  </si>
  <si>
    <t>P00430</t>
  </si>
  <si>
    <t>P00431</t>
  </si>
  <si>
    <t>P00432</t>
  </si>
  <si>
    <t>P00433</t>
  </si>
  <si>
    <t>2026-04-08</t>
  </si>
  <si>
    <t>P00434</t>
  </si>
  <si>
    <t>P00435</t>
  </si>
  <si>
    <t>P00436</t>
  </si>
  <si>
    <t>P00437</t>
  </si>
  <si>
    <t>P00438</t>
  </si>
  <si>
    <t>P00439</t>
  </si>
  <si>
    <t>2026-03-09</t>
  </si>
  <si>
    <t>P00440</t>
  </si>
  <si>
    <t>P00441</t>
  </si>
  <si>
    <t>P00442</t>
  </si>
  <si>
    <t>2025-10-03</t>
  </si>
  <si>
    <t>P00443</t>
  </si>
  <si>
    <t>P00444</t>
  </si>
  <si>
    <t>2026-02-06</t>
  </si>
  <si>
    <t>P00445</t>
  </si>
  <si>
    <t>P00446</t>
  </si>
  <si>
    <t>2025-10-01</t>
  </si>
  <si>
    <t>P00447</t>
  </si>
  <si>
    <t>2026-05-05</t>
  </si>
  <si>
    <t>P00448</t>
  </si>
  <si>
    <t>2026-04-13</t>
  </si>
  <si>
    <t>P00449</t>
  </si>
  <si>
    <t>2026-04-18</t>
  </si>
  <si>
    <t>P00450</t>
  </si>
  <si>
    <t>P00451</t>
  </si>
  <si>
    <t>P00452</t>
  </si>
  <si>
    <t>P00453</t>
  </si>
  <si>
    <t>P00454</t>
  </si>
  <si>
    <t>P00455</t>
  </si>
  <si>
    <t>P00456</t>
  </si>
  <si>
    <t>P00457</t>
  </si>
  <si>
    <t>P00458</t>
  </si>
  <si>
    <t>2026-05-03</t>
  </si>
  <si>
    <t>P00459</t>
  </si>
  <si>
    <t>P00460</t>
  </si>
  <si>
    <t>P00461</t>
  </si>
  <si>
    <t>P00462</t>
  </si>
  <si>
    <t>P00463</t>
  </si>
  <si>
    <t>P00464</t>
  </si>
  <si>
    <t>P00465</t>
  </si>
  <si>
    <t>P00466</t>
  </si>
  <si>
    <t>P00467</t>
  </si>
  <si>
    <t>P00468</t>
  </si>
  <si>
    <t>P00469</t>
  </si>
  <si>
    <t>2025-04-29</t>
  </si>
  <si>
    <t>P00470</t>
  </si>
  <si>
    <t>2026-04-06</t>
  </si>
  <si>
    <t>P00471</t>
  </si>
  <si>
    <t>P00472</t>
  </si>
  <si>
    <t>P00473</t>
  </si>
  <si>
    <t>2026-01-13</t>
  </si>
  <si>
    <t>P00474</t>
  </si>
  <si>
    <t>P00475</t>
  </si>
  <si>
    <t>2025-08-02</t>
  </si>
  <si>
    <t>P00476</t>
  </si>
  <si>
    <t>2026-02-07</t>
  </si>
  <si>
    <t>P00477</t>
  </si>
  <si>
    <t>P00478</t>
  </si>
  <si>
    <t>P00479</t>
  </si>
  <si>
    <t>P00480</t>
  </si>
  <si>
    <t>2025-06-21</t>
  </si>
  <si>
    <t>P00481</t>
  </si>
  <si>
    <t>P00482</t>
  </si>
  <si>
    <t>2026-01-22</t>
  </si>
  <si>
    <t>P00483</t>
  </si>
  <si>
    <t>P00484</t>
  </si>
  <si>
    <t>P00485</t>
  </si>
  <si>
    <t>P00486</t>
  </si>
  <si>
    <t>2026-05-16</t>
  </si>
  <si>
    <t>P00487</t>
  </si>
  <si>
    <t>2025-08-14</t>
  </si>
  <si>
    <t>P00488</t>
  </si>
  <si>
    <t>P00489</t>
  </si>
  <si>
    <t>P00490</t>
  </si>
  <si>
    <t>P00491</t>
  </si>
  <si>
    <t>2025-10-26</t>
  </si>
  <si>
    <t>P00492</t>
  </si>
  <si>
    <t>P00493</t>
  </si>
  <si>
    <t>P00494</t>
  </si>
  <si>
    <t>P00495</t>
  </si>
  <si>
    <t>P00496</t>
  </si>
  <si>
    <t>P00497</t>
  </si>
  <si>
    <t>2026-01-28</t>
  </si>
  <si>
    <t>P00498</t>
  </si>
  <si>
    <t>P00499</t>
  </si>
  <si>
    <t>2025-05-04</t>
  </si>
  <si>
    <t>P00500</t>
  </si>
  <si>
    <t>P00501</t>
  </si>
  <si>
    <t>P00502</t>
  </si>
  <si>
    <t>P00503</t>
  </si>
  <si>
    <t>P00504</t>
  </si>
  <si>
    <t>P00505</t>
  </si>
  <si>
    <t>P00506</t>
  </si>
  <si>
    <t>P00507</t>
  </si>
  <si>
    <t>P00508</t>
  </si>
  <si>
    <t>2026-04-14</t>
  </si>
  <si>
    <t>P00509</t>
  </si>
  <si>
    <t>P00510</t>
  </si>
  <si>
    <t>P00511</t>
  </si>
  <si>
    <t>P00512</t>
  </si>
  <si>
    <t>P00513</t>
  </si>
  <si>
    <t>P00514</t>
  </si>
  <si>
    <t>P00515</t>
  </si>
  <si>
    <t>P00516</t>
  </si>
  <si>
    <t>P00517</t>
  </si>
  <si>
    <t>2026-04-24</t>
  </si>
  <si>
    <t>P00518</t>
  </si>
  <si>
    <t>P00519</t>
  </si>
  <si>
    <t>P00520</t>
  </si>
  <si>
    <t>P00521</t>
  </si>
  <si>
    <t>P00522</t>
  </si>
  <si>
    <t>P00523</t>
  </si>
  <si>
    <t>P00524</t>
  </si>
  <si>
    <t>P00525</t>
  </si>
  <si>
    <t>2026-01-06</t>
  </si>
  <si>
    <t>P00526</t>
  </si>
  <si>
    <t>2025-12-19</t>
  </si>
  <si>
    <t>P00527</t>
  </si>
  <si>
    <t>P00528</t>
  </si>
  <si>
    <t>P00529</t>
  </si>
  <si>
    <t>P00530</t>
  </si>
  <si>
    <t>P00531</t>
  </si>
  <si>
    <t>P00532</t>
  </si>
  <si>
    <t>P00533</t>
  </si>
  <si>
    <t>P00534</t>
  </si>
  <si>
    <t>P00535</t>
  </si>
  <si>
    <t>P00536</t>
  </si>
  <si>
    <t>P00537</t>
  </si>
  <si>
    <t>P00538</t>
  </si>
  <si>
    <t>P00539</t>
  </si>
  <si>
    <t>P00540</t>
  </si>
  <si>
    <t>P00541</t>
  </si>
  <si>
    <t>P00542</t>
  </si>
  <si>
    <t>P00543</t>
  </si>
  <si>
    <t>P00544</t>
  </si>
  <si>
    <t>P00545</t>
  </si>
  <si>
    <t>P00546</t>
  </si>
  <si>
    <t>P00547</t>
  </si>
  <si>
    <t>P00548</t>
  </si>
  <si>
    <t>P00549</t>
  </si>
  <si>
    <t>P00550</t>
  </si>
  <si>
    <t>P00551</t>
  </si>
  <si>
    <t>P00552</t>
  </si>
  <si>
    <t>P00553</t>
  </si>
  <si>
    <t>P00554</t>
  </si>
  <si>
    <t>P00555</t>
  </si>
  <si>
    <t>P00556</t>
  </si>
  <si>
    <t>P00557</t>
  </si>
  <si>
    <t>2026-03-03</t>
  </si>
  <si>
    <t>P00558</t>
  </si>
  <si>
    <t>P00559</t>
  </si>
  <si>
    <t>2025-08-16</t>
  </si>
  <si>
    <t>P00560</t>
  </si>
  <si>
    <t>P00561</t>
  </si>
  <si>
    <t>P00562</t>
  </si>
  <si>
    <t>P00563</t>
  </si>
  <si>
    <t>P00564</t>
  </si>
  <si>
    <t>P00565</t>
  </si>
  <si>
    <t>P00566</t>
  </si>
  <si>
    <t>P00567</t>
  </si>
  <si>
    <t>P00568</t>
  </si>
  <si>
    <t>P00569</t>
  </si>
  <si>
    <t>P00570</t>
  </si>
  <si>
    <t>P00571</t>
  </si>
  <si>
    <t>P00572</t>
  </si>
  <si>
    <t>P00573</t>
  </si>
  <si>
    <t>2026-05-02</t>
  </si>
  <si>
    <t>P00574</t>
  </si>
  <si>
    <t>P00575</t>
  </si>
  <si>
    <t>P00576</t>
  </si>
  <si>
    <t>2026-02-03</t>
  </si>
  <si>
    <t>P00577</t>
  </si>
  <si>
    <t>P00578</t>
  </si>
  <si>
    <t>P00579</t>
  </si>
  <si>
    <t>P00580</t>
  </si>
  <si>
    <t>P00581</t>
  </si>
  <si>
    <t>P00582</t>
  </si>
  <si>
    <t>P00583</t>
  </si>
  <si>
    <t>P00584</t>
  </si>
  <si>
    <t>P00585</t>
  </si>
  <si>
    <t>P00586</t>
  </si>
  <si>
    <t>P00587</t>
  </si>
  <si>
    <t>P00588</t>
  </si>
  <si>
    <t>P00589</t>
  </si>
  <si>
    <t>P00590</t>
  </si>
  <si>
    <t>P00591</t>
  </si>
  <si>
    <t>2026-03-29</t>
  </si>
  <si>
    <t>P00592</t>
  </si>
  <si>
    <t>P00593</t>
  </si>
  <si>
    <t>P00594</t>
  </si>
  <si>
    <t>P00595</t>
  </si>
  <si>
    <t>P00596</t>
  </si>
  <si>
    <t>2026-04-23</t>
  </si>
  <si>
    <t>P00597</t>
  </si>
  <si>
    <t>P00598</t>
  </si>
  <si>
    <t>P00599</t>
  </si>
  <si>
    <t>2025-04-05</t>
  </si>
  <si>
    <t>P00600</t>
  </si>
  <si>
    <t>P00601</t>
  </si>
  <si>
    <t>P00602</t>
  </si>
  <si>
    <t>P00603</t>
  </si>
  <si>
    <t>P00604</t>
  </si>
  <si>
    <t>P00605</t>
  </si>
  <si>
    <t>P00606</t>
  </si>
  <si>
    <t>P00607</t>
  </si>
  <si>
    <t>P00608</t>
  </si>
  <si>
    <t>P00609</t>
  </si>
  <si>
    <t>2026-05-13</t>
  </si>
  <si>
    <t>P00610</t>
  </si>
  <si>
    <t>P00611</t>
  </si>
  <si>
    <t>P00612</t>
  </si>
  <si>
    <t>P00613</t>
  </si>
  <si>
    <t>2026-04-26</t>
  </si>
  <si>
    <t>P00614</t>
  </si>
  <si>
    <t>P00615</t>
  </si>
  <si>
    <t>P00616</t>
  </si>
  <si>
    <t>P00617</t>
  </si>
  <si>
    <t>P00618</t>
  </si>
  <si>
    <t>2026-01-16</t>
  </si>
  <si>
    <t>P00619</t>
  </si>
  <si>
    <t>P00620</t>
  </si>
  <si>
    <t>P00621</t>
  </si>
  <si>
    <t>P00622</t>
  </si>
  <si>
    <t>P00623</t>
  </si>
  <si>
    <t>2026-01-24</t>
  </si>
  <si>
    <t>P00624</t>
  </si>
  <si>
    <t>P00625</t>
  </si>
  <si>
    <t>P00626</t>
  </si>
  <si>
    <t>P00627</t>
  </si>
  <si>
    <t>P00628</t>
  </si>
  <si>
    <t>P00629</t>
  </si>
  <si>
    <t>P00630</t>
  </si>
  <si>
    <t>P00631</t>
  </si>
  <si>
    <t>P00632</t>
  </si>
  <si>
    <t>P00633</t>
  </si>
  <si>
    <t>2026-01-18</t>
  </si>
  <si>
    <t>P00634</t>
  </si>
  <si>
    <t>P00635</t>
  </si>
  <si>
    <t>P00636</t>
  </si>
  <si>
    <t>P00637</t>
  </si>
  <si>
    <t>P00638</t>
  </si>
  <si>
    <t>P00639</t>
  </si>
  <si>
    <t>P00640</t>
  </si>
  <si>
    <t>P00641</t>
  </si>
  <si>
    <t>P00642</t>
  </si>
  <si>
    <t>P00643</t>
  </si>
  <si>
    <t>P00644</t>
  </si>
  <si>
    <t>P00645</t>
  </si>
  <si>
    <t>P00646</t>
  </si>
  <si>
    <t>P00647</t>
  </si>
  <si>
    <t>P00648</t>
  </si>
  <si>
    <t>P00649</t>
  </si>
  <si>
    <t>P00650</t>
  </si>
  <si>
    <t>P00651</t>
  </si>
  <si>
    <t>P00652</t>
  </si>
  <si>
    <t>P00653</t>
  </si>
  <si>
    <t>P00654</t>
  </si>
  <si>
    <t>P00655</t>
  </si>
  <si>
    <t>P00656</t>
  </si>
  <si>
    <t>P00657</t>
  </si>
  <si>
    <t>P00658</t>
  </si>
  <si>
    <t>P00659</t>
  </si>
  <si>
    <t>P00660</t>
  </si>
  <si>
    <t>P00661</t>
  </si>
  <si>
    <t>P00662</t>
  </si>
  <si>
    <t>P00663</t>
  </si>
  <si>
    <t>P00664</t>
  </si>
  <si>
    <t>P00665</t>
  </si>
  <si>
    <t>P00666</t>
  </si>
  <si>
    <t>P00667</t>
  </si>
  <si>
    <t>P00668</t>
  </si>
  <si>
    <t>P00669</t>
  </si>
  <si>
    <t>P00670</t>
  </si>
  <si>
    <t>P00671</t>
  </si>
  <si>
    <t>P00672</t>
  </si>
  <si>
    <t>P00673</t>
  </si>
  <si>
    <t>P00674</t>
  </si>
  <si>
    <t>P00675</t>
  </si>
  <si>
    <t>P00676</t>
  </si>
  <si>
    <t>P00677</t>
  </si>
  <si>
    <t>P00678</t>
  </si>
  <si>
    <t>P00679</t>
  </si>
  <si>
    <t>P00680</t>
  </si>
  <si>
    <t>P00681</t>
  </si>
  <si>
    <t>P00682</t>
  </si>
  <si>
    <t>P00683</t>
  </si>
  <si>
    <t>P00684</t>
  </si>
  <si>
    <t>P00685</t>
  </si>
  <si>
    <t>P00686</t>
  </si>
  <si>
    <t>P00687</t>
  </si>
  <si>
    <t>P00688</t>
  </si>
  <si>
    <t>P00689</t>
  </si>
  <si>
    <t>P00690</t>
  </si>
  <si>
    <t>P00691</t>
  </si>
  <si>
    <t>P00692</t>
  </si>
  <si>
    <t>P00693</t>
  </si>
  <si>
    <t>P00694</t>
  </si>
  <si>
    <t>2026-03-27</t>
  </si>
  <si>
    <t>P00695</t>
  </si>
  <si>
    <t>P00696</t>
  </si>
  <si>
    <t>P00697</t>
  </si>
  <si>
    <t>P00698</t>
  </si>
  <si>
    <t>P00699</t>
  </si>
  <si>
    <t>2026-03-22</t>
  </si>
  <si>
    <t>P00700</t>
  </si>
  <si>
    <t>P00701</t>
  </si>
  <si>
    <t>P00702</t>
  </si>
  <si>
    <t>P00703</t>
  </si>
  <si>
    <t>P00704</t>
  </si>
  <si>
    <t>P00705</t>
  </si>
  <si>
    <t>P00706</t>
  </si>
  <si>
    <t>P00707</t>
  </si>
  <si>
    <t>2026-04-21</t>
  </si>
  <si>
    <t>P00708</t>
  </si>
  <si>
    <t>P00709</t>
  </si>
  <si>
    <t>P00710</t>
  </si>
  <si>
    <t>P00711</t>
  </si>
  <si>
    <t>P00712</t>
  </si>
  <si>
    <t>P00713</t>
  </si>
  <si>
    <t>P00714</t>
  </si>
  <si>
    <t>P00715</t>
  </si>
  <si>
    <t>P00716</t>
  </si>
  <si>
    <t>P00717</t>
  </si>
  <si>
    <t>2026-03-25</t>
  </si>
  <si>
    <t>P00718</t>
  </si>
  <si>
    <t>P00719</t>
  </si>
  <si>
    <t>P00720</t>
  </si>
  <si>
    <t>P00721</t>
  </si>
  <si>
    <t>P00722</t>
  </si>
  <si>
    <t>P00723</t>
  </si>
  <si>
    <t>P00724</t>
  </si>
  <si>
    <t>P00725</t>
  </si>
  <si>
    <t>P00726</t>
  </si>
  <si>
    <t>P00727</t>
  </si>
  <si>
    <t>P00728</t>
  </si>
  <si>
    <t>P00729</t>
  </si>
  <si>
    <t>P00730</t>
  </si>
  <si>
    <t>P00731</t>
  </si>
  <si>
    <t>P00732</t>
  </si>
  <si>
    <t>P00733</t>
  </si>
  <si>
    <t>P00734</t>
  </si>
  <si>
    <t>P00735</t>
  </si>
  <si>
    <t>P00736</t>
  </si>
  <si>
    <t>P00737</t>
  </si>
  <si>
    <t>P00738</t>
  </si>
  <si>
    <t>P00739</t>
  </si>
  <si>
    <t>P00740</t>
  </si>
  <si>
    <t>P00741</t>
  </si>
  <si>
    <t>2026-03-19</t>
  </si>
  <si>
    <t>P00742</t>
  </si>
  <si>
    <t>P00743</t>
  </si>
  <si>
    <t>P00744</t>
  </si>
  <si>
    <t>P00745</t>
  </si>
  <si>
    <t>P00746</t>
  </si>
  <si>
    <t>P00747</t>
  </si>
  <si>
    <t>P00748</t>
  </si>
  <si>
    <t>2026-03-13</t>
  </si>
  <si>
    <t>P00749</t>
  </si>
  <si>
    <t>P00750</t>
  </si>
  <si>
    <t>P00751</t>
  </si>
  <si>
    <t>P00752</t>
  </si>
  <si>
    <t>P00753</t>
  </si>
  <si>
    <t>2026-03-26</t>
  </si>
  <si>
    <t>P00754</t>
  </si>
  <si>
    <t>P00755</t>
  </si>
  <si>
    <t>P00756</t>
  </si>
  <si>
    <t>P00757</t>
  </si>
  <si>
    <t>P00758</t>
  </si>
  <si>
    <t>P00759</t>
  </si>
  <si>
    <t>P00760</t>
  </si>
  <si>
    <t>P00761</t>
  </si>
  <si>
    <t>P00762</t>
  </si>
  <si>
    <t>P00763</t>
  </si>
  <si>
    <t>P00764</t>
  </si>
  <si>
    <t>P00765</t>
  </si>
  <si>
    <t>P00766</t>
  </si>
  <si>
    <t>P00767</t>
  </si>
  <si>
    <t>P00768</t>
  </si>
  <si>
    <t>P00769</t>
  </si>
  <si>
    <t>P00770</t>
  </si>
  <si>
    <t>P00771</t>
  </si>
  <si>
    <t>P00772</t>
  </si>
  <si>
    <t>P00773</t>
  </si>
  <si>
    <t>P00774</t>
  </si>
  <si>
    <t>P00775</t>
  </si>
  <si>
    <t>P00776</t>
  </si>
  <si>
    <t>P00777</t>
  </si>
  <si>
    <t>P00778</t>
  </si>
  <si>
    <t>P00779</t>
  </si>
  <si>
    <t>P00780</t>
  </si>
  <si>
    <t>P00781</t>
  </si>
  <si>
    <t>P00782</t>
  </si>
  <si>
    <t>P00783</t>
  </si>
  <si>
    <t>P00784</t>
  </si>
  <si>
    <t>P00785</t>
  </si>
  <si>
    <t>P00786</t>
  </si>
  <si>
    <t>P00787</t>
  </si>
  <si>
    <t>P00788</t>
  </si>
  <si>
    <t>P00789</t>
  </si>
  <si>
    <t>P00790</t>
  </si>
  <si>
    <t>P00791</t>
  </si>
  <si>
    <t>P00792</t>
  </si>
  <si>
    <t>P00793</t>
  </si>
  <si>
    <t>P00794</t>
  </si>
  <si>
    <t>P00795</t>
  </si>
  <si>
    <t>2026-04-19</t>
  </si>
  <si>
    <t>P00796</t>
  </si>
  <si>
    <t>P00797</t>
  </si>
  <si>
    <t>P00798</t>
  </si>
  <si>
    <t>P00799</t>
  </si>
  <si>
    <t>P00800</t>
  </si>
  <si>
    <t>P00801</t>
  </si>
  <si>
    <t>P00802</t>
  </si>
  <si>
    <t>P00803</t>
  </si>
  <si>
    <t>P00804</t>
  </si>
  <si>
    <t>P00805</t>
  </si>
  <si>
    <t>P00806</t>
  </si>
  <si>
    <t>P00807</t>
  </si>
  <si>
    <t>P00808</t>
  </si>
  <si>
    <t>P00809</t>
  </si>
  <si>
    <t>P00810</t>
  </si>
  <si>
    <t>P00811</t>
  </si>
  <si>
    <t>P00812</t>
  </si>
  <si>
    <t>P00813</t>
  </si>
  <si>
    <t>P00814</t>
  </si>
  <si>
    <t>P00815</t>
  </si>
  <si>
    <t>P00816</t>
  </si>
  <si>
    <t>P00817</t>
  </si>
  <si>
    <t>P00818</t>
  </si>
  <si>
    <t>P00819</t>
  </si>
  <si>
    <t>P00820</t>
  </si>
  <si>
    <t>P00821</t>
  </si>
  <si>
    <t>P00822</t>
  </si>
  <si>
    <t>P00823</t>
  </si>
  <si>
    <t>P00824</t>
  </si>
  <si>
    <t>P00825</t>
  </si>
  <si>
    <t>P00826</t>
  </si>
  <si>
    <t>P00827</t>
  </si>
  <si>
    <t>P00828</t>
  </si>
  <si>
    <t>2026-02-11</t>
  </si>
  <si>
    <t>P00829</t>
  </si>
  <si>
    <t>P00830</t>
  </si>
  <si>
    <t>P00831</t>
  </si>
  <si>
    <t>P00832</t>
  </si>
  <si>
    <t>P00833</t>
  </si>
  <si>
    <t>P00834</t>
  </si>
  <si>
    <t>P00835</t>
  </si>
  <si>
    <t>P00836</t>
  </si>
  <si>
    <t>P00837</t>
  </si>
  <si>
    <t>P00838</t>
  </si>
  <si>
    <t>P00839</t>
  </si>
  <si>
    <t>P00840</t>
  </si>
  <si>
    <t>P00841</t>
  </si>
  <si>
    <t>P00842</t>
  </si>
  <si>
    <t>P00843</t>
  </si>
  <si>
    <t>P00844</t>
  </si>
  <si>
    <t>P00845</t>
  </si>
  <si>
    <t>P00846</t>
  </si>
  <si>
    <t>P00847</t>
  </si>
  <si>
    <t>P00848</t>
  </si>
  <si>
    <t>P00849</t>
  </si>
  <si>
    <t>P00850</t>
  </si>
  <si>
    <t>P00851</t>
  </si>
  <si>
    <t>P00852</t>
  </si>
  <si>
    <t>P00853</t>
  </si>
  <si>
    <t>P00854</t>
  </si>
  <si>
    <t>P00855</t>
  </si>
  <si>
    <t>2026-01-02</t>
  </si>
  <si>
    <t>P00856</t>
  </si>
  <si>
    <t>P00857</t>
  </si>
  <si>
    <t>P00858</t>
  </si>
  <si>
    <t>P00859</t>
  </si>
  <si>
    <t>P00860</t>
  </si>
  <si>
    <t>P00861</t>
  </si>
  <si>
    <t>P00862</t>
  </si>
  <si>
    <t>P00863</t>
  </si>
  <si>
    <t>P00864</t>
  </si>
  <si>
    <t>2026-03-23</t>
  </si>
  <si>
    <t>P00865</t>
  </si>
  <si>
    <t>P00866</t>
  </si>
  <si>
    <t>P00867</t>
  </si>
  <si>
    <t>P00868</t>
  </si>
  <si>
    <t>P00869</t>
  </si>
  <si>
    <t>P00870</t>
  </si>
  <si>
    <t>P00871</t>
  </si>
  <si>
    <t>P00872</t>
  </si>
  <si>
    <t>P00873</t>
  </si>
  <si>
    <t>P00874</t>
  </si>
  <si>
    <t>P00875</t>
  </si>
  <si>
    <t>P00876</t>
  </si>
  <si>
    <t>P00877</t>
  </si>
  <si>
    <t>P00878</t>
  </si>
  <si>
    <t>P00879</t>
  </si>
  <si>
    <t>P00880</t>
  </si>
  <si>
    <t>P00881</t>
  </si>
  <si>
    <t>P00882</t>
  </si>
  <si>
    <t>P00883</t>
  </si>
  <si>
    <t>P00884</t>
  </si>
  <si>
    <t>P00885</t>
  </si>
  <si>
    <t>P00886</t>
  </si>
  <si>
    <t>P00887</t>
  </si>
  <si>
    <t>2026-02-02</t>
  </si>
  <si>
    <t>P00888</t>
  </si>
  <si>
    <t>P00889</t>
  </si>
  <si>
    <t>P00890</t>
  </si>
  <si>
    <t>P00891</t>
  </si>
  <si>
    <t>2026-03-08</t>
  </si>
  <si>
    <t>P00892</t>
  </si>
  <si>
    <t>P00893</t>
  </si>
  <si>
    <t>P00894</t>
  </si>
  <si>
    <t>P00895</t>
  </si>
  <si>
    <t>P00896</t>
  </si>
  <si>
    <t>P00897</t>
  </si>
  <si>
    <t>P00898</t>
  </si>
  <si>
    <t>P00899</t>
  </si>
  <si>
    <t>P00900</t>
  </si>
  <si>
    <t>P00901</t>
  </si>
  <si>
    <t>P00902</t>
  </si>
  <si>
    <t>P00903</t>
  </si>
  <si>
    <t>P00904</t>
  </si>
  <si>
    <t>P00905</t>
  </si>
  <si>
    <t>P00906</t>
  </si>
  <si>
    <t>2025-12-25</t>
  </si>
  <si>
    <t>P00907</t>
  </si>
  <si>
    <t>P00908</t>
  </si>
  <si>
    <t>P00909</t>
  </si>
  <si>
    <t>P00910</t>
  </si>
  <si>
    <t>P00911</t>
  </si>
  <si>
    <t>P00912</t>
  </si>
  <si>
    <t>P00913</t>
  </si>
  <si>
    <t>P00914</t>
  </si>
  <si>
    <t>P00915</t>
  </si>
  <si>
    <t>P00916</t>
  </si>
  <si>
    <t>P00917</t>
  </si>
  <si>
    <t>P00918</t>
  </si>
  <si>
    <t>P00919</t>
  </si>
  <si>
    <t>P00920</t>
  </si>
  <si>
    <t>P00921</t>
  </si>
  <si>
    <t>P00922</t>
  </si>
  <si>
    <t>P00923</t>
  </si>
  <si>
    <t>P00924</t>
  </si>
  <si>
    <t>P00925</t>
  </si>
  <si>
    <t>P00926</t>
  </si>
  <si>
    <t>P00927</t>
  </si>
  <si>
    <t>P00928</t>
  </si>
  <si>
    <t>P00929</t>
  </si>
  <si>
    <t>P00930</t>
  </si>
  <si>
    <t>P00931</t>
  </si>
  <si>
    <t>P00932</t>
  </si>
  <si>
    <t>P00933</t>
  </si>
  <si>
    <t>P00934</t>
  </si>
  <si>
    <t>P00935</t>
  </si>
  <si>
    <t>P00936</t>
  </si>
  <si>
    <t>P00937</t>
  </si>
  <si>
    <t>P00938</t>
  </si>
  <si>
    <t>P00939</t>
  </si>
  <si>
    <t>P00940</t>
  </si>
  <si>
    <t>P00941</t>
  </si>
  <si>
    <t>P00942</t>
  </si>
  <si>
    <t>P00943</t>
  </si>
  <si>
    <t>P00944</t>
  </si>
  <si>
    <t>P00945</t>
  </si>
  <si>
    <t>P00946</t>
  </si>
  <si>
    <t>P00947</t>
  </si>
  <si>
    <t>P00948</t>
  </si>
  <si>
    <t>P00949</t>
  </si>
  <si>
    <t>P00950</t>
  </si>
  <si>
    <t>P00951</t>
  </si>
  <si>
    <t>P00952</t>
  </si>
  <si>
    <t>2026-02-12</t>
  </si>
  <si>
    <t>P00953</t>
  </si>
  <si>
    <t>P00954</t>
  </si>
  <si>
    <t>P00955</t>
  </si>
  <si>
    <t>P00956</t>
  </si>
  <si>
    <t>P00957</t>
  </si>
  <si>
    <t>P00958</t>
  </si>
  <si>
    <t>P00959</t>
  </si>
  <si>
    <t>P00960</t>
  </si>
  <si>
    <t>P00961</t>
  </si>
  <si>
    <t>P00962</t>
  </si>
  <si>
    <t>P00963</t>
  </si>
  <si>
    <t>P00964</t>
  </si>
  <si>
    <t>P00965</t>
  </si>
  <si>
    <t>P00966</t>
  </si>
  <si>
    <t>P00967</t>
  </si>
  <si>
    <t>P00968</t>
  </si>
  <si>
    <t>P00969</t>
  </si>
  <si>
    <t>P00970</t>
  </si>
  <si>
    <t>P00971</t>
  </si>
  <si>
    <t>P00972</t>
  </si>
  <si>
    <t>P00973</t>
  </si>
  <si>
    <t>P00974</t>
  </si>
  <si>
    <t>P00975</t>
  </si>
  <si>
    <t>P00976</t>
  </si>
  <si>
    <t>P00977</t>
  </si>
  <si>
    <t>P00978</t>
  </si>
  <si>
    <t>P00979</t>
  </si>
  <si>
    <t>P00980</t>
  </si>
  <si>
    <t>P00981</t>
  </si>
  <si>
    <t>2026-01-03</t>
  </si>
  <si>
    <t>P00982</t>
  </si>
  <si>
    <t>P00983</t>
  </si>
  <si>
    <t>P00984</t>
  </si>
  <si>
    <t>P00985</t>
  </si>
  <si>
    <t>P00986</t>
  </si>
  <si>
    <t>P00987</t>
  </si>
  <si>
    <t>P00988</t>
  </si>
  <si>
    <t>P00989</t>
  </si>
  <si>
    <t>P00990</t>
  </si>
  <si>
    <t>P00991</t>
  </si>
  <si>
    <t>P00992</t>
  </si>
  <si>
    <t>P00993</t>
  </si>
  <si>
    <t>P00994</t>
  </si>
  <si>
    <t>P00995</t>
  </si>
  <si>
    <t>P00996</t>
  </si>
  <si>
    <t>P00997</t>
  </si>
  <si>
    <t>P00998</t>
  </si>
  <si>
    <t>P00999</t>
  </si>
  <si>
    <t>P01000</t>
  </si>
  <si>
    <t>P01001</t>
  </si>
  <si>
    <t>P01002</t>
  </si>
  <si>
    <t>P01003</t>
  </si>
  <si>
    <t>P01004</t>
  </si>
  <si>
    <t>P01005</t>
  </si>
  <si>
    <t>P01006</t>
  </si>
  <si>
    <t>P01007</t>
  </si>
  <si>
    <t>P01008</t>
  </si>
  <si>
    <t>P01009</t>
  </si>
  <si>
    <t>P01010</t>
  </si>
  <si>
    <t>P01011</t>
  </si>
  <si>
    <t>P01012</t>
  </si>
  <si>
    <t>P01013</t>
  </si>
  <si>
    <t>P01014</t>
  </si>
  <si>
    <t>P01015</t>
  </si>
  <si>
    <t>P01016</t>
  </si>
  <si>
    <t>P01017</t>
  </si>
  <si>
    <t>P01018</t>
  </si>
  <si>
    <t>P01019</t>
  </si>
  <si>
    <t>P01020</t>
  </si>
  <si>
    <t>P01021</t>
  </si>
  <si>
    <t>P01022</t>
  </si>
  <si>
    <t>P01023</t>
  </si>
  <si>
    <t>P01024</t>
  </si>
  <si>
    <t>P01025</t>
  </si>
  <si>
    <t>P01026</t>
  </si>
  <si>
    <t>P01027</t>
  </si>
  <si>
    <t>P01028</t>
  </si>
  <si>
    <t>P01029</t>
  </si>
  <si>
    <t>P01030</t>
  </si>
  <si>
    <t>P01031</t>
  </si>
  <si>
    <t>P01032</t>
  </si>
  <si>
    <t>P01033</t>
  </si>
  <si>
    <t>2025-10-22</t>
  </si>
  <si>
    <t>P01034</t>
  </si>
  <si>
    <t>P01035</t>
  </si>
  <si>
    <t>P01036</t>
  </si>
  <si>
    <t>2026-05-09</t>
  </si>
  <si>
    <t>P01037</t>
  </si>
  <si>
    <t>P01038</t>
  </si>
  <si>
    <t>P01039</t>
  </si>
  <si>
    <t>P01040</t>
  </si>
  <si>
    <t>P01041</t>
  </si>
  <si>
    <t>P01042</t>
  </si>
  <si>
    <t>P01043</t>
  </si>
  <si>
    <t>P01044</t>
  </si>
  <si>
    <t>P01045</t>
  </si>
  <si>
    <t>2026-03-11</t>
  </si>
  <si>
    <t>P01046</t>
  </si>
  <si>
    <t>P01047</t>
  </si>
  <si>
    <t>P01048</t>
  </si>
  <si>
    <t>P01049</t>
  </si>
  <si>
    <t>P01050</t>
  </si>
  <si>
    <t>P01051</t>
  </si>
  <si>
    <t>P01052</t>
  </si>
  <si>
    <t>P01053</t>
  </si>
  <si>
    <t>P01054</t>
  </si>
  <si>
    <t>P01055</t>
  </si>
  <si>
    <t>P01056</t>
  </si>
  <si>
    <t>P01057</t>
  </si>
  <si>
    <t>P01058</t>
  </si>
  <si>
    <t>P01059</t>
  </si>
  <si>
    <t>P01060</t>
  </si>
  <si>
    <t>P01061</t>
  </si>
  <si>
    <t>P01062</t>
  </si>
  <si>
    <t>P01063</t>
  </si>
  <si>
    <t>P01064</t>
  </si>
  <si>
    <t>2026-01-21</t>
  </si>
  <si>
    <t>P01065</t>
  </si>
  <si>
    <t>P01066</t>
  </si>
  <si>
    <t>P01067</t>
  </si>
  <si>
    <t>P01068</t>
  </si>
  <si>
    <t>P01069</t>
  </si>
  <si>
    <t>P01070</t>
  </si>
  <si>
    <t>P01071</t>
  </si>
  <si>
    <t>P01072</t>
  </si>
  <si>
    <t>P01073</t>
  </si>
  <si>
    <t>2026-02-22</t>
  </si>
  <si>
    <t>P01074</t>
  </si>
  <si>
    <t>P01075</t>
  </si>
  <si>
    <t>P01076</t>
  </si>
  <si>
    <t>P01077</t>
  </si>
  <si>
    <t>P01078</t>
  </si>
  <si>
    <t>P01079</t>
  </si>
  <si>
    <t>P01080</t>
  </si>
  <si>
    <t>P01081</t>
  </si>
  <si>
    <t>P01082</t>
  </si>
  <si>
    <t>P01083</t>
  </si>
  <si>
    <t>P01084</t>
  </si>
  <si>
    <t>P01085</t>
  </si>
  <si>
    <t>P01086</t>
  </si>
  <si>
    <t>P01087</t>
  </si>
  <si>
    <t>P01088</t>
  </si>
  <si>
    <t>P01089</t>
  </si>
  <si>
    <t>P01090</t>
  </si>
  <si>
    <t>P01091</t>
  </si>
  <si>
    <t>P01092</t>
  </si>
  <si>
    <t>P01093</t>
  </si>
  <si>
    <t>P01094</t>
  </si>
  <si>
    <t>P01095</t>
  </si>
  <si>
    <t>P01096</t>
  </si>
  <si>
    <t>P01097</t>
  </si>
  <si>
    <t>P01098</t>
  </si>
  <si>
    <t>P01099</t>
  </si>
  <si>
    <t>P01100</t>
  </si>
  <si>
    <t>P01101</t>
  </si>
  <si>
    <t>P01102</t>
  </si>
  <si>
    <t>P01103</t>
  </si>
  <si>
    <t>P01104</t>
  </si>
  <si>
    <t>P01105</t>
  </si>
  <si>
    <t>P01106</t>
  </si>
  <si>
    <t>P01107</t>
  </si>
  <si>
    <t>P01108</t>
  </si>
  <si>
    <t>P01109</t>
  </si>
  <si>
    <t>P01110</t>
  </si>
  <si>
    <t>P01111</t>
  </si>
  <si>
    <t>P01112</t>
  </si>
  <si>
    <t>P01113</t>
  </si>
  <si>
    <t>P01114</t>
  </si>
  <si>
    <t>2025-02-08</t>
  </si>
  <si>
    <t>P01115</t>
  </si>
  <si>
    <t>P01116</t>
  </si>
  <si>
    <t>P01117</t>
  </si>
  <si>
    <t>P01118</t>
  </si>
  <si>
    <t>P01119</t>
  </si>
  <si>
    <t>P01120</t>
  </si>
  <si>
    <t>P01121</t>
  </si>
  <si>
    <t>P01122</t>
  </si>
  <si>
    <t>P01123</t>
  </si>
  <si>
    <t>P01124</t>
  </si>
  <si>
    <t>P01125</t>
  </si>
  <si>
    <t>P01126</t>
  </si>
  <si>
    <t>P01127</t>
  </si>
  <si>
    <t>P01128</t>
  </si>
  <si>
    <t>P01129</t>
  </si>
  <si>
    <t>P01130</t>
  </si>
  <si>
    <t>P01131</t>
  </si>
  <si>
    <t>P01132</t>
  </si>
  <si>
    <t>P01133</t>
  </si>
  <si>
    <t>P01134</t>
  </si>
  <si>
    <t>P01135</t>
  </si>
  <si>
    <t>P01136</t>
  </si>
  <si>
    <t>P01137</t>
  </si>
  <si>
    <t>P01138</t>
  </si>
  <si>
    <t>P01139</t>
  </si>
  <si>
    <t>P01140</t>
  </si>
  <si>
    <t>P01141</t>
  </si>
  <si>
    <t>P01142</t>
  </si>
  <si>
    <t>P01143</t>
  </si>
  <si>
    <t>P01144</t>
  </si>
  <si>
    <t>P01145</t>
  </si>
  <si>
    <t>P01146</t>
  </si>
  <si>
    <t>P01147</t>
  </si>
  <si>
    <t>P01148</t>
  </si>
  <si>
    <t>P01149</t>
  </si>
  <si>
    <t>P01150</t>
  </si>
  <si>
    <t>P01151</t>
  </si>
  <si>
    <t>P01152</t>
  </si>
  <si>
    <t>P01153</t>
  </si>
  <si>
    <t>P01154</t>
  </si>
  <si>
    <t>P01155</t>
  </si>
  <si>
    <t>P01156</t>
  </si>
  <si>
    <t>P01157</t>
  </si>
  <si>
    <t>P01158</t>
  </si>
  <si>
    <t>P01159</t>
  </si>
  <si>
    <t>P01160</t>
  </si>
  <si>
    <t>P01161</t>
  </si>
  <si>
    <t>P01162</t>
  </si>
  <si>
    <t>P01163</t>
  </si>
  <si>
    <t>P01164</t>
  </si>
  <si>
    <t>P01165</t>
  </si>
  <si>
    <t>P01166</t>
  </si>
  <si>
    <t>P01167</t>
  </si>
  <si>
    <t>P01168</t>
  </si>
  <si>
    <t>P01169</t>
  </si>
  <si>
    <t>P01170</t>
  </si>
  <si>
    <t>P01171</t>
  </si>
  <si>
    <t>P01172</t>
  </si>
  <si>
    <t>P01173</t>
  </si>
  <si>
    <t>P01174</t>
  </si>
  <si>
    <t>P01175</t>
  </si>
  <si>
    <t>P01176</t>
  </si>
  <si>
    <t>P01177</t>
  </si>
  <si>
    <t>P01178</t>
  </si>
  <si>
    <t>P01179</t>
  </si>
  <si>
    <t>P01180</t>
  </si>
  <si>
    <t>P01181</t>
  </si>
  <si>
    <t>P01182</t>
  </si>
  <si>
    <t>P01183</t>
  </si>
  <si>
    <t>P01184</t>
  </si>
  <si>
    <t>P01185</t>
  </si>
  <si>
    <t>P01186</t>
  </si>
  <si>
    <t>2026-05-04</t>
  </si>
  <si>
    <t>P01187</t>
  </si>
  <si>
    <t>P01188</t>
  </si>
  <si>
    <t>P01189</t>
  </si>
  <si>
    <t>2026-03-04</t>
  </si>
  <si>
    <t>P01190</t>
  </si>
  <si>
    <t>P01191</t>
  </si>
  <si>
    <t>P01192</t>
  </si>
  <si>
    <t>P01193</t>
  </si>
  <si>
    <t>P01194</t>
  </si>
  <si>
    <t>P01195</t>
  </si>
  <si>
    <t>P01196</t>
  </si>
  <si>
    <t>P01197</t>
  </si>
  <si>
    <t>P01198</t>
  </si>
  <si>
    <t>P01199</t>
  </si>
  <si>
    <t>P01200</t>
  </si>
  <si>
    <t>P01201</t>
  </si>
  <si>
    <t>P01202</t>
  </si>
  <si>
    <t>P01203</t>
  </si>
  <si>
    <t>P01204</t>
  </si>
  <si>
    <t>P01205</t>
  </si>
  <si>
    <t>P01206</t>
  </si>
  <si>
    <t>P01207</t>
  </si>
  <si>
    <t>P01208</t>
  </si>
  <si>
    <t>P01209</t>
  </si>
  <si>
    <t>P01210</t>
  </si>
  <si>
    <t>P01211</t>
  </si>
  <si>
    <t>P01212</t>
  </si>
  <si>
    <t>P01213</t>
  </si>
  <si>
    <t>P01214</t>
  </si>
  <si>
    <t>P01215</t>
  </si>
  <si>
    <t>P01216</t>
  </si>
  <si>
    <t>P01217</t>
  </si>
  <si>
    <t>P01218</t>
  </si>
  <si>
    <t>P01219</t>
  </si>
  <si>
    <t>P01220</t>
  </si>
  <si>
    <t>P01221</t>
  </si>
  <si>
    <t>P01222</t>
  </si>
  <si>
    <t>P01223</t>
  </si>
  <si>
    <t>2025-09-20</t>
  </si>
  <si>
    <t>P01224</t>
  </si>
  <si>
    <t>P01225</t>
  </si>
  <si>
    <t>P01226</t>
  </si>
  <si>
    <t>2025-07-19</t>
  </si>
  <si>
    <t>P01227</t>
  </si>
  <si>
    <t>P01228</t>
  </si>
  <si>
    <t>P01229</t>
  </si>
  <si>
    <t>P01230</t>
  </si>
  <si>
    <t>P01231</t>
  </si>
  <si>
    <t>P01232</t>
  </si>
  <si>
    <t>P01233</t>
  </si>
  <si>
    <t>P01234</t>
  </si>
  <si>
    <t>P01235</t>
  </si>
  <si>
    <t>P01236</t>
  </si>
  <si>
    <t>P01237</t>
  </si>
  <si>
    <t>P01238</t>
  </si>
  <si>
    <t>P01239</t>
  </si>
  <si>
    <t>P01240</t>
  </si>
  <si>
    <t>P01241</t>
  </si>
  <si>
    <t>P01242</t>
  </si>
  <si>
    <t>P01243</t>
  </si>
  <si>
    <t>P01244</t>
  </si>
  <si>
    <t>P01245</t>
  </si>
  <si>
    <t>P01246</t>
  </si>
  <si>
    <t>P01247</t>
  </si>
  <si>
    <t>P01248</t>
  </si>
  <si>
    <t>P01249</t>
  </si>
  <si>
    <t>P01250</t>
  </si>
  <si>
    <t>P01251</t>
  </si>
  <si>
    <t>P01252</t>
  </si>
  <si>
    <t>P01253</t>
  </si>
  <si>
    <t>P01254</t>
  </si>
  <si>
    <t>P01255</t>
  </si>
  <si>
    <t>P01256</t>
  </si>
  <si>
    <t>P01257</t>
  </si>
  <si>
    <t>P01258</t>
  </si>
  <si>
    <t>P01259</t>
  </si>
  <si>
    <t>P01260</t>
  </si>
  <si>
    <t>P01261</t>
  </si>
  <si>
    <t>P01262</t>
  </si>
  <si>
    <t>P01263</t>
  </si>
  <si>
    <t>P01264</t>
  </si>
  <si>
    <t>P01265</t>
  </si>
  <si>
    <t>P01266</t>
  </si>
  <si>
    <t>P01267</t>
  </si>
  <si>
    <t>P01268</t>
  </si>
  <si>
    <t>P01269</t>
  </si>
  <si>
    <t>P01270</t>
  </si>
  <si>
    <t>P01271</t>
  </si>
  <si>
    <t>P01272</t>
  </si>
  <si>
    <t>P01273</t>
  </si>
  <si>
    <t>P01274</t>
  </si>
  <si>
    <t>P01275</t>
  </si>
  <si>
    <t>P01276</t>
  </si>
  <si>
    <t>P01277</t>
  </si>
  <si>
    <t>P01278</t>
  </si>
  <si>
    <t>P01279</t>
  </si>
  <si>
    <t>P01280</t>
  </si>
  <si>
    <t>P01281</t>
  </si>
  <si>
    <t>2025-01-22</t>
  </si>
  <si>
    <t>P01282</t>
  </si>
  <si>
    <t>P01283</t>
  </si>
  <si>
    <t>P01284</t>
  </si>
  <si>
    <t>P01285</t>
  </si>
  <si>
    <t>P01286</t>
  </si>
  <si>
    <t>P01287</t>
  </si>
  <si>
    <t>2026-03-30</t>
  </si>
  <si>
    <t>P01288</t>
  </si>
  <si>
    <t>P01289</t>
  </si>
  <si>
    <t>2026-04-16</t>
  </si>
  <si>
    <t>P01290</t>
  </si>
  <si>
    <t>P01291</t>
  </si>
  <si>
    <t>P01292</t>
  </si>
  <si>
    <t>P01293</t>
  </si>
  <si>
    <t>P01294</t>
  </si>
  <si>
    <t>P01295</t>
  </si>
  <si>
    <t>P01296</t>
  </si>
  <si>
    <t>P01297</t>
  </si>
  <si>
    <t>P01298</t>
  </si>
  <si>
    <t>P01299</t>
  </si>
  <si>
    <t>P01300</t>
  </si>
  <si>
    <t>P01301</t>
  </si>
  <si>
    <t>P01302</t>
  </si>
  <si>
    <t>P01303</t>
  </si>
  <si>
    <t>P01304</t>
  </si>
  <si>
    <t>P01305</t>
  </si>
  <si>
    <t>P01306</t>
  </si>
  <si>
    <t>2026-01-27</t>
  </si>
  <si>
    <t>P01307</t>
  </si>
  <si>
    <t>P01308</t>
  </si>
  <si>
    <t>P01309</t>
  </si>
  <si>
    <t>P01310</t>
  </si>
  <si>
    <t>P01311</t>
  </si>
  <si>
    <t>P01312</t>
  </si>
  <si>
    <t>P01313</t>
  </si>
  <si>
    <t>P01314</t>
  </si>
  <si>
    <t>P01315</t>
  </si>
  <si>
    <t>P01316</t>
  </si>
  <si>
    <t>P01317</t>
  </si>
  <si>
    <t>P01318</t>
  </si>
  <si>
    <t>2026-01-11</t>
  </si>
  <si>
    <t>P01319</t>
  </si>
  <si>
    <t>P01320</t>
  </si>
  <si>
    <t>P01321</t>
  </si>
  <si>
    <t>P01322</t>
  </si>
  <si>
    <t>P01323</t>
  </si>
  <si>
    <t>P01324</t>
  </si>
  <si>
    <t>P01325</t>
  </si>
  <si>
    <t>P01326</t>
  </si>
  <si>
    <t>P01327</t>
  </si>
  <si>
    <t>P01328</t>
  </si>
  <si>
    <t>P01329</t>
  </si>
  <si>
    <t>P01330</t>
  </si>
  <si>
    <t>P01331</t>
  </si>
  <si>
    <t>P01332</t>
  </si>
  <si>
    <t>P01333</t>
  </si>
  <si>
    <t>P01334</t>
  </si>
  <si>
    <t>P01335</t>
  </si>
  <si>
    <t>P01336</t>
  </si>
  <si>
    <t>P01337</t>
  </si>
  <si>
    <t>P01338</t>
  </si>
  <si>
    <t>P01339</t>
  </si>
  <si>
    <t>P01340</t>
  </si>
  <si>
    <t>P01341</t>
  </si>
  <si>
    <t>P01342</t>
  </si>
  <si>
    <t>P01343</t>
  </si>
  <si>
    <t>P01344</t>
  </si>
  <si>
    <t>P01345</t>
  </si>
  <si>
    <t>P01346</t>
  </si>
  <si>
    <t>P01347</t>
  </si>
  <si>
    <t>P01348</t>
  </si>
  <si>
    <t>P01349</t>
  </si>
  <si>
    <t>P01350</t>
  </si>
  <si>
    <t>P01351</t>
  </si>
  <si>
    <t>P01352</t>
  </si>
  <si>
    <t>P01353</t>
  </si>
  <si>
    <t>P01354</t>
  </si>
  <si>
    <t>P01355</t>
  </si>
  <si>
    <t>P01356</t>
  </si>
  <si>
    <t>P01357</t>
  </si>
  <si>
    <t>P01358</t>
  </si>
  <si>
    <t>P01359</t>
  </si>
  <si>
    <t>P01360</t>
  </si>
  <si>
    <t>P01361</t>
  </si>
  <si>
    <t>P01362</t>
  </si>
  <si>
    <t>P01363</t>
  </si>
  <si>
    <t>P01364</t>
  </si>
  <si>
    <t>P01365</t>
  </si>
  <si>
    <t>P01366</t>
  </si>
  <si>
    <t>P01367</t>
  </si>
  <si>
    <t>P01368</t>
  </si>
  <si>
    <t>P01369</t>
  </si>
  <si>
    <t>P01370</t>
  </si>
  <si>
    <t>P01371</t>
  </si>
  <si>
    <t>P01372</t>
  </si>
  <si>
    <t>P01373</t>
  </si>
  <si>
    <t>P01374</t>
  </si>
  <si>
    <t>P01375</t>
  </si>
  <si>
    <t>P01376</t>
  </si>
  <si>
    <t>P01377</t>
  </si>
  <si>
    <t>P01378</t>
  </si>
  <si>
    <t>P01379</t>
  </si>
  <si>
    <t>P01380</t>
  </si>
  <si>
    <t>P01381</t>
  </si>
  <si>
    <t>P01382</t>
  </si>
  <si>
    <t>P01383</t>
  </si>
  <si>
    <t>P01384</t>
  </si>
  <si>
    <t>P01385</t>
  </si>
  <si>
    <t>P01386</t>
  </si>
  <si>
    <t>P01387</t>
  </si>
  <si>
    <t>P01388</t>
  </si>
  <si>
    <t>P01389</t>
  </si>
  <si>
    <t>P01390</t>
  </si>
  <si>
    <t>P01391</t>
  </si>
  <si>
    <t>P01392</t>
  </si>
  <si>
    <t>P01393</t>
  </si>
  <si>
    <t>P01394</t>
  </si>
  <si>
    <t>P01395</t>
  </si>
  <si>
    <t>P01396</t>
  </si>
  <si>
    <t>P01397</t>
  </si>
  <si>
    <t>P01398</t>
  </si>
  <si>
    <t>P01399</t>
  </si>
  <si>
    <t>P01400</t>
  </si>
  <si>
    <t>P01401</t>
  </si>
  <si>
    <t>P01402</t>
  </si>
  <si>
    <t>P01403</t>
  </si>
  <si>
    <t>P01404</t>
  </si>
  <si>
    <t>P01405</t>
  </si>
  <si>
    <t>P01406</t>
  </si>
  <si>
    <t>P01407</t>
  </si>
  <si>
    <t>P01408</t>
  </si>
  <si>
    <t>P01409</t>
  </si>
  <si>
    <t>P01410</t>
  </si>
  <si>
    <t>P01411</t>
  </si>
  <si>
    <t>P01412</t>
  </si>
  <si>
    <t>P01413</t>
  </si>
  <si>
    <t>P01414</t>
  </si>
  <si>
    <t>P01415</t>
  </si>
  <si>
    <t>P01416</t>
  </si>
  <si>
    <t>P01417</t>
  </si>
  <si>
    <t>P01418</t>
  </si>
  <si>
    <t>P01419</t>
  </si>
  <si>
    <t>P01420</t>
  </si>
  <si>
    <t>P01421</t>
  </si>
  <si>
    <t>P01422</t>
  </si>
  <si>
    <t>P01423</t>
  </si>
  <si>
    <t>2026-01-17</t>
  </si>
  <si>
    <t>P01424</t>
  </si>
  <si>
    <t>P01425</t>
  </si>
  <si>
    <t>P01426</t>
  </si>
  <si>
    <t>P01427</t>
  </si>
  <si>
    <t>P01428</t>
  </si>
  <si>
    <t>P01429</t>
  </si>
  <si>
    <t>P01430</t>
  </si>
  <si>
    <t>P01431</t>
  </si>
  <si>
    <t>P01432</t>
  </si>
  <si>
    <t>P01433</t>
  </si>
  <si>
    <t>P01434</t>
  </si>
  <si>
    <t>P01435</t>
  </si>
  <si>
    <t>P01436</t>
  </si>
  <si>
    <t>P01437</t>
  </si>
  <si>
    <t>P01438</t>
  </si>
  <si>
    <t>P01439</t>
  </si>
  <si>
    <t>P01440</t>
  </si>
  <si>
    <t>P01441</t>
  </si>
  <si>
    <t>P01442</t>
  </si>
  <si>
    <t>P01443</t>
  </si>
  <si>
    <t>P01444</t>
  </si>
  <si>
    <t>P01445</t>
  </si>
  <si>
    <t>P01446</t>
  </si>
  <si>
    <t>P01447</t>
  </si>
  <si>
    <t>P01448</t>
  </si>
  <si>
    <t>P01449</t>
  </si>
  <si>
    <t>P01450</t>
  </si>
  <si>
    <t>P01451</t>
  </si>
  <si>
    <t>P01452</t>
  </si>
  <si>
    <t>P01453</t>
  </si>
  <si>
    <t>P01454</t>
  </si>
  <si>
    <t>P01455</t>
  </si>
  <si>
    <t>P01456</t>
  </si>
  <si>
    <t>P01457</t>
  </si>
  <si>
    <t>P01458</t>
  </si>
  <si>
    <t>P01459</t>
  </si>
  <si>
    <t>P01460</t>
  </si>
  <si>
    <t>P01461</t>
  </si>
  <si>
    <t>P01462</t>
  </si>
  <si>
    <t>P01463</t>
  </si>
  <si>
    <t>P01464</t>
  </si>
  <si>
    <t>P01465</t>
  </si>
  <si>
    <t>P01466</t>
  </si>
  <si>
    <t>P01467</t>
  </si>
  <si>
    <t>P01468</t>
  </si>
  <si>
    <t>P01469</t>
  </si>
  <si>
    <t>P01470</t>
  </si>
  <si>
    <t>P01471</t>
  </si>
  <si>
    <t>P01472</t>
  </si>
  <si>
    <t>P01473</t>
  </si>
  <si>
    <t>P01474</t>
  </si>
  <si>
    <t>P01475</t>
  </si>
  <si>
    <t>P01476</t>
  </si>
  <si>
    <t>P01477</t>
  </si>
  <si>
    <t>P01478</t>
  </si>
  <si>
    <t>P01479</t>
  </si>
  <si>
    <t>P01480</t>
  </si>
  <si>
    <t>P01481</t>
  </si>
  <si>
    <t>P01482</t>
  </si>
  <si>
    <t>P01483</t>
  </si>
  <si>
    <t>P01484</t>
  </si>
  <si>
    <t>P01485</t>
  </si>
  <si>
    <t>P01486</t>
  </si>
  <si>
    <t>P01487</t>
  </si>
  <si>
    <t>P01488</t>
  </si>
  <si>
    <t>P01489</t>
  </si>
  <si>
    <t>P01490</t>
  </si>
  <si>
    <t>P01491</t>
  </si>
  <si>
    <t>P01492</t>
  </si>
  <si>
    <t>P01493</t>
  </si>
  <si>
    <t>P01494</t>
  </si>
  <si>
    <t>P01495</t>
  </si>
  <si>
    <t>P01496</t>
  </si>
  <si>
    <t>P01497</t>
  </si>
  <si>
    <t>P01498</t>
  </si>
  <si>
    <t>P01499</t>
  </si>
  <si>
    <t>P01500</t>
  </si>
  <si>
    <t>P01501</t>
  </si>
  <si>
    <t>P01502</t>
  </si>
  <si>
    <t>P01503</t>
  </si>
  <si>
    <t>P01504</t>
  </si>
  <si>
    <t>P01505</t>
  </si>
  <si>
    <t>P01506</t>
  </si>
  <si>
    <t>P01507</t>
  </si>
  <si>
    <t>P01508</t>
  </si>
  <si>
    <t>P01509</t>
  </si>
  <si>
    <t>P01510</t>
  </si>
  <si>
    <t>P01511</t>
  </si>
  <si>
    <t>P01512</t>
  </si>
  <si>
    <t>P01513</t>
  </si>
  <si>
    <t>P01514</t>
  </si>
  <si>
    <t>P01515</t>
  </si>
  <si>
    <t>P01516</t>
  </si>
  <si>
    <t>P01517</t>
  </si>
  <si>
    <t>P01518</t>
  </si>
  <si>
    <t>P01519</t>
  </si>
  <si>
    <t>P01520</t>
  </si>
  <si>
    <t>P01521</t>
  </si>
  <si>
    <t>P01522</t>
  </si>
  <si>
    <t>P01523</t>
  </si>
  <si>
    <t>P01524</t>
  </si>
  <si>
    <t>P01525</t>
  </si>
  <si>
    <t>P01526</t>
  </si>
  <si>
    <t>P01527</t>
  </si>
  <si>
    <t>P01528</t>
  </si>
  <si>
    <t>2026-02-20</t>
  </si>
  <si>
    <t>P01529</t>
  </si>
  <si>
    <t>P01530</t>
  </si>
  <si>
    <t>P01531</t>
  </si>
  <si>
    <t>P01532</t>
  </si>
  <si>
    <t>P01533</t>
  </si>
  <si>
    <t>P01534</t>
  </si>
  <si>
    <t>P01535</t>
  </si>
  <si>
    <t>P01536</t>
  </si>
  <si>
    <t>P01537</t>
  </si>
  <si>
    <t>P01538</t>
  </si>
  <si>
    <t>P01539</t>
  </si>
  <si>
    <t>P01540</t>
  </si>
  <si>
    <t>P01541</t>
  </si>
  <si>
    <t>P01542</t>
  </si>
  <si>
    <t>P01543</t>
  </si>
  <si>
    <t>P01544</t>
  </si>
  <si>
    <t>P01545</t>
  </si>
  <si>
    <t>P01546</t>
  </si>
  <si>
    <t>P01547</t>
  </si>
  <si>
    <t>P01548</t>
  </si>
  <si>
    <t>P01549</t>
  </si>
  <si>
    <t>P01550</t>
  </si>
  <si>
    <t>P01551</t>
  </si>
  <si>
    <t>P01552</t>
  </si>
  <si>
    <t>P01553</t>
  </si>
  <si>
    <t>P01554</t>
  </si>
  <si>
    <t>P01555</t>
  </si>
  <si>
    <t>P01556</t>
  </si>
  <si>
    <t>P01557</t>
  </si>
  <si>
    <t>P01558</t>
  </si>
  <si>
    <t>2026-03-12</t>
  </si>
  <si>
    <t>P01559</t>
  </si>
  <si>
    <t>P01560</t>
  </si>
  <si>
    <t>P01561</t>
  </si>
  <si>
    <t>P01562</t>
  </si>
  <si>
    <t>P01563</t>
  </si>
  <si>
    <t>P01564</t>
  </si>
  <si>
    <t>P01565</t>
  </si>
  <si>
    <t>P01566</t>
  </si>
  <si>
    <t>P01567</t>
  </si>
  <si>
    <t>P01568</t>
  </si>
  <si>
    <t>P01569</t>
  </si>
  <si>
    <t>P01570</t>
  </si>
  <si>
    <t>P01571</t>
  </si>
  <si>
    <t>P01572</t>
  </si>
  <si>
    <t>P01573</t>
  </si>
  <si>
    <t>P01574</t>
  </si>
  <si>
    <t>P01575</t>
  </si>
  <si>
    <t>P01576</t>
  </si>
  <si>
    <t>P01577</t>
  </si>
  <si>
    <t>P01578</t>
  </si>
  <si>
    <t>P01579</t>
  </si>
  <si>
    <t>P01580</t>
  </si>
  <si>
    <t>P01581</t>
  </si>
  <si>
    <t>P01582</t>
  </si>
  <si>
    <t>P01583</t>
  </si>
  <si>
    <t>P01584</t>
  </si>
  <si>
    <t>P01585</t>
  </si>
  <si>
    <t>P01586</t>
  </si>
  <si>
    <t>P01587</t>
  </si>
  <si>
    <t>P01588</t>
  </si>
  <si>
    <t>P01589</t>
  </si>
  <si>
    <t>P01590</t>
  </si>
  <si>
    <t>P01591</t>
  </si>
  <si>
    <t>P01592</t>
  </si>
  <si>
    <t>P01593</t>
  </si>
  <si>
    <t>P01594</t>
  </si>
  <si>
    <t>P01595</t>
  </si>
  <si>
    <t>P01596</t>
  </si>
  <si>
    <t>P01597</t>
  </si>
  <si>
    <t>P01598</t>
  </si>
  <si>
    <t>P01599</t>
  </si>
  <si>
    <t>P01600</t>
  </si>
  <si>
    <t>P01601</t>
  </si>
  <si>
    <t>P01602</t>
  </si>
  <si>
    <t>P01603</t>
  </si>
  <si>
    <t>P01604</t>
  </si>
  <si>
    <t>P01605</t>
  </si>
  <si>
    <t>P01606</t>
  </si>
  <si>
    <t>P01607</t>
  </si>
  <si>
    <t>P01608</t>
  </si>
  <si>
    <t>P01609</t>
  </si>
  <si>
    <t>P01610</t>
  </si>
  <si>
    <t>P01611</t>
  </si>
  <si>
    <t>P01612</t>
  </si>
  <si>
    <t>P01613</t>
  </si>
  <si>
    <t>P01614</t>
  </si>
  <si>
    <t>P01615</t>
  </si>
  <si>
    <t>P01616</t>
  </si>
  <si>
    <t>P01617</t>
  </si>
  <si>
    <t>P01618</t>
  </si>
  <si>
    <t>P01619</t>
  </si>
  <si>
    <t>P01620</t>
  </si>
  <si>
    <t>P01621</t>
  </si>
  <si>
    <t>P01622</t>
  </si>
  <si>
    <t>P01623</t>
  </si>
  <si>
    <t>P01624</t>
  </si>
  <si>
    <t>P01625</t>
  </si>
  <si>
    <t>P01626</t>
  </si>
  <si>
    <t>P01627</t>
  </si>
  <si>
    <t>P01628</t>
  </si>
  <si>
    <t>P01629</t>
  </si>
  <si>
    <t>P01630</t>
  </si>
  <si>
    <t>P01631</t>
  </si>
  <si>
    <t>P01632</t>
  </si>
  <si>
    <t>P01633</t>
  </si>
  <si>
    <t>P01634</t>
  </si>
  <si>
    <t>P01635</t>
  </si>
  <si>
    <t>P01636</t>
  </si>
  <si>
    <t>P01637</t>
  </si>
  <si>
    <t>P01638</t>
  </si>
  <si>
    <t>P01639</t>
  </si>
  <si>
    <t>P01640</t>
  </si>
  <si>
    <t>P01641</t>
  </si>
  <si>
    <t>P01642</t>
  </si>
  <si>
    <t>P01643</t>
  </si>
  <si>
    <t>P01644</t>
  </si>
  <si>
    <t>P01645</t>
  </si>
  <si>
    <t>P01646</t>
  </si>
  <si>
    <t>P01647</t>
  </si>
  <si>
    <t>P01648</t>
  </si>
  <si>
    <t>P01649</t>
  </si>
  <si>
    <t>P01650</t>
  </si>
  <si>
    <t>P01651</t>
  </si>
  <si>
    <t>P01652</t>
  </si>
  <si>
    <t>P01653</t>
  </si>
  <si>
    <t>P01654</t>
  </si>
  <si>
    <t>P01655</t>
  </si>
  <si>
    <t>P01656</t>
  </si>
  <si>
    <t>P01657</t>
  </si>
  <si>
    <t>P01658</t>
  </si>
  <si>
    <t>P01659</t>
  </si>
  <si>
    <t>P01660</t>
  </si>
  <si>
    <t>P01661</t>
  </si>
  <si>
    <t>P01662</t>
  </si>
  <si>
    <t>P01663</t>
  </si>
  <si>
    <t>P01664</t>
  </si>
  <si>
    <t>P01665</t>
  </si>
  <si>
    <t>P01666</t>
  </si>
  <si>
    <t>P01667</t>
  </si>
  <si>
    <t>P01668</t>
  </si>
  <si>
    <t>P01669</t>
  </si>
  <si>
    <t>P01670</t>
  </si>
  <si>
    <t>P01671</t>
  </si>
  <si>
    <t>2026-02-25</t>
  </si>
  <si>
    <t>P01672</t>
  </si>
  <si>
    <t>P01673</t>
  </si>
  <si>
    <t>P01674</t>
  </si>
  <si>
    <t>P01675</t>
  </si>
  <si>
    <t>P01676</t>
  </si>
  <si>
    <t>P01677</t>
  </si>
  <si>
    <t>2025-11-07</t>
  </si>
  <si>
    <t>P01678</t>
  </si>
  <si>
    <t>P01679</t>
  </si>
  <si>
    <t>P01680</t>
  </si>
  <si>
    <t>P01681</t>
  </si>
  <si>
    <t>2026-04-01</t>
  </si>
  <si>
    <t>P01682</t>
  </si>
  <si>
    <t>P01683</t>
  </si>
  <si>
    <t>P01684</t>
  </si>
  <si>
    <t>P01685</t>
  </si>
  <si>
    <t>P01686</t>
  </si>
  <si>
    <t>P01687</t>
  </si>
  <si>
    <t>P01688</t>
  </si>
  <si>
    <t>P01689</t>
  </si>
  <si>
    <t>P01690</t>
  </si>
  <si>
    <t>P01691</t>
  </si>
  <si>
    <t>P01692</t>
  </si>
  <si>
    <t>P01693</t>
  </si>
  <si>
    <t>P01694</t>
  </si>
  <si>
    <t>P01695</t>
  </si>
  <si>
    <t>P01696</t>
  </si>
  <si>
    <t>P01697</t>
  </si>
  <si>
    <t>P01698</t>
  </si>
  <si>
    <t>P01699</t>
  </si>
  <si>
    <t>P01700</t>
  </si>
  <si>
    <t>P01701</t>
  </si>
  <si>
    <t>P01702</t>
  </si>
  <si>
    <t>P01703</t>
  </si>
  <si>
    <t>P01704</t>
  </si>
  <si>
    <t>P01705</t>
  </si>
  <si>
    <t>P01706</t>
  </si>
  <si>
    <t>P01707</t>
  </si>
  <si>
    <t>P01708</t>
  </si>
  <si>
    <t>P01709</t>
  </si>
  <si>
    <t>P01710</t>
  </si>
  <si>
    <t>P01711</t>
  </si>
  <si>
    <t>P01712</t>
  </si>
  <si>
    <t>P01713</t>
  </si>
  <si>
    <t>P01714</t>
  </si>
  <si>
    <t>P01715</t>
  </si>
  <si>
    <t>P01716</t>
  </si>
  <si>
    <t>P01717</t>
  </si>
  <si>
    <t>P01718</t>
  </si>
  <si>
    <t>P01719</t>
  </si>
  <si>
    <t>P01720</t>
  </si>
  <si>
    <t>P01721</t>
  </si>
  <si>
    <t>P01722</t>
  </si>
  <si>
    <t>P01723</t>
  </si>
  <si>
    <t>P01724</t>
  </si>
  <si>
    <t>P01725</t>
  </si>
  <si>
    <t>P01726</t>
  </si>
  <si>
    <t>P01727</t>
  </si>
  <si>
    <t>P01728</t>
  </si>
  <si>
    <t>P01729</t>
  </si>
  <si>
    <t>P01730</t>
  </si>
  <si>
    <t>P01731</t>
  </si>
  <si>
    <t>P01732</t>
  </si>
  <si>
    <t>P01733</t>
  </si>
  <si>
    <t>Branch_name</t>
  </si>
  <si>
    <t>Branch_Id</t>
  </si>
  <si>
    <t xml:space="preserve"> Loan Category</t>
  </si>
  <si>
    <t xml:space="preserve"> Loan Approval Classification.</t>
  </si>
  <si>
    <t>Total_Amount_Paid.</t>
  </si>
  <si>
    <t>Row Labels</t>
  </si>
  <si>
    <t>Grand Total</t>
  </si>
  <si>
    <t>Sum of Loan_Amount</t>
  </si>
  <si>
    <t>Count of Loan_ID</t>
  </si>
  <si>
    <t>Month</t>
  </si>
  <si>
    <t>Jan</t>
  </si>
  <si>
    <t>Feb</t>
  </si>
  <si>
    <t>Mar</t>
  </si>
  <si>
    <t>Apr</t>
  </si>
  <si>
    <t>May</t>
  </si>
  <si>
    <t>Jun</t>
  </si>
  <si>
    <t>Jul</t>
  </si>
  <si>
    <t>Aug</t>
  </si>
  <si>
    <t>Sep</t>
  </si>
  <si>
    <t>Oct</t>
  </si>
  <si>
    <t>Nov</t>
  </si>
  <si>
    <t>Dec</t>
  </si>
  <si>
    <t>(blank)</t>
  </si>
  <si>
    <t xml:space="preserve">Outstanding Amount. </t>
  </si>
  <si>
    <t>employee_name</t>
  </si>
  <si>
    <t>loan_amount</t>
  </si>
  <si>
    <t>city</t>
  </si>
  <si>
    <t xml:space="preserve">Hyderabad </t>
  </si>
  <si>
    <t xml:space="preserve">Vijayawada </t>
  </si>
  <si>
    <t xml:space="preserve">Vizag </t>
  </si>
  <si>
    <t xml:space="preserve">Guntur </t>
  </si>
  <si>
    <t xml:space="preserve">Warangal </t>
  </si>
  <si>
    <t>state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</si>
</sst>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5">
    <xf numFmtId="0" fontId="0" fillId="0" borderId="0" xfId="0"/>
    <xf numFmtId="0" fontId="0" fillId="0" borderId="0" xfId="0" pivotButton="1"/>
    <xf numFmtId="0" fontId="0" fillId="0" borderId="0" xfId="0" applyAlignment="1">
      <alignment horizontal="left"/>
    </xf>
    <xf numFmtId="0" fontId="0" fillId="2" borderId="0" xfId="0" applyFill="1"/>
    <xf numFmtId="0" fontId="0" fillId="0" borderId="0" xfId="0" applyNumberFormat="1"/>
  </cellXfs>
  <cellStyles count="1">
    <cellStyle name="Normal" xfId="0" builtinId="0"/>
  </cellStyles>
  <dxfs count="1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openxmlformats.org/officeDocument/2006/relationships/customXml" Target="../customXml/item4.xml"/><Relationship Id="rId21" Type="http://schemas.openxmlformats.org/officeDocument/2006/relationships/pivotCacheDefinition" Target="pivotCache/pivotCacheDefinition6.xml"/><Relationship Id="rId34" Type="http://schemas.openxmlformats.org/officeDocument/2006/relationships/powerPivotData" Target="model/item.data"/><Relationship Id="rId42" Type="http://schemas.openxmlformats.org/officeDocument/2006/relationships/customXml" Target="../customXml/item7.xml"/><Relationship Id="rId47" Type="http://schemas.openxmlformats.org/officeDocument/2006/relationships/customXml" Target="../customXml/item12.xml"/><Relationship Id="rId50" Type="http://schemas.openxmlformats.org/officeDocument/2006/relationships/customXml" Target="../customXml/item1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openxmlformats.org/officeDocument/2006/relationships/styles" Target="style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openxmlformats.org/officeDocument/2006/relationships/connections" Target="connections.xml"/><Relationship Id="rId44" Type="http://schemas.openxmlformats.org/officeDocument/2006/relationships/customXml" Target="../customXml/item9.xml"/><Relationship Id="rId52"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7/relationships/slicerCache" Target="slicerCaches/slicerCache6.xml"/><Relationship Id="rId30" Type="http://schemas.openxmlformats.org/officeDocument/2006/relationships/theme" Target="theme/theme1.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8" Type="http://schemas.openxmlformats.org/officeDocument/2006/relationships/worksheet" Target="worksheets/sheet8.xml"/><Relationship Id="rId51" Type="http://schemas.openxmlformats.org/officeDocument/2006/relationships/customXml" Target="../customXml/item1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openxmlformats.org/officeDocument/2006/relationships/sharedStrings" Target="sharedStrings.xml"/><Relationship Id="rId38" Type="http://schemas.openxmlformats.org/officeDocument/2006/relationships/customXml" Target="../customXml/item3.xml"/><Relationship Id="rId46" Type="http://schemas.openxmlformats.org/officeDocument/2006/relationships/customXml" Target="../customXml/item11.xml"/><Relationship Id="rId20" Type="http://schemas.openxmlformats.org/officeDocument/2006/relationships/pivotCacheDefinition" Target="pivotCache/pivotCacheDefinition5.xml"/><Relationship Id="rId41" Type="http://schemas.openxmlformats.org/officeDocument/2006/relationships/customXml" Target="../customXml/item6.xml"/><Relationship Id="rId54"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microsoft.com/office/2007/relationships/slicerCache" Target="slicerCaches/slicerCache2.xml"/><Relationship Id="rId28" Type="http://schemas.microsoft.com/office/2007/relationships/slicerCache" Target="slicerCaches/slicerCache7.xml"/><Relationship Id="rId36" Type="http://schemas.openxmlformats.org/officeDocument/2006/relationships/customXml" Target="../customXml/item1.xml"/><Relationship Id="rId49"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[Banking_Loan_Large_Dataset.xlsm]Branch Wise Loan Amount !PivotTable1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'Branch Wise Loan Amount '!$B$3</c:f>
              <c:strCache>
                <c:ptCount val="1"/>
                <c:pt idx="0">
                  <c:v>Total</c:v>
                </c:pt>
              </c:strCache>
            </c:strRef>
          </c:tx>
          <c:spPr>
            <a:solidFill>
              <a:schemeClr val="accent1"/>
            </a:solidFill>
            <a:ln>
              <a:noFill/>
            </a:ln>
            <a:effectLst/>
          </c:spPr>
          <c:invertIfNegative val="0"/>
          <c:cat>
            <c:strRef>
              <c:f>'Branch Wise Loan Amount '!$A$4:$A$9</c:f>
              <c:strCache>
                <c:ptCount val="5"/>
                <c:pt idx="0">
                  <c:v>Guntur Branch</c:v>
                </c:pt>
                <c:pt idx="1">
                  <c:v>Vizag Branch</c:v>
                </c:pt>
                <c:pt idx="2">
                  <c:v>Warangal Branch</c:v>
                </c:pt>
                <c:pt idx="3">
                  <c:v>Hyderabad Main</c:v>
                </c:pt>
                <c:pt idx="4">
                  <c:v>Vijayawada Branch</c:v>
                </c:pt>
              </c:strCache>
            </c:strRef>
          </c:cat>
          <c:val>
            <c:numRef>
              <c:f>'Branch Wise Loan Amount '!$B$4:$B$9</c:f>
              <c:numCache>
                <c:formatCode>General</c:formatCode>
                <c:ptCount val="5"/>
                <c:pt idx="0">
                  <c:v>427022197</c:v>
                </c:pt>
                <c:pt idx="1">
                  <c:v>450533597</c:v>
                </c:pt>
                <c:pt idx="2">
                  <c:v>497829664</c:v>
                </c:pt>
                <c:pt idx="3">
                  <c:v>533031767</c:v>
                </c:pt>
                <c:pt idx="4">
                  <c:v>594747072</c:v>
                </c:pt>
              </c:numCache>
            </c:numRef>
          </c:val>
          <c:extLst>
            <c:ext xmlns:c16="http://schemas.microsoft.com/office/drawing/2014/chart" uri="{C3380CC4-5D6E-409C-BE32-E72D297353CC}">
              <c16:uniqueId val="{00000000-126C-417E-8463-1017451A8771}"/>
            </c:ext>
          </c:extLst>
        </c:ser>
        <c:dLbls>
          <c:showLegendKey val="0"/>
          <c:showVal val="0"/>
          <c:showCatName val="0"/>
          <c:showSerName val="0"/>
          <c:showPercent val="0"/>
          <c:showBubbleSize val="0"/>
        </c:dLbls>
        <c:gapWidth val="219"/>
        <c:overlap val="-27"/>
        <c:axId val="1974215055"/>
        <c:axId val="1974213135"/>
      </c:barChart>
      <c:catAx>
        <c:axId val="1974215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213135"/>
        <c:crosses val="autoZero"/>
        <c:auto val="1"/>
        <c:lblAlgn val="ctr"/>
        <c:lblOffset val="100"/>
        <c:noMultiLvlLbl val="0"/>
      </c:catAx>
      <c:valAx>
        <c:axId val="197421313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215055"/>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[Banking_Loan_Large_Dataset.xlsm]Loan Type Wise Loan Amount!PivotTable2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'Loan Type Wise Loan Amount'!$B$3</c:f>
              <c:strCache>
                <c:ptCount val="1"/>
                <c:pt idx="0">
                  <c:v>Total</c:v>
                </c:pt>
              </c:strCache>
            </c:strRef>
          </c:tx>
          <c:spPr>
            <a:solidFill>
              <a:schemeClr val="accent1"/>
            </a:solidFill>
            <a:ln>
              <a:noFill/>
            </a:ln>
            <a:effectLst/>
          </c:spPr>
          <c:invertIfNegative val="0"/>
          <c:cat>
            <c:strRef>
              <c:f>'Loan Type Wise Loan Amount'!$A$4:$A$9</c:f>
              <c:strCache>
                <c:ptCount val="5"/>
                <c:pt idx="0">
                  <c:v>Business Loan</c:v>
                </c:pt>
                <c:pt idx="1">
                  <c:v>Car Loan</c:v>
                </c:pt>
                <c:pt idx="2">
                  <c:v>Home Loan</c:v>
                </c:pt>
                <c:pt idx="3">
                  <c:v>Education Loan</c:v>
                </c:pt>
                <c:pt idx="4">
                  <c:v>Personal Loan</c:v>
                </c:pt>
              </c:strCache>
            </c:strRef>
          </c:cat>
          <c:val>
            <c:numRef>
              <c:f>'Loan Type Wise Loan Amount'!$B$4:$B$9</c:f>
              <c:numCache>
                <c:formatCode>General</c:formatCode>
                <c:ptCount val="5"/>
                <c:pt idx="0">
                  <c:v>384799573</c:v>
                </c:pt>
                <c:pt idx="1">
                  <c:v>427797608</c:v>
                </c:pt>
                <c:pt idx="2">
                  <c:v>484624436</c:v>
                </c:pt>
                <c:pt idx="3">
                  <c:v>564509728</c:v>
                </c:pt>
                <c:pt idx="4">
                  <c:v>641432952</c:v>
                </c:pt>
              </c:numCache>
            </c:numRef>
          </c:val>
          <c:extLst>
            <c:ext xmlns:c16="http://schemas.microsoft.com/office/drawing/2014/chart" uri="{C3380CC4-5D6E-409C-BE32-E72D297353CC}">
              <c16:uniqueId val="{00000000-E864-4C4D-B9A1-075E67AB6596}"/>
            </c:ext>
          </c:extLst>
        </c:ser>
        <c:dLbls>
          <c:showLegendKey val="0"/>
          <c:showVal val="0"/>
          <c:showCatName val="0"/>
          <c:showSerName val="0"/>
          <c:showPercent val="0"/>
          <c:showBubbleSize val="0"/>
        </c:dLbls>
        <c:gapWidth val="182"/>
        <c:axId val="1036866767"/>
        <c:axId val="1036858127"/>
      </c:barChart>
      <c:catAx>
        <c:axId val="103686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858127"/>
        <c:crosses val="autoZero"/>
        <c:auto val="1"/>
        <c:lblAlgn val="ctr"/>
        <c:lblOffset val="100"/>
        <c:noMultiLvlLbl val="0"/>
      </c:catAx>
      <c:valAx>
        <c:axId val="103685812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6866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[Banking_Loan_Large_Dataset.xlsm]Approval Status Analysis!PivotTable3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'Approval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99-45AB-AB38-C92DEFC961C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99-45AB-AB38-C92DEFC961C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999-45AB-AB38-C92DEFC961CF}"/>
              </c:ext>
            </c:extLst>
          </c:dPt>
          <c:cat>
            <c:strRef>
              <c:f>'Approval Status Analysis'!$A$4:$A$7</c:f>
              <c:strCache>
                <c:ptCount val="3"/>
                <c:pt idx="0">
                  <c:v>Approved</c:v>
                </c:pt>
                <c:pt idx="1">
                  <c:v>Pending</c:v>
                </c:pt>
                <c:pt idx="2">
                  <c:v>Rejected</c:v>
                </c:pt>
              </c:strCache>
            </c:strRef>
          </c:cat>
          <c:val>
            <c:numRef>
              <c:f>'Approval Status Analysis'!$B$4:$B$7</c:f>
              <c:numCache>
                <c:formatCode>General</c:formatCode>
                <c:ptCount val="3"/>
                <c:pt idx="0">
                  <c:v>296</c:v>
                </c:pt>
                <c:pt idx="1">
                  <c:v>105</c:v>
                </c:pt>
                <c:pt idx="2">
                  <c:v>99</c:v>
                </c:pt>
              </c:numCache>
            </c:numRef>
          </c:val>
          <c:extLst>
            <c:ext xmlns:c16="http://schemas.microsoft.com/office/drawing/2014/chart" uri="{C3380CC4-5D6E-409C-BE32-E72D297353CC}">
              <c16:uniqueId val="{00000000-91FF-4CF3-92DD-DB61942638C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[Banking_Loan_Large_Dataset.xlsm]Monthly Loan Disbursement Trend!PivotTable7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Loan Disbursement Trend'!$B$3</c:f>
              <c:strCache>
                <c:ptCount val="1"/>
                <c:pt idx="0">
                  <c:v>Total</c:v>
                </c:pt>
              </c:strCache>
            </c:strRef>
          </c:tx>
          <c:spPr>
            <a:ln w="28575" cap="rnd">
              <a:solidFill>
                <a:schemeClr val="accent1"/>
              </a:solidFill>
              <a:round/>
            </a:ln>
            <a:effectLst/>
          </c:spPr>
          <c:marker>
            <c:symbol val="none"/>
          </c:marker>
          <c:cat>
            <c:strRef>
              <c:f>'Monthly Loan Disbursement Trend'!$A$4:$A$17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'Monthly Loan Disbursement Trend'!$B$4:$B$17</c:f>
              <c:numCache>
                <c:formatCode>General</c:formatCode>
                <c:ptCount val="13"/>
                <c:pt idx="0">
                  <c:v>187317746</c:v>
                </c:pt>
                <c:pt idx="1">
                  <c:v>192583581</c:v>
                </c:pt>
                <c:pt idx="2">
                  <c:v>248284492</c:v>
                </c:pt>
                <c:pt idx="3">
                  <c:v>198322406</c:v>
                </c:pt>
                <c:pt idx="4">
                  <c:v>182528703</c:v>
                </c:pt>
                <c:pt idx="5">
                  <c:v>215313430</c:v>
                </c:pt>
                <c:pt idx="6">
                  <c:v>170032971</c:v>
                </c:pt>
                <c:pt idx="7">
                  <c:v>189937799</c:v>
                </c:pt>
                <c:pt idx="8">
                  <c:v>238852202</c:v>
                </c:pt>
                <c:pt idx="9">
                  <c:v>181014812</c:v>
                </c:pt>
                <c:pt idx="10">
                  <c:v>244703272</c:v>
                </c:pt>
                <c:pt idx="11">
                  <c:v>254272883</c:v>
                </c:pt>
              </c:numCache>
            </c:numRef>
          </c:val>
          <c:smooth val="0"/>
          <c:extLst>
            <c:ext xmlns:c16="http://schemas.microsoft.com/office/drawing/2014/chart" uri="{C3380CC4-5D6E-409C-BE32-E72D297353CC}">
              <c16:uniqueId val="{00000000-3AC1-4EC2-8F80-12C8EE013ABA}"/>
            </c:ext>
          </c:extLst>
        </c:ser>
        <c:dLbls>
          <c:showLegendKey val="0"/>
          <c:showVal val="0"/>
          <c:showCatName val="0"/>
          <c:showSerName val="0"/>
          <c:showPercent val="0"/>
          <c:showBubbleSize val="0"/>
        </c:dLbls>
        <c:smooth val="0"/>
        <c:axId val="1032561775"/>
        <c:axId val="2030053071"/>
      </c:lineChart>
      <c:catAx>
        <c:axId val="103256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53071"/>
        <c:crosses val="autoZero"/>
        <c:auto val="1"/>
        <c:lblAlgn val="ctr"/>
        <c:lblOffset val="100"/>
        <c:noMultiLvlLbl val="0"/>
      </c:catAx>
      <c:valAx>
        <c:axId val="20300530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5617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[Banking_Loan_Large_Dataset.xlsm]gender wise loan distribution!PivotTable3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'gender wise loan distribution'!$B$3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8DF-4B92-A5AD-EEC04B9C6B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8DF-4B92-A5AD-EEC04B9C6B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8DF-4B92-A5AD-EEC04B9C6BDC}"/>
              </c:ext>
            </c:extLst>
          </c:dPt>
          <c:cat>
            <c:strRef>
              <c:f>'gender wise loan distribution'!$A$4:$A$7</c:f>
              <c:strCache>
                <c:ptCount val="3"/>
                <c:pt idx="0">
                  <c:v>Female</c:v>
                </c:pt>
                <c:pt idx="1">
                  <c:v>Male</c:v>
                </c:pt>
                <c:pt idx="2">
                  <c:v>(blank)</c:v>
                </c:pt>
              </c:strCache>
            </c:strRef>
          </c:cat>
          <c:val>
            <c:numRef>
              <c:f>'gender wise loan distribution'!$B$4:$B$7</c:f>
              <c:numCache>
                <c:formatCode>General</c:formatCode>
                <c:ptCount val="3"/>
                <c:pt idx="0">
                  <c:v>1322596316</c:v>
                </c:pt>
                <c:pt idx="1">
                  <c:v>1180567981</c:v>
                </c:pt>
              </c:numCache>
            </c:numRef>
          </c:val>
          <c:extLst>
            <c:ext xmlns:c16="http://schemas.microsoft.com/office/drawing/2014/chart" uri="{C3380CC4-5D6E-409C-BE32-E72D297353CC}">
              <c16:uniqueId val="{00000000-0553-4797-8C2B-29A3C2DAF88B}"/>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[Banking_Loan_Large_Dataset.xlsm]Repayment status Analysis!PivotTable5</c:name>
    <c:fmtId val="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'Repayment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E3-4104-B620-EAFFF40573B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E3-4104-B620-EAFFF40573B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E3-4104-B620-EAFFF40573BB}"/>
              </c:ext>
            </c:extLst>
          </c:dPt>
          <c:cat>
            <c:strRef>
              <c:f>'Repayment status Analysis'!$A$4:$A$7</c:f>
              <c:strCache>
                <c:ptCount val="3"/>
                <c:pt idx="0">
                  <c:v>Default</c:v>
                </c:pt>
                <c:pt idx="1">
                  <c:v>Paid</c:v>
                </c:pt>
                <c:pt idx="2">
                  <c:v>Pending</c:v>
                </c:pt>
              </c:strCache>
            </c:strRef>
          </c:cat>
          <c:val>
            <c:numRef>
              <c:f>'Repayment status Analysis'!$B$4:$B$7</c:f>
              <c:numCache>
                <c:formatCode>General</c:formatCode>
                <c:ptCount val="3"/>
                <c:pt idx="0">
                  <c:v>330</c:v>
                </c:pt>
                <c:pt idx="1">
                  <c:v>1064</c:v>
                </c:pt>
                <c:pt idx="2">
                  <c:v>339</c:v>
                </c:pt>
              </c:numCache>
            </c:numRef>
          </c:val>
          <c:extLst>
            <c:ext xmlns:c16="http://schemas.microsoft.com/office/drawing/2014/chart" uri="{C3380CC4-5D6E-409C-BE32-E72D297353CC}">
              <c16:uniqueId val="{00000000-4F82-4EB7-B0E1-728B7081551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[Banking_Loan_Large_Dataset.xlsm]employee wise loan processing!PivotTable6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'employee wise loan processing'!$B$3</c:f>
              <c:strCache>
                <c:ptCount val="1"/>
                <c:pt idx="0">
                  <c:v>Total</c:v>
                </c:pt>
              </c:strCache>
            </c:strRef>
          </c:tx>
          <c:spPr>
            <a:solidFill>
              <a:schemeClr val="accent1"/>
            </a:solidFill>
            <a:ln>
              <a:noFill/>
            </a:ln>
            <a:effectLst/>
          </c:spPr>
          <c:invertIfNegative val="0"/>
          <c:cat>
            <c:strRef>
              <c:f>'employee wise loan processing'!$A$4:$A$35</c:f>
              <c:strCache>
                <c:ptCount val="31"/>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18</c:v>
                </c:pt>
                <c:pt idx="10">
                  <c:v>Employee 19</c:v>
                </c:pt>
                <c:pt idx="11">
                  <c:v>Employee 2</c:v>
                </c:pt>
                <c:pt idx="12">
                  <c:v>Employee 20</c:v>
                </c:pt>
                <c:pt idx="13">
                  <c:v>Employee 21</c:v>
                </c:pt>
                <c:pt idx="14">
                  <c:v>Employee 22</c:v>
                </c:pt>
                <c:pt idx="15">
                  <c:v>Employee 23</c:v>
                </c:pt>
                <c:pt idx="16">
                  <c:v>Employee 24</c:v>
                </c:pt>
                <c:pt idx="17">
                  <c:v>Employee 25</c:v>
                </c:pt>
                <c:pt idx="18">
                  <c:v>Employee 26</c:v>
                </c:pt>
                <c:pt idx="19">
                  <c:v>Employee 27</c:v>
                </c:pt>
                <c:pt idx="20">
                  <c:v>Employee 28</c:v>
                </c:pt>
                <c:pt idx="21">
                  <c:v>Employee 29</c:v>
                </c:pt>
                <c:pt idx="22">
                  <c:v>Employee 3</c:v>
                </c:pt>
                <c:pt idx="23">
                  <c:v>Employee 30</c:v>
                </c:pt>
                <c:pt idx="24">
                  <c:v>Employee 4</c:v>
                </c:pt>
                <c:pt idx="25">
                  <c:v>Employee 5</c:v>
                </c:pt>
                <c:pt idx="26">
                  <c:v>Employee 6</c:v>
                </c:pt>
                <c:pt idx="27">
                  <c:v>Employee 7</c:v>
                </c:pt>
                <c:pt idx="28">
                  <c:v>Employee 8</c:v>
                </c:pt>
                <c:pt idx="29">
                  <c:v>Employee 9</c:v>
                </c:pt>
                <c:pt idx="30">
                  <c:v>(blank)</c:v>
                </c:pt>
              </c:strCache>
            </c:strRef>
          </c:cat>
          <c:val>
            <c:numRef>
              <c:f>'employee wise loan processing'!$B$4:$B$35</c:f>
              <c:numCache>
                <c:formatCode>General</c:formatCode>
                <c:ptCount val="31"/>
                <c:pt idx="0">
                  <c:v>18</c:v>
                </c:pt>
                <c:pt idx="1">
                  <c:v>12</c:v>
                </c:pt>
                <c:pt idx="2">
                  <c:v>18</c:v>
                </c:pt>
                <c:pt idx="3">
                  <c:v>17</c:v>
                </c:pt>
                <c:pt idx="4">
                  <c:v>14</c:v>
                </c:pt>
                <c:pt idx="5">
                  <c:v>15</c:v>
                </c:pt>
                <c:pt idx="6">
                  <c:v>19</c:v>
                </c:pt>
                <c:pt idx="7">
                  <c:v>18</c:v>
                </c:pt>
                <c:pt idx="8">
                  <c:v>14</c:v>
                </c:pt>
                <c:pt idx="9">
                  <c:v>18</c:v>
                </c:pt>
                <c:pt idx="10">
                  <c:v>15</c:v>
                </c:pt>
                <c:pt idx="11">
                  <c:v>14</c:v>
                </c:pt>
                <c:pt idx="12">
                  <c:v>14</c:v>
                </c:pt>
                <c:pt idx="13">
                  <c:v>22</c:v>
                </c:pt>
                <c:pt idx="14">
                  <c:v>21</c:v>
                </c:pt>
                <c:pt idx="15">
                  <c:v>19</c:v>
                </c:pt>
                <c:pt idx="16">
                  <c:v>18</c:v>
                </c:pt>
                <c:pt idx="17">
                  <c:v>13</c:v>
                </c:pt>
                <c:pt idx="18">
                  <c:v>13</c:v>
                </c:pt>
                <c:pt idx="19">
                  <c:v>17</c:v>
                </c:pt>
                <c:pt idx="20">
                  <c:v>25</c:v>
                </c:pt>
                <c:pt idx="21">
                  <c:v>22</c:v>
                </c:pt>
                <c:pt idx="22">
                  <c:v>13</c:v>
                </c:pt>
                <c:pt idx="23">
                  <c:v>22</c:v>
                </c:pt>
                <c:pt idx="24">
                  <c:v>11</c:v>
                </c:pt>
                <c:pt idx="25">
                  <c:v>19</c:v>
                </c:pt>
                <c:pt idx="26">
                  <c:v>14</c:v>
                </c:pt>
                <c:pt idx="27">
                  <c:v>17</c:v>
                </c:pt>
                <c:pt idx="28">
                  <c:v>15</c:v>
                </c:pt>
                <c:pt idx="29">
                  <c:v>13</c:v>
                </c:pt>
              </c:numCache>
            </c:numRef>
          </c:val>
          <c:extLst>
            <c:ext xmlns:c16="http://schemas.microsoft.com/office/drawing/2014/chart" uri="{C3380CC4-5D6E-409C-BE32-E72D297353CC}">
              <c16:uniqueId val="{00000000-8F95-44EE-9BB9-9FCB3B07954C}"/>
            </c:ext>
          </c:extLst>
        </c:ser>
        <c:dLbls>
          <c:showLegendKey val="0"/>
          <c:showVal val="0"/>
          <c:showCatName val="0"/>
          <c:showSerName val="0"/>
          <c:showPercent val="0"/>
          <c:showBubbleSize val="0"/>
        </c:dLbls>
        <c:gapWidth val="219"/>
        <c:overlap val="-27"/>
        <c:axId val="1282365871"/>
        <c:axId val="1282364911"/>
      </c:barChart>
      <c:catAx>
        <c:axId val="128236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64911"/>
        <c:crosses val="autoZero"/>
        <c:auto val="1"/>
        <c:lblAlgn val="ctr"/>
        <c:lblOffset val="100"/>
        <c:noMultiLvlLbl val="0"/>
      </c:catAx>
      <c:valAx>
        <c:axId val="12823649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65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[Banking_Loan_Large_Dataset.xlsm]Loan Type Wise Loan Amount!PivotTable2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Loan Type Wise Loan Amount</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gradFill>
            <a:gsLst>
              <a:gs pos="0">
                <a:schemeClr val="accent1">
                  <a:lumMod val="5000"/>
                  <a:lumOff val="95000"/>
                </a:schemeClr>
              </a:gs>
              <a:gs pos="27000">
                <a:schemeClr val="tx2">
                  <a:lumMod val="60000"/>
                  <a:lumOff val="40000"/>
                </a:schemeClr>
              </a:gs>
              <a:gs pos="52000">
                <a:schemeClr val="tx2">
                  <a:lumMod val="60000"/>
                  <a:lumOff val="40000"/>
                </a:schemeClr>
              </a:gs>
              <a:gs pos="69000">
                <a:schemeClr val="tx2">
                  <a:lumMod val="75000"/>
                </a:schemeClr>
              </a:gs>
              <a:gs pos="92000">
                <a:schemeClr val="accent1">
                  <a:lumMod val="30000"/>
                  <a:lumOff val="70000"/>
                </a:schemeClr>
              </a:gs>
            </a:gsLst>
            <a:lin ang="5400000" scaled="1"/>
          </a:gradFill>
          <a:ln>
            <a:noFill/>
          </a:ln>
          <a:effectLst/>
        </c:spPr>
        <c:marker>
          <c:symbol val="none"/>
        </c:marker>
        <c:dLbl>
          <c:idx val="0"/>
          <c:spPr>
            <a:noFill/>
            <a:ln>
              <a:noFill/>
            </a:ln>
            <a:effectLst/>
          </c:spPr>
          <c:txPr>
            <a:bodyPr rot="0" spcFirstLastPara="1" vertOverflow="ellipsis" vert="horz" wrap="square" lIns="36000" tIns="36000" rIns="7200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plotArea>
      <c:layout/>
      <c:barChart>
        <c:barDir val="bar"/>
        <c:grouping val="clustered"/>
        <c:varyColors val="0"/>
        <c:ser>
          <c:idx val="0"/>
          <c:order val="0"/>
          <c:tx>
            <c:strRef>
              <c:f>'Loan Type Wise Loan Amount'!$B$3</c:f>
              <c:strCache>
                <c:ptCount val="1"/>
                <c:pt idx="0">
                  <c:v>Total</c:v>
                </c:pt>
              </c:strCache>
            </c:strRef>
          </c:tx>
          <c:spPr>
            <a:gradFill>
              <a:gsLst>
                <a:gs pos="0">
                  <a:schemeClr val="accent1">
                    <a:lumMod val="5000"/>
                    <a:lumOff val="95000"/>
                  </a:schemeClr>
                </a:gs>
                <a:gs pos="27000">
                  <a:schemeClr val="tx2">
                    <a:lumMod val="60000"/>
                    <a:lumOff val="40000"/>
                  </a:schemeClr>
                </a:gs>
                <a:gs pos="52000">
                  <a:schemeClr val="tx2">
                    <a:lumMod val="60000"/>
                    <a:lumOff val="40000"/>
                  </a:schemeClr>
                </a:gs>
                <a:gs pos="69000">
                  <a:schemeClr val="tx2">
                    <a:lumMod val="75000"/>
                  </a:schemeClr>
                </a:gs>
                <a:gs pos="92000">
                  <a:schemeClr val="accent1">
                    <a:lumMod val="30000"/>
                    <a:lumOff val="70000"/>
                  </a:schemeClr>
                </a:gs>
              </a:gsLst>
              <a:lin ang="5400000" scaled="1"/>
            </a:gradFill>
            <a:ln>
              <a:noFill/>
            </a:ln>
            <a:effectLst/>
          </c:spPr>
          <c:invertIfNegative val="0"/>
          <c:dLbls>
            <c:spPr>
              <a:noFill/>
              <a:ln>
                <a:noFill/>
              </a:ln>
              <a:effectLst/>
            </c:spPr>
            <c:txPr>
              <a:bodyPr rot="0" spcFirstLastPara="1" vertOverflow="ellipsis" vert="horz" wrap="square" lIns="36000" tIns="36000" rIns="72000" bIns="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'Loan Type Wise Loan Amount'!$A$4:$A$9</c:f>
              <c:strCache>
                <c:ptCount val="5"/>
                <c:pt idx="0">
                  <c:v>Business Loan</c:v>
                </c:pt>
                <c:pt idx="1">
                  <c:v>Car Loan</c:v>
                </c:pt>
                <c:pt idx="2">
                  <c:v>Home Loan</c:v>
                </c:pt>
                <c:pt idx="3">
                  <c:v>Education Loan</c:v>
                </c:pt>
                <c:pt idx="4">
                  <c:v>Personal Loan</c:v>
                </c:pt>
              </c:strCache>
            </c:strRef>
          </c:cat>
          <c:val>
            <c:numRef>
              <c:f>'Loan Type Wise Loan Amount'!$B$4:$B$9</c:f>
              <c:numCache>
                <c:formatCode>General</c:formatCode>
                <c:ptCount val="5"/>
                <c:pt idx="0">
                  <c:v>384799573</c:v>
                </c:pt>
                <c:pt idx="1">
                  <c:v>427797608</c:v>
                </c:pt>
                <c:pt idx="2">
                  <c:v>484624436</c:v>
                </c:pt>
                <c:pt idx="3">
                  <c:v>564509728</c:v>
                </c:pt>
                <c:pt idx="4">
                  <c:v>641432952</c:v>
                </c:pt>
              </c:numCache>
            </c:numRef>
          </c:val>
          <c:extLst>
            <c:ext xmlns:c16="http://schemas.microsoft.com/office/drawing/2014/chart" uri="{C3380CC4-5D6E-409C-BE32-E72D297353CC}">
              <c16:uniqueId val="{00000000-3871-44FF-AE63-F10F2DD91525}"/>
            </c:ext>
          </c:extLst>
        </c:ser>
        <c:dLbls>
          <c:showLegendKey val="0"/>
          <c:showVal val="0"/>
          <c:showCatName val="0"/>
          <c:showSerName val="0"/>
          <c:showPercent val="0"/>
          <c:showBubbleSize val="0"/>
        </c:dLbls>
        <c:gapWidth val="70"/>
        <c:axId val="1036866767"/>
        <c:axId val="1036858127"/>
      </c:barChart>
      <c:catAx>
        <c:axId val="10368667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036858127"/>
        <c:crosses val="autoZero"/>
        <c:auto val="1"/>
        <c:lblAlgn val="ctr"/>
        <c:lblOffset val="100"/>
        <c:noMultiLvlLbl val="0"/>
      </c:catAx>
      <c:valAx>
        <c:axId val="1036858127"/>
        <c:scaling>
          <c:orientation val="minMax"/>
        </c:scaling>
        <c:delete val="1"/>
        <c:axPos val="b"/>
        <c:numFmt formatCode="General" sourceLinked="1"/>
        <c:majorTickMark val="none"/>
        <c:minorTickMark val="none"/>
        <c:tickLblPos val="nextTo"/>
        <c:crossAx val="1036866767"/>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[Banking_Loan_Large_Dataset.xlsm]Branch Wise Loan Amount !PivotTable1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Branch Wise Loan Amount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'Branch Wise Loan Amount '!$B$3</c:f>
              <c:strCache>
                <c:ptCount val="1"/>
                <c:pt idx="0">
                  <c:v>Total</c:v>
                </c:pt>
              </c:strCache>
            </c:strRef>
          </c:tx>
          <c:spPr>
            <a:solidFill>
              <a:schemeClr val="accent1"/>
            </a:solidFill>
            <a:ln>
              <a:noFill/>
            </a:ln>
            <a:effectLst/>
          </c:spPr>
          <c:invertIfNegative val="0"/>
          <c:cat>
            <c:strRef>
              <c:f>'Branch Wise Loan Amount '!$A$4:$A$9</c:f>
              <c:strCache>
                <c:ptCount val="5"/>
                <c:pt idx="0">
                  <c:v>Guntur Branch</c:v>
                </c:pt>
                <c:pt idx="1">
                  <c:v>Vizag Branch</c:v>
                </c:pt>
                <c:pt idx="2">
                  <c:v>Warangal Branch</c:v>
                </c:pt>
                <c:pt idx="3">
                  <c:v>Hyderabad Main</c:v>
                </c:pt>
                <c:pt idx="4">
                  <c:v>Vijayawada Branch</c:v>
                </c:pt>
              </c:strCache>
            </c:strRef>
          </c:cat>
          <c:val>
            <c:numRef>
              <c:f>'Branch Wise Loan Amount '!$B$4:$B$9</c:f>
              <c:numCache>
                <c:formatCode>General</c:formatCode>
                <c:ptCount val="5"/>
                <c:pt idx="0">
                  <c:v>427022197</c:v>
                </c:pt>
                <c:pt idx="1">
                  <c:v>450533597</c:v>
                </c:pt>
                <c:pt idx="2">
                  <c:v>497829664</c:v>
                </c:pt>
                <c:pt idx="3">
                  <c:v>533031767</c:v>
                </c:pt>
                <c:pt idx="4">
                  <c:v>594747072</c:v>
                </c:pt>
              </c:numCache>
            </c:numRef>
          </c:val>
          <c:extLst>
            <c:ext xmlns:c16="http://schemas.microsoft.com/office/drawing/2014/chart" uri="{C3380CC4-5D6E-409C-BE32-E72D297353CC}">
              <c16:uniqueId val="{00000000-0820-43DE-98C3-F65FC8B2E95F}"/>
            </c:ext>
          </c:extLst>
        </c:ser>
        <c:dLbls>
          <c:showLegendKey val="0"/>
          <c:showVal val="0"/>
          <c:showCatName val="0"/>
          <c:showSerName val="0"/>
          <c:showPercent val="0"/>
          <c:showBubbleSize val="0"/>
        </c:dLbls>
        <c:gapWidth val="219"/>
        <c:overlap val="-27"/>
        <c:axId val="1974215055"/>
        <c:axId val="1974213135"/>
      </c:barChart>
      <c:catAx>
        <c:axId val="19742150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213135"/>
        <c:crosses val="autoZero"/>
        <c:auto val="1"/>
        <c:lblAlgn val="ctr"/>
        <c:lblOffset val="100"/>
        <c:noMultiLvlLbl val="0"/>
      </c:catAx>
      <c:valAx>
        <c:axId val="197421313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215055"/>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[Banking_Loan_Large_Dataset.xlsm]Approval Status Analysis!PivotTable3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Approval Status Analysis</a:t>
            </a:r>
          </a:p>
        </c:rich>
      </c:tx>
      <c:layout>
        <c:manualLayout>
          <c:xMode val="edge"/>
          <c:yMode val="edge"/>
          <c:x val="0.24325336648434759"/>
          <c:y val="3.60290988672516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130541638021282"/>
              <c:y val="-4.96421179100421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9.1219793927614409E-2"/>
              <c:y val="-7.317345277039355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6.4403922953440051E-2"/>
              <c:y val="0.1655795687433976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'Approval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90E-44D1-99EA-973A97D2DB0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90E-44D1-99EA-973A97D2DB0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90E-44D1-99EA-973A97D2DB0C}"/>
              </c:ext>
            </c:extLst>
          </c:dPt>
          <c:dLbls>
            <c:dLbl>
              <c:idx val="0"/>
              <c:layout>
                <c:manualLayout>
                  <c:x val="-0.1130541638021282"/>
                  <c:y val="-4.9642117910042152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90E-44D1-99EA-973A97D2DB0C}"/>
                </c:ext>
              </c:extLst>
            </c:dLbl>
            <c:dLbl>
              <c:idx val="1"/>
              <c:layout>
                <c:manualLayout>
                  <c:x val="9.1219793927614409E-2"/>
                  <c:y val="-7.317345277039355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90E-44D1-99EA-973A97D2DB0C}"/>
                </c:ext>
              </c:extLst>
            </c:dLbl>
            <c:dLbl>
              <c:idx val="2"/>
              <c:layout>
                <c:manualLayout>
                  <c:x val="6.4403922953440051E-2"/>
                  <c:y val="0.16557956874339766"/>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90E-44D1-99EA-973A97D2DB0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'Approval Status Analysis'!$A$4:$A$7</c:f>
              <c:strCache>
                <c:ptCount val="3"/>
                <c:pt idx="0">
                  <c:v>Approved</c:v>
                </c:pt>
                <c:pt idx="1">
                  <c:v>Pending</c:v>
                </c:pt>
                <c:pt idx="2">
                  <c:v>Rejected</c:v>
                </c:pt>
              </c:strCache>
            </c:strRef>
          </c:cat>
          <c:val>
            <c:numRef>
              <c:f>'Approval Status Analysis'!$B$4:$B$7</c:f>
              <c:numCache>
                <c:formatCode>General</c:formatCode>
                <c:ptCount val="3"/>
                <c:pt idx="0">
                  <c:v>296</c:v>
                </c:pt>
                <c:pt idx="1">
                  <c:v>105</c:v>
                </c:pt>
                <c:pt idx="2">
                  <c:v>99</c:v>
                </c:pt>
              </c:numCache>
            </c:numRef>
          </c:val>
          <c:extLst>
            <c:ext xmlns:c16="http://schemas.microsoft.com/office/drawing/2014/chart" uri="{C3380CC4-5D6E-409C-BE32-E72D297353CC}">
              <c16:uniqueId val="{00000006-690E-44D1-99EA-973A97D2DB0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[Banking_Loan_Large_Dataset.xlsm]employee wise loan processing!PivotTable6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employee wise loan processing</a:t>
            </a:r>
          </a:p>
        </c:rich>
      </c:tx>
      <c:layout>
        <c:manualLayout>
          <c:xMode val="edge"/>
          <c:yMode val="edge"/>
          <c:x val="0.24664556819122593"/>
          <c:y val="7.759993384656557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'employee wise loan processing'!$B$3</c:f>
              <c:strCache>
                <c:ptCount val="1"/>
                <c:pt idx="0">
                  <c:v>Total</c:v>
                </c:pt>
              </c:strCache>
            </c:strRef>
          </c:tx>
          <c:spPr>
            <a:solidFill>
              <a:schemeClr val="accent1"/>
            </a:solidFill>
            <a:ln>
              <a:noFill/>
            </a:ln>
            <a:effectLst/>
          </c:spPr>
          <c:invertIfNegative val="0"/>
          <c:cat>
            <c:strRef>
              <c:f>'employee wise loan processing'!$A$4:$A$35</c:f>
              <c:strCache>
                <c:ptCount val="31"/>
                <c:pt idx="0">
                  <c:v>Employee 1</c:v>
                </c:pt>
                <c:pt idx="1">
                  <c:v>Employee 10</c:v>
                </c:pt>
                <c:pt idx="2">
                  <c:v>Employee 11</c:v>
                </c:pt>
                <c:pt idx="3">
                  <c:v>Employee 12</c:v>
                </c:pt>
                <c:pt idx="4">
                  <c:v>Employee 13</c:v>
                </c:pt>
                <c:pt idx="5">
                  <c:v>Employee 14</c:v>
                </c:pt>
                <c:pt idx="6">
                  <c:v>Employee 15</c:v>
                </c:pt>
                <c:pt idx="7">
                  <c:v>Employee 16</c:v>
                </c:pt>
                <c:pt idx="8">
                  <c:v>Employee 17</c:v>
                </c:pt>
                <c:pt idx="9">
                  <c:v>Employee 18</c:v>
                </c:pt>
                <c:pt idx="10">
                  <c:v>Employee 19</c:v>
                </c:pt>
                <c:pt idx="11">
                  <c:v>Employee 2</c:v>
                </c:pt>
                <c:pt idx="12">
                  <c:v>Employee 20</c:v>
                </c:pt>
                <c:pt idx="13">
                  <c:v>Employee 21</c:v>
                </c:pt>
                <c:pt idx="14">
                  <c:v>Employee 22</c:v>
                </c:pt>
                <c:pt idx="15">
                  <c:v>Employee 23</c:v>
                </c:pt>
                <c:pt idx="16">
                  <c:v>Employee 24</c:v>
                </c:pt>
                <c:pt idx="17">
                  <c:v>Employee 25</c:v>
                </c:pt>
                <c:pt idx="18">
                  <c:v>Employee 26</c:v>
                </c:pt>
                <c:pt idx="19">
                  <c:v>Employee 27</c:v>
                </c:pt>
                <c:pt idx="20">
                  <c:v>Employee 28</c:v>
                </c:pt>
                <c:pt idx="21">
                  <c:v>Employee 29</c:v>
                </c:pt>
                <c:pt idx="22">
                  <c:v>Employee 3</c:v>
                </c:pt>
                <c:pt idx="23">
                  <c:v>Employee 30</c:v>
                </c:pt>
                <c:pt idx="24">
                  <c:v>Employee 4</c:v>
                </c:pt>
                <c:pt idx="25">
                  <c:v>Employee 5</c:v>
                </c:pt>
                <c:pt idx="26">
                  <c:v>Employee 6</c:v>
                </c:pt>
                <c:pt idx="27">
                  <c:v>Employee 7</c:v>
                </c:pt>
                <c:pt idx="28">
                  <c:v>Employee 8</c:v>
                </c:pt>
                <c:pt idx="29">
                  <c:v>Employee 9</c:v>
                </c:pt>
                <c:pt idx="30">
                  <c:v>(blank)</c:v>
                </c:pt>
              </c:strCache>
            </c:strRef>
          </c:cat>
          <c:val>
            <c:numRef>
              <c:f>'employee wise loan processing'!$B$4:$B$35</c:f>
              <c:numCache>
                <c:formatCode>General</c:formatCode>
                <c:ptCount val="31"/>
                <c:pt idx="0">
                  <c:v>18</c:v>
                </c:pt>
                <c:pt idx="1">
                  <c:v>12</c:v>
                </c:pt>
                <c:pt idx="2">
                  <c:v>18</c:v>
                </c:pt>
                <c:pt idx="3">
                  <c:v>17</c:v>
                </c:pt>
                <c:pt idx="4">
                  <c:v>14</c:v>
                </c:pt>
                <c:pt idx="5">
                  <c:v>15</c:v>
                </c:pt>
                <c:pt idx="6">
                  <c:v>19</c:v>
                </c:pt>
                <c:pt idx="7">
                  <c:v>18</c:v>
                </c:pt>
                <c:pt idx="8">
                  <c:v>14</c:v>
                </c:pt>
                <c:pt idx="9">
                  <c:v>18</c:v>
                </c:pt>
                <c:pt idx="10">
                  <c:v>15</c:v>
                </c:pt>
                <c:pt idx="11">
                  <c:v>14</c:v>
                </c:pt>
                <c:pt idx="12">
                  <c:v>14</c:v>
                </c:pt>
                <c:pt idx="13">
                  <c:v>22</c:v>
                </c:pt>
                <c:pt idx="14">
                  <c:v>21</c:v>
                </c:pt>
                <c:pt idx="15">
                  <c:v>19</c:v>
                </c:pt>
                <c:pt idx="16">
                  <c:v>18</c:v>
                </c:pt>
                <c:pt idx="17">
                  <c:v>13</c:v>
                </c:pt>
                <c:pt idx="18">
                  <c:v>13</c:v>
                </c:pt>
                <c:pt idx="19">
                  <c:v>17</c:v>
                </c:pt>
                <c:pt idx="20">
                  <c:v>25</c:v>
                </c:pt>
                <c:pt idx="21">
                  <c:v>22</c:v>
                </c:pt>
                <c:pt idx="22">
                  <c:v>13</c:v>
                </c:pt>
                <c:pt idx="23">
                  <c:v>22</c:v>
                </c:pt>
                <c:pt idx="24">
                  <c:v>11</c:v>
                </c:pt>
                <c:pt idx="25">
                  <c:v>19</c:v>
                </c:pt>
                <c:pt idx="26">
                  <c:v>14</c:v>
                </c:pt>
                <c:pt idx="27">
                  <c:v>17</c:v>
                </c:pt>
                <c:pt idx="28">
                  <c:v>15</c:v>
                </c:pt>
                <c:pt idx="29">
                  <c:v>13</c:v>
                </c:pt>
              </c:numCache>
            </c:numRef>
          </c:val>
          <c:extLst>
            <c:ext xmlns:c16="http://schemas.microsoft.com/office/drawing/2014/chart" uri="{C3380CC4-5D6E-409C-BE32-E72D297353CC}">
              <c16:uniqueId val="{00000000-1088-4C41-BAF1-444052C4A564}"/>
            </c:ext>
          </c:extLst>
        </c:ser>
        <c:dLbls>
          <c:showLegendKey val="0"/>
          <c:showVal val="0"/>
          <c:showCatName val="0"/>
          <c:showSerName val="0"/>
          <c:showPercent val="0"/>
          <c:showBubbleSize val="0"/>
        </c:dLbls>
        <c:gapWidth val="70"/>
        <c:overlap val="-27"/>
        <c:axId val="1282365871"/>
        <c:axId val="1282364911"/>
      </c:barChart>
      <c:catAx>
        <c:axId val="1282365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64911"/>
        <c:crosses val="autoZero"/>
        <c:auto val="1"/>
        <c:lblAlgn val="ctr"/>
        <c:lblOffset val="100"/>
        <c:noMultiLvlLbl val="0"/>
      </c:catAx>
      <c:valAx>
        <c:axId val="12823649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23658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[Banking_Loan_Large_Dataset.xlsm]Repayment status Analysis!PivotTable5</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Repayment status Analysis</a:t>
            </a:r>
          </a:p>
        </c:rich>
      </c:tx>
      <c:layout>
        <c:manualLayout>
          <c:xMode val="edge"/>
          <c:yMode val="edge"/>
          <c:x val="0.20450836331195374"/>
          <c:y val="3.658743367755976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'Repayment status 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64B-4039-B099-A7A0436D87F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64B-4039-B099-A7A0436D87F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64B-4039-B099-A7A0436D87F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'Repayment status Analysis'!$A$4:$A$7</c:f>
              <c:strCache>
                <c:ptCount val="3"/>
                <c:pt idx="0">
                  <c:v>Default</c:v>
                </c:pt>
                <c:pt idx="1">
                  <c:v>Paid</c:v>
                </c:pt>
                <c:pt idx="2">
                  <c:v>Pending</c:v>
                </c:pt>
              </c:strCache>
            </c:strRef>
          </c:cat>
          <c:val>
            <c:numRef>
              <c:f>'Repayment status Analysis'!$B$4:$B$7</c:f>
              <c:numCache>
                <c:formatCode>General</c:formatCode>
                <c:ptCount val="3"/>
                <c:pt idx="0">
                  <c:v>330</c:v>
                </c:pt>
                <c:pt idx="1">
                  <c:v>1064</c:v>
                </c:pt>
                <c:pt idx="2">
                  <c:v>339</c:v>
                </c:pt>
              </c:numCache>
            </c:numRef>
          </c:val>
          <c:extLst>
            <c:ext xmlns:c16="http://schemas.microsoft.com/office/drawing/2014/chart" uri="{C3380CC4-5D6E-409C-BE32-E72D297353CC}">
              <c16:uniqueId val="{00000006-164B-4039-B099-A7A0436D87F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[Banking_Loan_Large_Dataset.xlsm]gender wise loan distribution!PivotTable3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gender wise loan distribution</a:t>
            </a:r>
          </a:p>
        </c:rich>
      </c:tx>
      <c:layout>
        <c:manualLayout>
          <c:xMode val="edge"/>
          <c:yMode val="edge"/>
          <c:x val="0.22087041703880705"/>
          <c:y val="7.92206847079127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noFill/>
          </a:ln>
          <a:effectLst>
            <a:softEdge rad="12700"/>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0">
                <a:schemeClr val="tx2">
                  <a:lumMod val="75000"/>
                </a:schemeClr>
              </a:gs>
              <a:gs pos="49000">
                <a:schemeClr val="accent4">
                  <a:lumMod val="75000"/>
                </a:schemeClr>
              </a:gs>
            </a:gsLst>
            <a:lin ang="5400000" scaled="1"/>
          </a:gradFill>
          <a:ln w="19050">
            <a:noFill/>
          </a:ln>
          <a:effectLst>
            <a:softEdge rad="12700"/>
          </a:effectLst>
        </c:spPr>
      </c:pivotFmt>
      <c:pivotFmt>
        <c:idx val="9"/>
        <c:spPr>
          <a:gradFill>
            <a:gsLst>
              <a:gs pos="0">
                <a:schemeClr val="accent6">
                  <a:lumMod val="75000"/>
                </a:schemeClr>
              </a:gs>
              <a:gs pos="100000">
                <a:schemeClr val="accent6">
                  <a:lumMod val="75000"/>
                </a:schemeClr>
              </a:gs>
            </a:gsLst>
            <a:lin ang="5400000" scaled="1"/>
          </a:gradFill>
          <a:ln w="19050">
            <a:noFill/>
          </a:ln>
          <a:effectLst>
            <a:softEdge rad="12700"/>
          </a:effectLst>
        </c:spPr>
      </c:pivotFmt>
      <c:pivotFmt>
        <c:idx val="10"/>
        <c:spPr>
          <a:solidFill>
            <a:schemeClr val="accent1"/>
          </a:solidFill>
          <a:ln w="19050">
            <a:noFill/>
          </a:ln>
          <a:effectLst>
            <a:softEdge rad="12700"/>
          </a:effectLst>
        </c:spPr>
      </c:pivotFmt>
    </c:pivotFmts>
    <c:plotArea>
      <c:layout/>
      <c:doughnutChart>
        <c:varyColors val="1"/>
        <c:ser>
          <c:idx val="0"/>
          <c:order val="0"/>
          <c:tx>
            <c:strRef>
              <c:f>'gender wise loan distribution'!$B$3</c:f>
              <c:strCache>
                <c:ptCount val="1"/>
                <c:pt idx="0">
                  <c:v>Total</c:v>
                </c:pt>
              </c:strCache>
            </c:strRef>
          </c:tx>
          <c:spPr>
            <a:ln>
              <a:noFill/>
            </a:ln>
            <a:effectLst>
              <a:softEdge rad="12700"/>
            </a:effectLst>
          </c:spPr>
          <c:dPt>
            <c:idx val="0"/>
            <c:bubble3D val="0"/>
            <c:spPr>
              <a:gradFill>
                <a:gsLst>
                  <a:gs pos="0">
                    <a:schemeClr val="tx2">
                      <a:lumMod val="75000"/>
                    </a:schemeClr>
                  </a:gs>
                  <a:gs pos="49000">
                    <a:schemeClr val="accent4">
                      <a:lumMod val="75000"/>
                    </a:schemeClr>
                  </a:gs>
                </a:gsLst>
                <a:lin ang="5400000" scaled="1"/>
              </a:gradFill>
              <a:ln w="19050">
                <a:noFill/>
              </a:ln>
              <a:effectLst>
                <a:softEdge rad="12700"/>
              </a:effectLst>
            </c:spPr>
            <c:extLst>
              <c:ext xmlns:c16="http://schemas.microsoft.com/office/drawing/2014/chart" uri="{C3380CC4-5D6E-409C-BE32-E72D297353CC}">
                <c16:uniqueId val="{00000001-B4D9-48CB-B129-B93156712B17}"/>
              </c:ext>
            </c:extLst>
          </c:dPt>
          <c:dPt>
            <c:idx val="1"/>
            <c:bubble3D val="0"/>
            <c:spPr>
              <a:gradFill>
                <a:gsLst>
                  <a:gs pos="0">
                    <a:schemeClr val="accent6">
                      <a:lumMod val="75000"/>
                    </a:schemeClr>
                  </a:gs>
                  <a:gs pos="100000">
                    <a:schemeClr val="accent6">
                      <a:lumMod val="75000"/>
                    </a:schemeClr>
                  </a:gs>
                </a:gsLst>
                <a:lin ang="5400000" scaled="1"/>
              </a:gradFill>
              <a:ln w="19050">
                <a:noFill/>
              </a:ln>
              <a:effectLst>
                <a:softEdge rad="12700"/>
              </a:effectLst>
            </c:spPr>
            <c:extLst>
              <c:ext xmlns:c16="http://schemas.microsoft.com/office/drawing/2014/chart" uri="{C3380CC4-5D6E-409C-BE32-E72D297353CC}">
                <c16:uniqueId val="{00000003-B4D9-48CB-B129-B93156712B17}"/>
              </c:ext>
            </c:extLst>
          </c:dPt>
          <c:dPt>
            <c:idx val="2"/>
            <c:bubble3D val="0"/>
            <c:spPr>
              <a:solidFill>
                <a:schemeClr val="accent3"/>
              </a:solidFill>
              <a:ln w="19050">
                <a:noFill/>
              </a:ln>
              <a:effectLst>
                <a:softEdge rad="12700"/>
              </a:effectLst>
            </c:spPr>
            <c:extLst>
              <c:ext xmlns:c16="http://schemas.microsoft.com/office/drawing/2014/chart" uri="{C3380CC4-5D6E-409C-BE32-E72D297353CC}">
                <c16:uniqueId val="{00000005-B4D9-48CB-B129-B93156712B1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'gender wise loan distribution'!$A$4:$A$7</c:f>
              <c:strCache>
                <c:ptCount val="3"/>
                <c:pt idx="0">
                  <c:v>Female</c:v>
                </c:pt>
                <c:pt idx="1">
                  <c:v>Male</c:v>
                </c:pt>
                <c:pt idx="2">
                  <c:v>(blank)</c:v>
                </c:pt>
              </c:strCache>
            </c:strRef>
          </c:cat>
          <c:val>
            <c:numRef>
              <c:f>'gender wise loan distribution'!$B$4:$B$7</c:f>
              <c:numCache>
                <c:formatCode>General</c:formatCode>
                <c:ptCount val="3"/>
                <c:pt idx="0">
                  <c:v>1322596316</c:v>
                </c:pt>
                <c:pt idx="1">
                  <c:v>1180567981</c:v>
                </c:pt>
              </c:numCache>
            </c:numRef>
          </c:val>
          <c:extLst>
            <c:ext xmlns:c16="http://schemas.microsoft.com/office/drawing/2014/chart" uri="{C3380CC4-5D6E-409C-BE32-E72D297353CC}">
              <c16:uniqueId val="{00000006-B4D9-48CB-B129-B93156712B17}"/>
            </c:ext>
          </c:extLst>
        </c:ser>
        <c:dLbls>
          <c:showLegendKey val="0"/>
          <c:showVal val="0"/>
          <c:showCatName val="0"/>
          <c:showSerName val="0"/>
          <c:showPercent val="0"/>
          <c:showBubbleSize val="0"/>
          <c:showLeaderLines val="1"/>
        </c:dLbls>
        <c:firstSliceAng val="0"/>
        <c:holeSize val="70"/>
      </c:doughnutChart>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[Banking_Loan_Large_Dataset.xlsm]Monthly Loan Disbursement Trend!PivotTable7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Monthly Loan Disbursement Trend</a:t>
            </a:r>
          </a:p>
        </c:rich>
      </c:tx>
      <c:layout>
        <c:manualLayout>
          <c:xMode val="edge"/>
          <c:yMode val="edge"/>
          <c:x val="0.2183350176367356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8"/>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Loan Disbursement Trend'!$B$3</c:f>
              <c:strCache>
                <c:ptCount val="1"/>
                <c:pt idx="0">
                  <c:v>Total</c:v>
                </c:pt>
              </c:strCache>
            </c:strRef>
          </c:tx>
          <c:spPr>
            <a:ln w="28575" cap="rnd">
              <a:solidFill>
                <a:schemeClr val="accent1"/>
              </a:solidFill>
              <a:round/>
            </a:ln>
            <a:effectLst/>
          </c:spPr>
          <c:marker>
            <c:symbol val="circle"/>
            <c:size val="8"/>
            <c:spPr>
              <a:solidFill>
                <a:schemeClr val="accent1"/>
              </a:solidFill>
              <a:ln w="9525">
                <a:solidFill>
                  <a:schemeClr val="accent1"/>
                </a:solidFill>
              </a:ln>
              <a:effectLst/>
            </c:spPr>
          </c:marker>
          <c:cat>
            <c:strRef>
              <c:f>'Monthly Loan Disbursement Trend'!$A$4:$A$17</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'Monthly Loan Disbursement Trend'!$B$4:$B$17</c:f>
              <c:numCache>
                <c:formatCode>General</c:formatCode>
                <c:ptCount val="13"/>
                <c:pt idx="0">
                  <c:v>187317746</c:v>
                </c:pt>
                <c:pt idx="1">
                  <c:v>192583581</c:v>
                </c:pt>
                <c:pt idx="2">
                  <c:v>248284492</c:v>
                </c:pt>
                <c:pt idx="3">
                  <c:v>198322406</c:v>
                </c:pt>
                <c:pt idx="4">
                  <c:v>182528703</c:v>
                </c:pt>
                <c:pt idx="5">
                  <c:v>215313430</c:v>
                </c:pt>
                <c:pt idx="6">
                  <c:v>170032971</c:v>
                </c:pt>
                <c:pt idx="7">
                  <c:v>189937799</c:v>
                </c:pt>
                <c:pt idx="8">
                  <c:v>238852202</c:v>
                </c:pt>
                <c:pt idx="9">
                  <c:v>181014812</c:v>
                </c:pt>
                <c:pt idx="10">
                  <c:v>244703272</c:v>
                </c:pt>
                <c:pt idx="11">
                  <c:v>254272883</c:v>
                </c:pt>
              </c:numCache>
            </c:numRef>
          </c:val>
          <c:smooth val="0"/>
          <c:extLst>
            <c:ext xmlns:c16="http://schemas.microsoft.com/office/drawing/2014/chart" uri="{C3380CC4-5D6E-409C-BE32-E72D297353CC}">
              <c16:uniqueId val="{00000000-4B5A-462D-A4AE-36F91210F647}"/>
            </c:ext>
          </c:extLst>
        </c:ser>
        <c:dLbls>
          <c:showLegendKey val="0"/>
          <c:showVal val="0"/>
          <c:showCatName val="0"/>
          <c:showSerName val="0"/>
          <c:showPercent val="0"/>
          <c:showBubbleSize val="0"/>
        </c:dLbls>
        <c:marker val="1"/>
        <c:smooth val="0"/>
        <c:axId val="1032561775"/>
        <c:axId val="2030053071"/>
      </c:lineChart>
      <c:catAx>
        <c:axId val="1032561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53071"/>
        <c:crosses val="autoZero"/>
        <c:auto val="1"/>
        <c:lblAlgn val="ctr"/>
        <c:lblOffset val="100"/>
        <c:tickMarkSkip val="3"/>
        <c:noMultiLvlLbl val="0"/>
      </c:catAx>
      <c:valAx>
        <c:axId val="20300530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2561775"/>
        <c:crosses val="autoZero"/>
        <c:crossBetween val="between"/>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plotArea>
      <cx:plotAreaRegion>
        <cx:series layoutId="regionMap" uniqueId="{00000000-6404-4DE5-83F5-1A1C179DC315}">
          <cx:tx>
            <cx:txData>
              <cx:f>_xlchart.v5.2</cx:f>
              <cx:v>loan_amount</cx:v>
            </cx:txData>
          </cx:tx>
          <cx:dataId val="0"/>
          <cx:layoutPr>
            <cx:geography cultureLanguage="en-US" cultureRegion="IN" attribution="Powered by Bing">
              <cx:geoCache provider="{E9337A44-BEBE-4D9F-B70C-5C5E7DAFC167}">
                <cx:binary>zJrZkt02tqZfxaHrpo2BmCpOnYgGyT3lLKVSKd8wUqkUCJIAB5AEyafvJdtVZftUVZ9z09EKhZS5
wQHjWv/6/v0fr+tfXtu3l/GH1bU+/OV1/eu7apr6v/z0U3it3txL+NHZ17EL3bfpx9fO/dR9+2Zf
3376Or5E681PBOH0p9fqZZze1nf/+R/wNPPWXXevL5Pt/MP8Nm7v38LcTuHftP3Tph9evjrrcxum
0b5O+K/v/rf/Wo0vP9yPL1/fQvXuhzc/2Wl73Pq3v777w7Xvfvjpz0/8L2//oYUOTvNXuBezHwVj
DEuF1K9/3v3Qdt781izUj4qzFDOV/tpK//bq2xcHt//3u/VLp16+fh3fQoDR/fL/f73/D0OB5vt3
P7x2s5++T6SBOf3ru7P/al/e/WBDl/3akHXfx3G+/WXgP/1xCf7zP/70AUzFnz753Sr9ed7+b03/
omu/X5o/dP5/uDSE/EgZkZKTPy8J5TRlXJBfl4T/cUl+m6B/3Yt/vhK/3faHDv//Ndt/2BtwJB7f
2hdvXjzsht8P9g+X/Q+nHIsfJUKcKSz/POcIKZkq9tsxgOZf3/nrMfhvdeWfz/vvbv1Dz2F8x/+3
m/9fH4y/B5D8ZXopfok8vzsb/771b4fqT7f+uyX7dWbPXyE6cSwpYRSizt+j2vcH/fvJ/9Odby9h
+us7iX+khHCqUg7PI4jidz/Et+8tQvxIKBOpJAojzDhh737w3ThV8H4If5gLBev+/SQiCWctdPMv
TexHSRmcwFRKSRHj/O8J4L5rN9P5v8/Lb7//4Gd331k/hb++gye++6H/9brv3RXQK0YxJ1LgVEma
EgXtry/vIcvA5fh/2UbaQOtoDgFN7zmu7clNK8k6w+aDSlx8q+XmdcKVOs2d2zKxtuGwVJye+O7o
QXW1R8XCU1TrFkf2EHicDngv/XkaO6ertllvRWn4DZVGnJNSdYdJluzrSMrusLdrLeCR/fQl2BKF
mxqlGOlxtfyZM1w9Tb0PN0M3dmM+k8mWepyRvBLrLs82xmnVq2GqPdU1GnRj4pjNc5osmvn4Wtp9
LDYvr2QTl2dO3JKxrie7humwu142kZ5GLu1hSPa+ydyYjucYuvqjdyLtMz/wuGvSrmrUSSoTn3ll
3F2zpmmX1SnufV4lit3MpbT+uCLBPvoRLZ8VkvumV2Gnc6/q8hFNdm01QU2zaTvw6nZrxtjpOVm5
0VNF7d3UtsvT6Jltima06GpFu9dL3G7xhpeTxSG+dsi5nxPahkGHNoS7qVmTKo++XbKtxeypRJFe
T5Qmj1Uj0HPS+abSnIrlvA1LfFhK44uRGvNVbi1MuOHr94639NA30Pe58pp1cjx1M+muUWunSsMy
+y987tk5VCgd9WIRgU5KJTSiVXdsUI3viFOlzxqxbXnZ1abVMqFTZhi3R8Jl5/WGx3NalTJfQrx0
IqCCzCSptYnV+3m1iY61WbBeh91fu4TVZWbnPb6YaqgvcRPxBjbUXJeayz45crekhWmFyKtR5csa
urxBeMnVPvKTSJx96kM35fuaDFc46dr3SSJc5uQ63AklzbFz3ZYlU6R3lWpQ0cranPjs0BWsaHkm
SRgObm/Qz8O+75cqNeV9R319s9WwUccuii9T49cDoms4Nx2pTs7Lx2GIWVRjl5X1XN03zRozosb+
Y0+78mBmmb5YPG9XFo1pZujYHThvNRVj+IRQ/9lVdtNYrIuGZXoKapmN9vPk00IoZj+4NZ7Gtb7v
Cc7mil14fzBij7rxbdTzKp0e5n4+MT/1fYYIaYTug7GPcA7ETcCOv1cN4/6EprW+tFVSPgeB5GM6
1V2TdxRTeYSLrNX9Sp3Rdmy3D2RAw6mBPXWLYPqCXqep1EQqe3aK9ol2HU+ffC3TW+YkPeFxaIXe
XFfqUkT7DS1tfxij85Pe1jJ8Qa0z3w+lVI/C4z6rJwuBwnA0Rg37ZLuvUls9pEPDc1GXCGuyS3Pf
r4Mh+TYZ+36VcuuzuFWuoIovn3tb97fWpvGyIc9uG0PtqCNddnhSO+TtMuP3igziJPeBKl32bHmU
aiUfZyfiicd1+6Ja6x63iXTjifA6/QL7236r+EKplgwPUvuNVC+4bNM2G1a5eF1WQtzV6eCLDTnC
NK0dHQ5NVw/HaIbJa8fK6tjPjb+rmpo+Lo6YSzky8qFxgV6PyUCgk87z+8rO2OWED7hA42TS44xm
c7fHGj8so+HHOtrpeqp691rDFoZVLSl5Cl2Yrtsm0KLE+3CSlNsrXLfy1nu3V7odN++0oCW64mWP
T2qI5orhpb7GsmkCDIrhTY8Jxo8J4zEUgrdJAedX3Ipmcg9yNOh9SlbS6x5zWl36PYqPpnWIZnO/
ja9x7/YMORQygfp6yEY2ZHyWl3rYGJz5uhsmrdZlLMqka47WxSEUjZXVhaK2OkXlb1E9TonGCUvy
nq61rtSET6vE7oHXU8wYHNwiIGePI/yjcdz9h7DQTU/BhgxbdbfU1tw0q5OvDVX2JpqyOWDS7Zdh
nJYrwx05iYmhL80+NDfLwtas9uV0rBwTV6HcYA2J4delGpq8nes5g1jkr/y21XvWsTkWwrkvOLRd
0eJkPNHU809JNRy4nD/VvO2PcPSrM254UQ2kypO6Wb6mnX2rQy8KHpItq1pss6VLrG7pcLFJOhzZ
zNKzx/aOJKnIWcmTB5x4cdp2488mKS/IjIzrjq+omNpke956bytdYjM+kDKlNDcm6YsxJfnu28fd
ifXg2CIPXdU/t2gj57afcM5H+6VOltheSEoE1b2amzyaNCqN5n09TGW6vMdLWt+sS9IfZNNPtyMh
V0Kyn+e1P6Xe9dqHvdFhDXPmthXfyo5c43Tape4qiXbNR1U1OqouzTsx11eEeil16Pet0isr26Ot
EPw4d6k7DrS+jE0511nJtmHL9wqhNMdy2py2XexPy9i+uK11F97y+TNt+6CystrsTb1Ny9FXeECZ
p8nwfpja8bgPUbZ6TCXohGWdr1xlGncgbjR52Haq9zmhb24yiy0gxbOmSPupAjGTmDbr42yXLOkD
5AFLQrfqjQQfsr2t+avvwnwn+BTvbFMF3ftW5iJCElNq3rKWkpuuk3cwLN5AqNrqRxrQQLNSTbHL
cBnXp7KsvirY7p93xnOQPTeskvOhCUP9AgFxeG85sbqbmKPZuIYVBtUNGtWGPNSL3T8nZkCFEe16
qemookbtPmQoTltG1RhvhGzYl0Ca8mcDL9YGT2shFeXauUQcRtqPHzux+JPhbdEGES58dPN9X5fm
qWGuP7o9sm8UifY5Lml/IGJnXsvWO3tqJzOeoles10s/9hIGvyDN0tTfQw6Ix7ltllvJ5H4hIMie
7C6ayxqS9TIQaXI6DOjcOzZBQhLsel98RzJJrDxXI8wVU9P+SgaGTtJMIadsLw/BDYvJHWbHpmLH
fWo+brzZ9cRsLlgcsp6OOQksFyiWmVz9MGvp5mKO4xtNI+i5DrZis/KCIN5pCMS5m6LLU57knGwP
CR3opetiem76jZ2sK7sXBvEsCylIChbcaAvp0aEHfAIZhky6HqV84HuCr005xIPrQ3njI6613Upy
6Fvf50s5ZsxScmuW+YqQ7RvGobJ6gTS1Zgx09de5DUW6s63RBKTWrWq69OBNHK6m3VTHZO80ChGy
ihrx8jiV4/RxS+c2W+26HCJeb5GpRi1UCDmqeJ2Xy+p1iIYWTZlwvaW9OlAIZVVG6foZblqurRP7
l1Hua1HWqD6klfHXqG/oJ5hv2euUz77J+t6KQ181acEMSk7eptVFlEI89Avk8nLu0VU1lM0dYaK9
3cq9fEAYy2uHfHO9VElDdNU37B5OqFp131fjNdQh7sEbwt52tJosnUp/R1eCb9lM+GUeW/amqlLd
8FlJbWNlP9BxGK4Y4mnU9eDt5wS76QbCZnse9ibmYRCvZl7USfi6zU1az7dTiuXnNJ2mwtfee40h
0YMuonV/02+DA+VvqT13zoSgK9ZvED0mq82++kMLpdNJjYKfEya292Vdhz1vxvnSWVHmPlH+Qtdm
e4o0+LvVVc8dF+U9Kvvmc0RyOFHR23xr6JGOoME3Uw8HYTku3LiafKtwdzuKGjJdX5qiB91UeATB
eVbc1to17BOCUgamWbq7YYaAB/qxe668ZT8r3zYXbDxs4DGk1xJPvdC7medeB2uqB0PaJHMznwvS
7+trubVNxi3kvVISePMWlkMQkMdXIcxVJ4aPfFrMJ5mUoDIdR/kMgmgczXk3zdGpqT9j176sS7fc
Q0ZdkaYgeXPE5qAblOQIbX0OZdakZR9frY3zY6N6d6nHuMG2XpYzZRhfxDq3BQkNylfXlKdYyUyh
HgLk0NZn0X6NC1Jfjezpue7gUSBhkUaxHV+3pNqu2oWboFPbNgcSu+RYuogK2UHV5/cI05fG9C5h
cjvuVTPex9n7rOJd/wXBhrmdG7ycazJFbUktNJQ+ICcGlZwmsU03TqEqW43dPpSlDaAX6valwWqH
ofRt4fxevUIxRs4LG3Fel0mqFzUNH5Nkj++bZRe9HjzFn73okp+dUPNhsKg/sXVTjbaq7VW2rw6K
nkni+1G6KSuXkAfZdC5blGoOst82kanY8R0qucVmfYD1YkI1z5tfI+ysyI9d4qP25XxDkyrjA6SU
jhHNZ95li5XfFAj+ZVLXq1fw/H7K1sXvubIkA3mKLg0fUeGEexvieopGPcpZwmPwYu8tpETdtH47
BSnMYUvH4bzQbjo3MMrPA+qWl33BY6FEyZ8SRtR1t3XlawKaqdXb7OdsGZk6wvKkhXKLuKF721/z
KXWfhSxn0EaMnTsEknamSQJZcFuTArfEopPa2Tpqj5P1evAeQvxgnToSWjFdxW6wIPU7eSjHWr4i
tfFUl4FtemtL8bPiCRc6QbJ56kEiFb3a1O0U9/Z5WBd73KrSnjih6wv3lYPc0Xh8384bgljm9weT
JMulYfv6kIQQg2axWTKlBCnKRuznHUjFe+XU+GK20h75GPvnHvIbhPhAz2JLXcGbON7IiaBZD1PP
i3nCKCfl0D1MbOIJKJZlfEO7WR4Tz6PQYUnDDWcdL+K80U43G5Gf20CHowjkm228uqRVVRq9bZbe
S4NRFltqnyBwTNmIwlzlfcLmm1Xs5DKWhBySbXPPM2tAue6ivfdw3HU1td1tOS7sth3HvdV72Le8
q3x0OnUk3Ddi6u9AXNe9pqbbTmNNINQMkETfm24YlbYVa889d/LY4H38UPegYTVIOHdyRKW5girm
mhhssgHch48cJZ3uqBDZFhrzlNbSHsuxpFKrfanP0XOiWYj7xYE8uwzDHp+XnS6PClTow0wiZJO9
pk+OrPaiFlx/MWKGXFTG/ZbtrKe66ZG5HtMa3/iwDLrCnmtWt+yM+mUd9D7sBKh6zdnLkiZVr1VD
0YvjuBkAHuzrp7RZBLCWWgUAD1OKhsKobr5K9oAL2kmodocy2Q+baPobyOP952ot+6dFDKzY+xQK
AzkFvUnS3VGZyo9cNOIiR7ZqPC8sjwlxt2zYQGLVU2gGLWq7PGMx8Zyhuror05Ucx4B3oUls+Ocd
lwmIBoT01Mv2KmkYqE5bi04nczoUYijr+zpwA0srX/oIBKSqk+MO0OqANqjBYRw4IwPXC6EZLyVE
1yYmTcj8d/aAHawSnhTOx6R1H2mLhkvXhHkp/D7xL0kK9cW61yCXVMO51SIZ3ATMqi9RZo3PYNQg
bxO+frBl3d7YlEFnyeoztqbU6t+7FX/gha8dlHKQdH7zjP7+638+dg7+/mJf/OPD75bTP367+ZtX
9eervqPdv1/2Dw/kO0r9uyHyJ0D7q3H1L+jtv238b6JdxgFx/muq+8+dpV/Q7i93/kZ10x8F4HrB
FCM4lSkFMP8b1eXQghjlWMFmg4sA3f6D6mLOpQA5JbAUQGL/xnTJjxDkgOnC43hKkPqfIF2M/kx0
4RWYK6yU5Ewy/p34/o7o8tAmC57r6TDOJoYP1Szl4y4SkLSsU/wuFZUMeYK74eDR2h1SNNUFVAQs
/920/RO0TKC4/FNPoBtCQjymjKacyl96+rueILZwm2yKFB0O4amR25yXXJXnxTjyODcW8iDneucA
UMpuzXqQcbJVkHbqlZ3gI3tIcNMdu6ZyP7OqR9qD2hh0C8wqd6Zk92jayvNOAsAiqNpuq9pWDgTn
9ypwSMhDFcYEUjXxZ1m5MUuA9ELGNW1ZJCOoUIDzW+GNggOM5viMSSrIYeLMF8C81RWfG0hjiixN
VsP1m47zis9jydcXyPIkm+v01lmanCT/rg73MNEXxFB7w2hbjnoa2nnXKxquVj5llm/rF0qn/Stu
RgahFaljt9HlMjUx3INc6mpdVw3UJyZ2XyYhwxnU3XhXpRO+oA6TnH8vLrlKp3vDaZmnnmwAceil
7foToFSQojM3UGGodtB1uoUM4jF/xnOpso4j8rGKKjnMUCyca09LvS+UXA+VSQ5wCTquIBvyLlbj
KaRIXZuExvMCOCwft/bgNwOyNh3mq21K7O1sU1BycegLMQ+kyWbQVRCcIyvKKd0K4HrTIxtQD7qm
o7kwQ/Wh9ZE9i12WxbiFsaAjQqc+0B2GNtzvzbZpx5N4Y1xTP85xTT7FOCyHmo3liaQpOAIdscXQ
9XVG93H5OrhaFtw1/iEFCmk1sJX5JvZuvFhDATZwcghrvEkroGU+uZJDxQ9mTfhhQeJO0LraNGoM
znYEpNp5ohM2skJAej82dJt0CLzP02prT7xKcl/uTRZqVwQeQJ1YrtuqhDQyB59HqC1PdEkh70/j
cNs3zfRsazMdfZi6bDdmyjafJF/EPkD5vvjt1jEFzDp+twNgWx3SOTRFT4P7/hP/asZJHePam087
SQgYL3jZbgDmeHhnhx/QSvH97Jb1DvXJng2QX/O491Y75e9s2466cvN+7M00PbQt48e2TfcHKNjq
YtgTmzn6XYjy3d43m4UiDhNTUGJZ4eeanwFupRmrBpOPHhFINVN/AknQP7UeCh5lxaChoqkKr9w3
GitT4KjcY5mKqMU2ihye0QGpHvhpWdV+vVZreu7YJI8eiseC+k2BDnHCZC5RqgDsKLMVMnk+AsU9
ASGURWM2tB4F6xDULJDCDzNlC9RMnMNZC0CJk34FxuXd5k713NLLVolSz3TldzYk9P0CAB75cLv2
+35US8duZJdux7r1S54uHN8YWd0pCDIFkekdml3WVnHNDPLz1YKpfd26sfrmzDpnqp18BuVFeb3h
iO52QYdnA1H/ROeWX8Zl6YEYpNN59ws7JELwuwDdzoaZle+NT+kL6aW9AN9kpynO8+sIfPo9RGZ5
bkU3/kwGIGQYoHemAF9WWW/nGWyY1PDmLFOWrbD5B4Dq87wd2T64mFemdhtAt2E+lFUTDywo2d8C
uYk+n0dT38yxN+CNJPUBXBWaVZ0MwK5LU2XYj2LKge3TNpPzQieNaeT5YssnmiblXeosIF7CVEc0
6HRYZyhJJvbZYTk/JKQD04KgMD6Fod+zBpfmjk8jADzGl5uSVtsBYtp2DFBmgG3jqs899suSSTPC
ua6WZNIrhQJq76M3GcFqpdffEcNFpGmZFrRXb1vDG3PuvR9AeE/+ItvAnlOrptNedw4quYlCWSUF
P/oU3D+tpOq/2a7Z+qLcx+mbCDLoctmnZ4fVfOp5d+er5NOwxnDyCfgKYLcyLb11u+5brJzeOFRg
O9rTz61ouNK8Mt1z6sb2rOoNXoCiOJfRymxzzp8rUsY2T0i5hmwayvYeV3HBR1fGdD3zelvUde9K
3LzxhIX5Pa5d+sEAKwD82if9S4Cj8FKWxD914MPcDAbKHV12kKALPMLbnNrjx75OxwSSVJk+mWV5
bpxKrjbJ1vIKpduYcfAjecbAQMmQpRGk5ff9b/qRvvfgBckcsEkAuLTxb3gj7D2kwiDPUdRt/TCF
0J0nge2HeRxAEuB55TnFA2G3i1PDNwM2BSoqK/gnP6z0dYtyO4OrxI6bXfgV3xb5phxYyLokqD4l
ErPrsk7XSidDHD6QivEbv8KsNk0rjgseUp2GZODvm5IPn13Kh/cpROsPmxuGU+2T5WAC4CSwHyvJ
NVjdK5SjJT2lzJpCBNAuMS2FnpYonsB/bOVdwKWoL0vzPlGLvKpJDZAhbUyBmq4EW0mhAX3q1Gg/
R1bPRI+93YN2rZloYbuZ/cxRNfi7eh/qrpis32swUiWYgID7g97BoX/AgGch3CbmoYosPrdjjz/S
JNIP3YTdReHADlCodndlm5iPnqvqDKqm6TVf4BGgtWKdUz8uebvaeBw6Ml1hkQI7UTJ5YBvpjniY
oQYAM+VN2JUc5JKAb0BMuXwcV+zrvAFStmjuwTDfGkemYt83AoC7WhzLjOvWU43jDGjfnEtg2V8q
kcS8G7fqkyEu3AhqXJZUFc68S2m2wARn+wL504Flk6gV8Kxb97t5ank+Dir0GVC9BLSYPK5r3VYQ
VMGtCllTdtN61Zc+SZ1u4wzOSlj3eAFrvLqAnOnyjeC6egTZwB9TqHjXTAIwjUdVC3zfDO2u48Zh
K+wdD1k90vE93HVg9Qb2zrzGLXPM57xF4iqasBVVtxmX+zCG574EtFLWbDtjoECHshkNpCOqDn5g
ie6waI9lt5u7Zd/YYUphj6bVKK95MlTamtFqm+o+favQeR39M0fzS8mErmlzIeJ5XCIlWbuUs07X
JHwBfQlfRcCsX3O/bgv4Pdtw3462LmhTtuATpVzedgkky+OGZuCzoVFHmTR1bhrVHuuSpafagGfH
kJU5lLzLcNtBgZVJNmOoPF1frOBobvdA4kgHeHpnNxzIy33FqgQMddrWV7ZRzeMylxV80QChI1tC
e64Dq++XqqKhqPtue1uIa8Gy72L9SU7qO89ktc1VHQTNakQ5uKMYQF/ROUnWYvXAxUrNlhFS7cJE
dZZhtVlt+xiysnQGgBdw8r0b+wMfRn/txYxu6ygGAvq2eVq7ipLLYpYkryMW5UmV5QBfsJC1v5ZE
ArnEOzvBkGPGF5ycFrrgL3Mw9D6NJICuDhv6ANEG2NBeAejMq9WW+TiVhVtKgDlGXY+NPFDRtAWI
nv5oSm+uI2NBk7lNXvZYTgEo1ZRcZF2/DDRRdwMVVaK3nbRvsxfmroGoCNl/As96XFOoHuat3PIm
Rf5GwJcXdEgW9NQjq+4hwQ1XHYrplVLJdEApmQ9Q7cOeWLvyG2vBOmkwFXcrA+ConZhtBkY/hija
J08J3yGGgI1drv+HmjNrslPXtvQfuuyQADW81AOw+pV9Op32C+EWkOhBIPTra5D73FO+rmPfOI64
EVWve6dh0UlzjvGNmURdQw66q2GeVqx/dAsPM3jjfnA7ZCRKysjZT1A8socVq/jBzz0S13A34po2
VQKf4NsQdnXCc9LD8KAdds48Q9HpaMroAikIRUG5BJcAT2inICKAqCHtu84X4Y5jo4mrrle7uszE
zVpUxQs1w23v82k/6nY8VK0/Wly1m64Dy/WF60FgIfErc2zRY6RRXvgnErL1IbSsSsKquVRt9Y77
9Tcvk3fTLCF00ULD7dZkX0KHOnmlxM6kRhilgAA4ndxd1ff1l3kdzB0woDqeUAVcC6eLI5f5chb0
s150PE1TuNeBTkhu12PghQV6KbdARV/rPcWGlMdzvhYKUgbgixJGW+YvMBlPtmTnYuXXockv2pX8
Jhc5vTQS7j4c9UUnrmNdWtHZQ8lYf5VLn1Oodctzh49pHzZ5m/CNFCC9LtNCzvohX1HRZkMeXuRk
woeQ1vI8Q5DaTVRFqfDeRLBSXcwq4LsE7UBRgjZkew1ZIla8Gp4dqrRl9phVnB/A5pylng6kWOBm
FgciZrzTa7I0rIK1FZXnrKYqGXxlL4PPSAqLC1iEa1tzoqKme+WpIM5DNgxJrYcwdc4ew7I/9gQ1
hAtnCR2Hj4AjVHXKoG3us3nGo8661kuKevV27Vh4lyLvo1fCuvAAX5u+HyRK9qjPq3NnnUmpR/Ob
ymPwfpZoPkLe8z/KQAbvuXDdIypgdZqycn7RTdaegqbz4Awb9rjZ5lgrmSyguw7FdZhUcVPUvdsR
FG1fKKVooWkXqDic2q9B0TMwUdPV9uoy1hlLV5J9JhZ7X7AmDoJZYkrvuVfGu/jrzONuicajt1bi
ZH0T3Sx8iZ5kpqa0yXuVtBQF7CyaYDcGVKZMdFdSNBS+f5tyksVFEKKLJPWjmq1GndAMnyhvwrT2
giwJ0eKfxsA/Wu28MwnKetfQZbqdomk8Q5p/ZG2RMAlB0g+H29Z/3xN7Y4D/uEDu/Yl/0MVy1yyE
HnVhn2Sk9rlXP671cMw0SI0GOh8c+XZOUBq+H/Lota6j1J/LTwOEjaQadJ/msikelTX1MZo4FvYl
aK6hXny8x0N7iqS+SFbU59yG7sKHwtsJJqtjreUhXHWbaFVUx4w05WmZqvwQzOaJBE0ZA7ubE79C
g+dmr4fRgDL8RBiaKwep/Evgq/aqjQDBUELBTcEfeSjSvWPRqiBlU0UOeVRn+1aL7GIrVu+8KB+P
EUWnHze9Etcy97NYWpG6Uc6nodKw8cWJmuJCgVO4oO53HS3Zu64T05WEInhXqrDDmgsDY8f8FRuj
ruuaxzpbpUmkMmzvxrJ78ZaoSmWAFsVxD1WYi7pL0ZL5qRP1vWYkVivD38+gKXx1nur+W2PZcFPr
1avjXBJgNpKdSSfTfqD1HhJTd1JSZ0kPGy/19bDeOB/gF0hl8iXA9cV5a6C/i8aGr8aTMEaUlPfW
NGyfkZmmjYjiMa+63dxbsufzlBjQMljz2teAe+RxztSIDsdG60NNmPDBsfFhPzHpH4Djt/GyENx6
LTQQhCXaLZ6X53E3sGvdhGHKO75cxZrJK/yYm7wksXX0WxiEBSR5cY6iJ0t0WhbB/VpWp3oqPy+5
+bbmAw9i0rUoxP0eiCDjeX8cKRgxbJtesrDKpsr3yK4FhQlrbKbosr3yiJ3rqCk7UjGmSzinsDA3
NKM+StnigxL1DrvtN774t14Dw2cU7sg8emFydjFqrX0/zx8g6gPLskGgTz22g6eBkvU2yIoPJvBd
MrTeS1BG7K5WdvrksaA74v/HjUbZItBAnGC3LzFKFO/JRsFNG/RppyxJRNvxK1CnLFbMf8UCnsec
9OwlCGqaegVfU7nSl1rwKFVcDokbij1q6GQAfrm20zdDRh9GpG3jSAx5rI0cgJbx71r4J16AQNM2
KZb6ueclyku2JHDh8rjHBr6vsy6AuHGAP/bqdTLE1+PpXblkBEBOWE1PaLLHfRUCMsngO0V0ul+G
CqVeUBb3xRi8U220sa3BnNKKoF6kUIwE9U0cjOXe9mWZhKVfQcqj4a21fExlNTcwmVWWsgZcAtBG
PrQtkAE6n0N99SJy6ZayxOfYPBlVx2Zuzlk0RsdyNLfcRXZIR2Oi1LS0fs771r5GzXRWbtRxhYYj
rjt75H1lD1NX+s2usmt7KqfR7D3N6cmjhX/UI53vezfnH3NNhwRf6Ce0/M/BUCXLPWguQ/uvAjrX
84JUw4mi9D0VUIZ2jZ2vHoer0nDu9sQKeQz9SqE3MXc5rMHYmLZ7CahyR61WMImlJ4Md7ToVN9M8
pH23dldfQDFD25Dt4d3wJ1csZZIRZ29aF4LwUmDcTpwrA5vDlmkT2StozCaOFmXxoEh+6Pys3Alf
rFHcd0H5DqRDeIv3DIjoel15Nl5VFrq4VQSq18kpX+7wb8fXcQy9k49OcdcGBOApceJL57LxOEfL
U5Spp9pvi4NoVXcYok6/eA2U754N9wY0Z6xKUu50z7PUyzyzy7HPo06ePYivYYgqvHvkZJ5jhzph
dSLMY+L1zQmAcJf0y/KBtTMgIqziJ17m4U1FfJ3mGzSRqEp3fQz5BtXyYgN5FXnH2hi6UAf4S+Hv
sgAiVNEUUKh69lVA6opH+Iv3DVf2QY15T1MgLmiHiVigpNq99v38vXZMX0fAtOcm4LbbjaXKytjL
xkbH2WrVYdGF/jioZQKkFrB9i0oTBZU2aR1iRy4dGVQ8iM73sC4AFr6JmJjz68zXS8OU95IBPYhh
IM7jbtwQQdjAoAX9N3KwamvAByNKMrGBhfNCQSeLHLRh/UYe2pWDIdxwxCwfgY1uiCLxQTCil/df
4KmzE514/30sADTOWThelw1ybLyAPPgNy+883gaHvhjUoR8bFEB0AyPzN0ZyBmF0JfOUDij+AhqB
oFRQKa7RhlWaDbCsVt9/xsLf3BlQi4f5jcTcOIKD/8Zn2jdWs+o7m6D577D1CZesYQ8YkPUGSli7
cZ6SY72IS1jL73wqb0wESkqsS3Ov+pYn1IbfsogEn0lA2yL1ZZB9zTZ+FGXIBxUxeOEatJ4Zn/1I
z+m8CV4gmI+TW7u9Ru18sZbgdWUQviRv5qP1XPOpYyUA1S5USZdnoOfbCW/Rhq/mq3b3xMwAjEg1
wbcHBLZ32gcrQEIIdNygpWjFvt0oWKkDk3S9FYepmN7NKxBZ4g/vS9oD0Szr5qB9xm/dRtGugJs/
hrn0ipiA0z0EzIR9YsKgiDuGxibPnosiik4y2sod0wK4NhdbKoUFD+zw6ovvJcr/DXydUv3G8GLL
7pJ5A3vpG+ML99mmsNebK3fZvRHunuc8eiiEtAndqOB28r80hcTLCKrqxm7I8KBccBnV6n0ClpDv
sjb6CDBUHnlXzDGqpDBZ5wpF2N/kcQb+xM4+BXgdojX2z0gMNO/Uxir7FK9fI7z8DCzaO6KxW3Yo
3h+mEh4/OFOyF/10pSjURwnGMHBQJXczMIGTHhvvdl5tBBEjfC7gqaeNrmGvDBqYqsdn5A4UJPwB
F191yUSDO8/15EoFsEjkGNSZyhxNsdYRlCGuL1NjH6k/4OMcGhGLZaFnP4ueVjuFl6Jpngg+opiw
ZT/MItrZqXpuK3W7To4AhOnC2PqqpLHTFHY9M44ceTNMex8VDtbCNzZ8euPEF6HbS9QGUwEVAHR5
uy5whynHgkw3An2NPP61BeKVem0RJSgsHB4vG08tXsN0lV1boKXW3b7bIPepGLP7YQPf14nLGxlN
VaI79Y7l/IGPKtqbMPrEFb1UNr9KqN2HkI0oBdfgIUJddCkLkwx9mZb18LIa9crmFkLr2BVJ34L/
0A/ZOBepg8HyNLCgTvyNzw9IO1z6jdmfc168MF/xI8IRKGk2tn8aZJo7KtK+6ADEbwmAeori3DzY
LRmACIE6qy0tUNuszJJKdCi7pwHai2H4AvKGXelb2KAPayBI3XTO51CmFpEE+hZOCJkrD3KFJWhK
VAuxessx1BUMfcJCAsmRN4egrxF5ELL2X0hfIAghtkyE3NIR9C0o0W2ZCRxUnRu5vpskJKrK8/ct
1reb6C1t4c3W++I0CjPsh8tDubj5lHdbQiMaJvLKysF7Rt8fXB1e5Re7hTosNPYi1aYY77AuIPWR
m7D6yG00fynEhL4OokE0wxTSoGMu41t2pChD88JATN/Nb9mSVeMhwGNaitsMgPkau7ckStUF0XNF
+XgqbIukSr2FVhYi2DtT0KI5VOBEb5qctQ2UzC3rAuutusvZloAJ3tIwLq+RjBGyREoGxHH5zlTL
cIIdhTKuMX65R0cdHoWpkbIB2oXEjQCZm0RbDEeJ5ktRB14yrdMXtOXI6vRlq1LS+18qFHww3BwE
q9gDoHkat6zP/Hfs5+8I0JYGWnlboKQk7LVRGt8SUkEIDnkBHz8HwJVEMm7Jos7M7KtCQb53c8hP
cksgwWW1t2ZLJbEZnvCwJZW6smIP5i2+VIgcL0ov8PTMlm/yvGyA/1SsiZKwfaB0NTFKxfkb7o7Z
N1tKSmx5KWKHR/4GX1QZbZANApGhNjZj2igNKGvFvgdD5twckUS+4RzZG9qxvmEegtsiFTRjn1uA
9PMu3IiQcWND/I0S8TdeBGmc4K56g0jEG1CyAC0JgJiYOaQJCXKkcjb+BI7iod+IlNzJT01B8r3c
aBW8+P3OeZE5tX7r35G5+BSNUPTiEjVtbJb5A6BpA1o273c6dPemmKvU7+ooNsQZxB/8NeFT7dJ+
fQUqqUfwyIHf3sIRbPHve/ou7/p0XvVwiErpXpq5AD2Yt8MOrP2SWktFnFXDOWgYug7hhiO6QFAs
gZc9AkfFWm/4R5tNxbpTjex3JJqHGyUhfllIYI+hznQVq4aFzzCb3L4oVPawNEu5n6xnP2QT/VY5
iA46ysK7ZhjqF8CYWBG1JMBro/LBLFFwmBmv6mSIekC8cFG4S5TLoksJWRJdh1bquTCIwAkfhg9Q
8jKfk9on5YVFK0qCXIY0zQPsyUyLJHOBfbKrpseSmfkQ2ggNGmhIOIinNQQOjZdF7LadWqDxQJqn
bpIOQAACFj15saYbYmvGFWrKXG3GLHjFcpl3Leue0ZmhSpnC4SDbLrhRi5r3oOU3QNX/CP8tu6AQ
UdcK1WRS92ho1rLmFwZON5mVqnYrvL+bShXsvfDcrs7JsldASo/jNImj7rrh0jla7rUZyWOx+PMB
JgNkzqlbOmg3a9cfpmbJnorZ8lvIlbgUBVNQ9E14gTVN73FXQ9QH4drd0MywBO5aY+PWCR8YRSfd
tXFWfF8RSakOcF/QA8J1s+dliMpEhg5vD7TU59yF5i4w3b2Xu7SBmnfT24mfwkooxBYA4F3yJocY
1xPm8AfDbPaqozqJXPu9Xzht4oXDUhFtYL5WQAf2k1dlxyCvcL527PwDRaFwCYk9VvU6fdIzMJ5d
NHtA/HLWlC94vh9Xv1cHCxEBWxd89TivKdo2m6Vcja8kVMUB4SRdxgst2ADo/C0GB/+OpGEYeCZ2
gQEmqDksRQDel9VZnsi+MR+mNVjv1Yr9seuFQsgPjcEQtBfRMMDLHWfYbOCZo/7v16J8nHrZQy5W
Y3AX5BACppbcw2vYlwve35qt72jF9FeHgNvzCMr5Kxy46MoMPZdGBV2MfhsxA+kvQ4O1kFbIGnjt
qwdD9q6l/YAsZEPxVlAAwDroPi6RmpBPzGZw3ohZQgpGzfAFGig6D78P7nJEWAE4W9XiwdV3MP7t
CWhiBGTZhuSS1yU+bTXBYPJYj8yu9yEb7PAxKlBvJLydyQXqM3abWTH1JYNYiYRIuPBDALr+CGYn
wgMy/XsIQx/Kwn1ebFRhG+fDu8AvqlPZMwRRsJ2WrxT95/tpJbB1DNDl4zKgTkevMaKbIhXoAPQs
aR6V8w6xu+ZBrrVLskbyu6muBYDqajm6BtxvAqUPidQx3+j8bgGTAQ4wW9CJTh7Sk0Hy1uBoyBJ7
J4YHOF4UrHlLoWLkoz1Kz49gZXjy4PXWf2hDMl+FB+d1wnr0CMjDSxyU/hRFu72vWB4e/WnKX4up
Cd71ekKw1AO1AreHAObwwvkwmk0f9/RAb5W/QHciQy1heE1jsgzI5ZUMMJHIsROUCCjVSF7qGpGo
PJ086l+JqZpkanxAPo3jfpe2UqiU97zZSTF+V7Sc0gnhExOPCjjDoCu38wP6LKDtJyWh0YFjNd3B
362vXuXfM/DH+5G3LPaZE7fr0Lfo9639PCPHNMejXORDCPN7QIvkoltS0voRJm30hFCTvYeBzT/7
smgu3srhqzVkBk4uVpfkeWWSAOmhp3CFy7gG0+sIHVojwDu4m6C0eg+SZjhgKwXvUq7mzvj1I1LS
+mpRcx3BggZpuMiXvh6KdFR9iVJSWvWuB69zv8wWdCcxoXpBdhQegScd4KZy7hAlcTcDXoik0dkc
xPUqkGDVSIItxZnVJeTITCK6xthtl+k6NUEtj027NidoGXPiyq7GF2GXM+0Azjg1QN8cBPJDmVzJ
a9YMoD6CIHjv8eBRDtm7yHbLfTHkTSoydHF6GJFzWViR1lY9FPAJS9BQR6SX8P1E0XpZVQfltbLN
rQZ6nDSDPgUoZx8aUUI3QBN1jdYaiRI0T8FNJ6L2CN3vixy755CslzyHYSQ9dm76GqYNkbk5qsyS
12LoxX5EYuPAwrB+R43AwjXBkz4hTXGmLTcXaAJgQkJm05L6/UulcaPkmE0x2mSEHgcY1QTmw7gt
6V6fIP5c7fM+V0ffK4F1tAbYDum7/aInCADWrD6Juxy+bBGS6gHL9FxtlrzdYedo9/AkycX487du
oNB6xpwds3KBtFfBirzFusWAzwfrGTxBCHc6t8/zlNtb2WTLMTLSPQKxrHauzCBJRbR57FFcPCIb
5e/you4+rNWsirgwdr7YLZhYYLLCd26D7GUetY0Lh6YUinTWIyY4uv4O9lL0vimrNe3KFqpB0Xqp
bny9Yw0rTmph7akuhP9AS17eBs0IodwV1QDaP5juoQ0UX6oFfnJcdk2YBBAigTtQfln5GL5SvVis
Z26EamjZxbg1GpJV2wrcVgk/gYXRlz6LwjMKlfwLRELUEGqTooJePZRowms0Aoad5fS6SUHvSQYq
K45aMn1wGfdfoG6UH8CnuTtoGwHQ6MzbuSFS3wovpI+r5XAOsrZ6zlRW7GALoL1vvDUOok48MULJ
oTA9S3zJi8c5h32edEghnadC6e8tDeanBtsrjJk1u+ujnjGwExU48kmFO09l2dnUQbDvR+w1aJ4b
cl8hIfYBMgu/gWVVIdshkTesl3C8g2MQPtUGDbjXrvpJt95nNQ5yzwfsn6bKzkVuEd4J2HCX95Z+
Ys0MWVHjm4mbdiLYE0sPYNBQA7Fx/mnUyoshz8yPDgE06POLGdKqEd3eDRAyOhUtSRf59LuvZHYB
odM1ceeZAX1thjA2R3GwhxmXAWvHd7gMfY3XFq1+vAioBXCj/MelHbNHFUXtLgcI8Nxk5RN2V9Q8
DL00tt/gONRCwEsr9GXUlX3Hl8Id16mD8eRh/E7so6xNUSPr95HqVojRXla8zqGA5hZVaoHsAH3b
gavBElV6ei9IEF5Gn7tPTVfygyzg3o0TAoIRWs4kUj22K3h9T1DDpiNjYqP7Nu29I2b8DrhmTSQm
Mzy5nrrTvG5hMn8dYzRd0bnTC4emAScGn2ofT2G9QD4ZBXSFlXs0BpZX4rWEg13b27mcHmpHJ5Bx
07w3USb3oMlQc+ald2hg3TyNs+3QMY/sSMLeR1clMd0hXuG9f3ceZ9gpXPNOAydHLTgG+7Li7amd
l+x2UGa4C7NRnwtE29HCAxSMtQglbjn9hgXHu5mzdZx2SCFLL2ZVhTXoP8CKKaX8at0X88JoUsn2
G+vbbLfFSz9U05rDQgEy/I5X8D8Y6Kv7ucnURx2N8y0LYLpApwUMq2dkV4pQNQ//IyT84Vu7TWYZ
/38A4XkYhT8g3f/XfJPLt+FT9c8hN38PN3n7J38j8BhfEmBVjSJKMImECwqs/h8IfPgXRpNgbAmn
zIc5u5Hu/4nA+38JIqmIYEaA1osYkPF/QPDyL4j2KEAi6uNYwv/3Bpv4/GcMHp0dZ5QRH/FiHgQc
1/ojBh8Z5S1aU70LMrxrgH0wMwEgY5kU+EFX5A4HiKrGv/DAtUdSBxPChSiXEllH3U2hvek9smoE
WJQs1CvvhoUlhDTtCU0+MqiwdaWIe5R5WOBn5IQL6GanGZBeCQijb78gGGqgzIhoOBvCDYYgtKUB
94YvA16SQ6p4N8EkQuKzhHmWqpDwtACw9rXpGKtTOUsewERFOC+eKjju8YoCs7lAAxDvyKqUhs9d
2CtzJLu4sUfaURaEv+/d4r/PhC+fAQssd62buiKe3egBLCP5Gfgp6rQt8CyRBTYRtiztbsdmQQ9X
eQTwzBw24XxGU1GQ3TJkg3fma+E/EZhDbA+Vs6ygAjhID+CnIxUvjIgmDWGeZ3eFGI3bscKZJgG0
CWdl7JdqueNzLcarz0OUuIgUwZ7qWh2KuFAUoy+MyAdEW1TdobOz7dU3HtJ9pFwHJNgUYccWokuY
8IAx0AkQsp4W59dBnGm/LPbTZKspacoJTAcAd7LEfOn0F+21rjut1FTA1UaNE8CZka+kHNWdxhCa
I55M+Eykmo9rlq23WbtG9/4yY25FGanB7sYR/I0fBBDcnYLCeOD5oM/dYAnyr/NgX0inxYPuCf9C
LBD0HVKcDL6Isbg1MpeuxmwTMCSGjWAOTGneSxQCyP1W4SgTiWkKBoad6C+qNs1TCNYCoWTZ9ypG
pt9bTqGFGpKA17KgWXAGOPpkrnfGBMEj4NL2yPK+fBhr8BgxIln8C0WGeMAL6SOjqCN/uVXVXFyi
PEC+1lD+LWwKNKSZY2DqsjmyuAWZi07h7Cmw/eCfstSIBb51Q/nHXpjAxIiYolNZXFTbhNdhF+4X
4oP+QjLQZcgUQnhLIZ05aOSzER/6Zsszg0gbzyMiyjoNO4m+opddyWB0D+Y7p86GKQ7RYNALgRCZ
1Ni1ZrhNG9OMnI3CeJUmewDfnsd+t4Ig0BYXFi8FMtTx2qwg3XN/Gq49pPavWw6BnGTtYV5AxlAc
8Eq1ID2WsIAlji+6foL6I9NRGAk1H1YCkPp4DAf10qGXqYSx4N6HRaAG5mAUiN9D8RL8WKEiV0cC
ku6l8RdyCJvV7UQZumsejdVlLWZ/j2Yw65NSL9CiV1i3AEjRNb4MC3irecRkFDYvgMiDqVPnEPrP
U16o3VSN6wx0EDXpqUYJBfdIsRtiNsxpQnG14ARBEcKk8cruM/g4d/VnOkcJtPjanMEfI8bMQtl7
Sb+uM8njAPWf3s+GIEkIMkNFMIiULj9nYCIfEa/ln3WFpEZK8qkvTstaNQ7zDiq6JhSfDEY8sQ5B
4kUiHYGsSzQF8sQjZxykCLO6G8/z1Au0WgGjK5ggexobrouKWeEbcfSmFcs84p4FNvJci3YPebP/
1Nru0kBf3JXgHuBb9zHBl5R0zISJYAxXG/8HQxKUmM5AcKxtdz/683SAw6z3/yPb9i8DbD/m1/7X
/3ub+5cfZxT+52i4t52a/nZ02X+Z1ffPv/97X4/EXyECalhOEdriItricn/v61z+RSNG0QcyTLGC
DoRRZv/Y1wPxF4GVzSKOLyXAfDLstv/Y19/ycGEQSXj5IXJpkf/vpNu2Xfv/jCvzELYTId6RtzFm
P0TJxsxmLQJj/FjQFGTKOJ9/KG3+RVrtV8f9uUrwyxmBOSt2EwNYGQO5Xt8XPrd/j33E64HBm//G
4beE3A8/WwlPr4ttxA4N+oAGljuSP+cWKubvfz5Chf/ytmBk44/HjzCwCu1XxneRz0b30FGE5NFh
KUZjEqKxj8Ogn7K/P6p/+2Lw+H882Yhnr2Ay8p3dpJwY7VE+xO3K5cffX4z4xcVsFd0PN0tEyIwp
BMh3BuLLDaVLWD8tRBF+XSVs1YMH0GSAotN3j78/4S8evvxp9l0ngYOK7YRzFQl7bguTYVcG0l7u
fn+C7UD/4q2VSIn+eEWydAuZEGGCTDyKBZVUkPlJp0e/uDJdKP+GGm3A3Y59s8LCqULa70lTzMPx
9+f/xQW+1cg/3NFqQEwVjIg4DF63QI6nYRXnGMT39feH/yly+s+vUm5P8ofjg+cbNRtXtjN5PvcY
AiMPIqDfETLsAQP3+TIDfFqFd22XHJU4rNJWQgbNpV9ff/8TfnGF26DEH39Bla/1XDFEDxfpsyQY
2u8YKFP+2e2TPyVpWywEEEontsMoDvFKMFABGSOj7v7sp2+X9MPNw/y5ko8BKCodlOU3gmHA18Yr
tUn+7PA/LT2tt7CuLxhDtlfML3RBJsdmkHj/7Og/LTxDtaiuw9SZHQRwB0zYegDDeNe24g9//k+L
jW9zKmGfY7FpQyTlVg6LNe57fKnp76/gF0sn/+nbrOGfIyqUi0MNgz17xASw3rwEvYvIefKKSDxg
1mbAT78/2a9e05+WNh+MC+ZNAWGA1Cz4PcaaFdNLPU3e9z86vvhpJRslMWSxTB4ccEKMsAmBatpS
j8N/8zS2N/5fLGTip5sVoV+rDCRCzDdBa7NfBgpArlpWWqZQ5sPoD0/z03oSYBCjXDoPRNOEcZ/H
hrcYLuoaWtldV06YifJnd+unRaNv5z4LMBjl0PnaPYMnLu4aiBXPvz/6r+7VT6vGogEcLSihDj7I
R4zmGkRwzUOUwe81k0BYf3+WX7xRYvvvP6weBagjKBCdPAxVuJ682pG7KKdD9fcEiH93r3+L9v9w
+DbDWB/cHH4wSAbBalE2/MBd2+3+7Nf/tHyYWbQC+hE/zBWeALj3ehcaDybJnx3+p8XDlMgaV6sC
YT/OGs9gldaLR7KCSPmzE/z0PesI5iesHwmSuAYf2lFMnN0NCtM57//oBFsR/uPjBYUQjBi4ww+Y
iVK+CDmO97bM+/XPfj//6UNDWjuICGHi0AXhVAJXDGwUFxrDmv7sE4OY919+P2KoPZ/8QRz0mHfh
aaz9WcbKhEjL//4GbSvPv1iR+E9fGaZ05aRe8Ij7bO2GVOWYb3Nfe27m53zKar2zub82rxXmA3w0
mMrW/Dcr+a9qnp91RQBwmfjfnJ3Zkpw417WviAghCQGnkJnU4Cq77HJ7OCFst5tBCMQgBl39t7Lj
P3Dptbv+0KnDoVQJ7a1p7fUMKFMrhi7p9F0dzGWMg4NMsWtMlq3lC1TSrV3zphZa4QLDVvEJRmhs
+LCSRZhX/v4/xL9gLwf4gOUBxKFBWag4MCfWbHGRxB17ZX6E10j53fDSl81H67LDOGNMC0ZQxXKG
J866nKPS2u5Gpyw+3lazGv7RAd/UDbcJrFhRTUD7BxonSfs5gfQ0eqUrf/pDnVhO+jbSw9bwQsfl
jKpnm/7U+w7TwP+eR39oPnICzYSTQKEhnFgrvSdfIiw/jzCPVH55LrrO3l/S6Miqvg2CGM+yHU4y
uQkTqEXw7n3Mr0yDP4RB5ATy3MAmiu5TUizHVlI4B0wT+b7rECFR05oMWd8YreCIJXT1Qys7U89x
cwKcwXwaX3kShUhKZaB0oTOK6qHo80yxkRPglls5QhcSn/F6GZ5Rgl6drMCzrd9nv06HXz6MgKi7
b8fdQo4Bsw7bQ6cjJt2+kiT+NKmc4BS4swwgY7AFjLsgdkXF4ak8Buo5qZzYxLFkSFAcZwuKc2NG
6vBTX/HXdnp/6roTbqHAC/feVbaorp575uhRL9GNNSob/QbeWTlr1O3C7fOwRVCq9JaipA+FEQkv
vFrnTjQzvUZ6kWh9KfGyujEUr84Kzrx+rTvRnPRwp4b/Fvq+0DqH/B5VtnjZ9Et03AnllgQT7E9n
W4xh0+E5FiUDa8Tt5b/7fg2b3yR07sQrLshra/GyUGxB9BPnQrle+CJ1XyxbLDz/AidkoXlcockt
IUBA4L5Pl6E9h3yQfudl7oTs0mOvAguMrRh4BEVvGplTe/Se6YY7IRsuEH4ntjVFNXf8vulU/KD3
zrPrTsRiJS3xFMkW+ELg8j9HCQu8tOtd1qf//rh/CFruBG2E8hsZwBThDAfp/U4u1fLGlGXnGVRO
yLqGYgwVh93baIKgxG/eMCdqZdisY7Ve3QsqA38ZHX050qN/ZeL/YWyuTm2/ZnrUOEmgNMr1PHZ1
iHI+uIOMMAvz7LoTtAzl/rRskxUjH3yZKDZgKHUr/T4rc2JWaghdgln8v65zCo8GWKr5dt2N1gi2
n0kdrud0w6UxvbYOiZpv69fP8csCK8mqyw4Fiue9TescD3AmEwImC14T/gpq+bV1yNiSAS//aJ3T
n2PDIVVrKs+rJ+ZEqwSzK2kqNI6HMIWCiBSuWlLsfnuD6yPKr13fFxaX3SHXc7RAhbpDqJzB3HHx
W6KYE6uq1rRHXaQ59ysoIrBi/mlaG/qNusuKmeG0hLKhzZyVxCOl4NGXYEXJrtcnpU6ckjKa2FEH
yzkeSX+Cack3qAlmz8adMB3ndG+xEzbnFsY9mWgblC1M8AHx67oTpzCUC6CbStH11IQPsNFn78oY
lgx+rTtxuhtOYXqVmsKiOBxmRdA4R6cAbmmz35yhTqii+jxVRldrAcfcHkI1iDMLvdHlh1//nVgN
m5JOw66wspZzdwfjmhBWOu1x9mudvgwnM6Hyu4KfQLGk7Ctsg55mzp78mnYjdT5guHYEC+gGwSPS
4xfUQXrer1EnTtMGVu5hH0OAB4Ptk6mj5wHGS34f9KrM+jXF9HIOpjQxpgiapclB/HkTw/vNb7Jf
iWW/No5n4U3PqLI8993+d3OEn2ik7r0GPHSiNGm2CuZGwVGg2XmBLddcwwd/ZpVf6g2dOF0hNoct
/rQUsGIln/mCPAD5lQ39dhqhE6hm7CjpysEUapjsadjj73WjS89hd4IUlKkxXpvJFNExwUJLQQkz
y9deXq+N/OZwcBUP/PpN015wOB6ppQCeLIUqvAphIlPqT36f1QlRukCxA94kpmMNpyumts8oHvT8
pE6MWj4AslVLU0zRyrIw2b90Y/LOr99OjEL+t28NQ9tBOz9zczxEfH7wahqOvy8GfNhgy4jiqOUM
pQ88/9ryDQr1Pe8HiBOhIXQ0sQ1Q8C9I+hYFEF8SmLj6pRbihGhQY58+DRiTru6fhmq4lKr2y+TE
iU6ut4PtuPQ+D3a9meCfwyO/FZQ4gQkmyIJCVJzthEL18rAX/VT6vYMSJyybbtlrY9BprT7a1eRt
/JffDHFCsoMKUaPyPzjzWn6f9vQpscIvTxEnHs24yv3YxFIccxs+W6Cwitaw+eTXcSciod/b+xbO
ncUc4K2f9hIWculnv7adiJRdM0dxSIJz1GB3GxDxjafMb2EDcPNlTGJijyNcCUGNasSeRbAZOcHb
evUKHLAWX7aezGu88GgNzqP4MA2nBEoMnzHhqRORNWB5fKyPpTAJ1BYbm+FGMIpnv8admNzwQI5S
znI+h7W+2To8vgPvtHjNFEBOXw7JZAyRKNucz0kXvWNG/2jgc+o5Kk5cpjw6yJik83lS7F2Etnez
+rbthGa4NTGqIlE8YSkjb0xStXcjh6Gq35A70VnPfO2wn8VEiSzM0Un7sRO11waLp05s7qnhm0wR
+Ttcrtuc8FIMJ4odUOOVWnjqBKjeFC+hN1qKiutvwbZ+wuPDR69xccVaK0r+4ZiFcTEGXvUjakEy
ltDYax+BCyFnLtZrjPvoHR1HGacZyN2+olzbr+dOhLYqhnsa/DwLOLY8dBAcolQTTvN+jTsRaqoJ
mksD9SzR3ROKkuC4WnttUrgrf5qiAMbvTM0FpRHNNwWPqZC3//j12wlQYJXaGZAdeH124gsKbe+a
OPrg17QTnzv8z2RCg6k4QphcdQAnXXrV+kkXQO99OVOGCOA0YEymAk9IKE23AxyQUMrv13UnQI0G
eKkOt6mAdbRC/YSZgnu4mR7v/Zp3wnMLGLIifOYLuh5/z9jB7XPy3atpV4G0YOGBew7cSKWo3u9a
3wJZ6zcPXfHRWiYSnphwRLDrWJ/XDWzQoOt/+PXbCc7GoiBn2uVcpLXOJYc/P7wH/7vp6zr2v6cq
sEBezpQtwH3wquMJxcdrZFBGLNqHUWgUILbwOMv/+0eu8fK7H3EWURCT9l4O0VR0Dfva1fxToOWz
X9NOiO6QJHYgpU2I/xX2ajNKMMKV+z3VoR7s5ehUMA1vJkbRcR5+UmvQZzzQf/n13InReh81an7q
uYgoULFnODUcHIVcXS1Pfj/gxCnAexXQXFc85R48NaCZNKPfWZzHTox2TTTiwIymyyN9WkjztmTC
6xmKu6KiLjlKNcLCt2ClokWQ0OUprFCw5jUmrqCSxiuJ1gYzEZZ8wH9NY8G4p6KLu4IlVGAFyz7X
U9Gv4MCQNb6Acut3O4yqh5dTcZm4MeCmYFwOcr8e9L6Ldr8YcmVKKYCiph2rqQADHcZy9riHSb3f
uxl3pUgw6YJxCfxQCxjUvmPh+GYii2e/neicGrxOiC0Yi1kksJSDL4YcvQ5xXDjBWe5AAVS6nQqB
kcngXQy816ESv3wonMhcWDsGMPMc8W5TwwePyicTpH5bUFdOT+AAdvQRGYuqYQq1j7ioOBsSCL+B
caVIbZtCNtYeiBt4QIDTIcT7riHW74u6UiT4sYgSYrixsOlE83Dmj1hJ/V7PuStDMkGPUr99wHQZ
Uk4kci0qzessSVf5ymLKf7/OXbFav15RQj9L4BLRY+yreovB0oVspyz56PeOwF250SEN7GZhIwuL
fzDi8nXT6h+TxjA+8cqO0fXv+uU9FJbKhKNAFaak9TGDXiXaDCMUXfxad8I1jvc9IXA3B7pX0JwI
CL8ZTr+efXciFsSIELfwvS5mDmMaEACo/CaPva8823didm8mMW07xgbOVrCsW9THvQv91rzIXU7p
sKkApn3F1Cf65pjJjBrcob7xGndXbwSbL3bAaUhfcRD2ExnK6obDqlD6DQx3TqUMeRJG2/isaV+O
8wV1rIxnUTmI0fMHnN0vHuPk0OsVI8/m7Xaako/12PndzXNXchQDYgIR8KSLmC8fmmp+gnXMB79x
d3a9VXlsrOsqYDn79Gs/bLC3gCmX56A4oTriyjwJwO8oGJCmX4Hy22+MVKvnlHFCdSHBDm55NBSI
VGCHIH3JgiOIz34DQ1+mmekI8EbfofUI9iDZFTUh+9dUTP9uQX9z1nBlRiMY1JEGZrNYQWsqwSrt
4ZVCQLOR4NOklbxR+thgzguKCYO5n4AxLVABzyhxi8d3uP+bpw9prGDyiXfJ4aaVPRcZiB24jK/2
MUHtvuXtOH3cRhqYnBxjL78NcBkfc4GNJT2FYGGbc6zNbq4kCJihwOV82W/NGCRtQeO95rfl0IIw
ExLcJnwOoOw9LiEDKuXE4h1tbrDstHA1SgF8Jx215qIo3e1pXhXrv+5XHtW7hYug/T6HMBEtEpCB
1mLa8feC72ZheE3WKMn7GLYJuThi2C9V4QCmiUh6FG4R2NZ8oAlAoysVsMRs5skWZEiT47KpbuXw
B+ZVdF7jjeMKG35TPIcrvYKREwDDsHYB4jqGv28zhfcbzE3S246FCy8sRnvLIybXWwsbuMcJzC9+
ghEZHN1bgFzthy5sh9hvF+KqX0DrXqBvT4cixWVbBlNWUD4qv6oV7opfCP40lK/roTgGXaoT0Cyw
4BsB0PHb/XEn26udGyENGwoR1QOurIBEqFjqlxdcmRrjV0D32OmiFupnyeWHMm48B91J9CuekfaO
ot+RKYsZlnhlFPrdbDInxYMExI4Q118FTcFzLwPQrtMuHDzHxNmWTaRiQuLFsaho22a7HP8R7eS3
Y2VOkm9Rm7v2MRkKcxgNavTe3AwwdfDLw8zJ8rVoiOkBXClg7MHfcGy+UVdgli9eedgVqE0KCLdV
r0Mh4dH215QApTKpPlk8h92Z52HfhDZg+KiiUtEO/EAPe+g4iIAj8eq/K/UClGMrg3oZCjxU/bNp
fhfBQtwvSF2llzbbtI5HPBQ1SaEjW2bY2+Ysbek/fn13ZvwajRYUFaqLbkxtksUDKFI5bjuAO/H7
AWfSb7rvQrJX2CCQkMMxZIPVRdN4bhCoM+11vJWthQEzbiMWONDBvCXXAVxI/PruTPuNoJY5AtQE
lahddyfYGi0ZQGDCT9/PqbO9mdu+gpBpQCbrTXxX94x8xZn28LsKpvTl9ibewSRSM/aruMrab0te
miImS+w56Z1zCGVwRGquCb5tVJXP21hlBm6inrPGjdkp3M2Oc3IRHD37WUNt/tMqo/yUn9wVfcGJ
q2/h6aeLSMRrcCtTIJRIuW3RK2+Hfyh8467wC/WgZSm6pC/gU86mZy2bdcjLuIcJ6TYPwTMqwh6D
ALZ3J+ziZJpXKQ6jlzqIosHv67v6MBTSwoOxxf5zO8Y6yQPVwoBC1b3u/I7RrkAMfkcWZ5ZrZoJX
YwnqewXvhGM8FuKX+lyJmCVmQkkqha88CxsY3W7txrNW8tVzjxI64S1mq6ae4gcOA2IGrLg+AQf+
wyt1uCqxboGVcmpsX+jpShqt2D92iXw77kR2NVowwmGSX2Bve+koEDx09rsC+LfG8ZerFxUEpNrg
IFIsfAXfMuB4atjse79BcaJ6gUtoFcI4rCjNlJxNDetOFTWeS6WrE9viZuh7fNGigavzd9Vu7McU
YLnx6rsrFJtb3g/w+1IFtiuP8Wrvu7H66te0swZXQH5yAJH6Yt5pfRd2U5JVzbD5LWKuVAym2w0Q
f0wVTMIPE8ZpyXhXx6av/cLUFYzxdB8Y/PJUEUd9m49pciM5qDh+Q+OE6KT7qirTpi9SXm9v5knB
FWtp16f/bv26S/jNGZ046+8VLA5OD9b3zvIRu2YyV+m5I+EwnAUORr3XHou52h3Yc5QliOddYaf4
Ow7qDyquP/33X3Adh//9C9jVSurXm1K+EjwNohwLFYJD2WbjbNafGxv9vAFY6gxQg71yX5d9V6Q6
KXG7A0iyEpHxCikGs6sXnR9oa3Y7ofPAbuOMHwLDBc8Hv3QA+82XrafCxkcEZ7UCiMPwOPUNHn9z
cJ/b1euwCA+Alz+QwMBVYxvRFeCfAddWEfJuQPGUV67EBfTL1g/R4ES+jcGpCqt9uGthTvxIKXzh
vHrPXWFjAmoYXDOroSAGvnsZZhEIpjIg6XDymZqcOOOv4Ew5rmmDhHmFUC3kfRWWXhOHE2fkYUmy
JGRC33HlG52aCe9L1oBz4NNx5mobe2TIQEKqeg7jqXy/HoH+0NeRX4kdrN5efteu6UND6NxdNwbJ
k1YsKpYmSrwGnbkCR40rL1Kqa8DWuCobxuQp4FXjOTDOUc4cS38YcBkhW4GvWI6K2PGL7dJhfaX9
fy8rfpPNXGGZ4IwCrWCQza4GoW9HoFTNTSPXcbrgIGboBV56wAmOwD0ObwJQJO0bHbej+kJDxi9G
UHsb8+CIstSWBvYHIBXJt6qPQJ8BTP1owDOoS/t9KI8GUBqNNTc3Ubv/YIrz+1W3y93R1OuFlQbI
AwuTCiDAFKwsn+sQ9S1P8mok8Qxeip5POLABuEfUtOU1gfLzsQVc157wv+fmgYGqs3ptJGEE/HK+
QNc40mtB8rkqw/ZxTWX6hjYUPAyvye56gg0A0F4xDbKgO/kp6PiUhtU7v6avq+4vW0mcNUEzEJsE
Qgw6247yWzrMrzldXOfc76aKs/AZE6jKzrssgKxj7Haabbed0gOqhxNAn2kFZ07R1V4XVPDre/mX
hGMaCb5Gsgh0IM7g1XYXq7vqo9840Zet13BgxxmRyWIdeA3UIkgeLX1tnK6D/btxcrJwSEAIlJOR
hQBC4gNU1fxtAmv5bzsgJ69cDv7pJ5xsTMo0rqge5XnemYQx8zKCbpatEy7bb5sNFW2vHKr/8Mld
1RzkCZVZRVcBerhIeTHRHkIdFnTnRtmEgpHr+ezEXBFdVePupATktxA9DSB0E5+QiDz3VLET0AEM
R3AR0MsixHPcwrbLwsL3/z2T/vAlXBFdzKDltKjBPclqjJfbtJvBuExSvPuLau2Il7rgX8fyX+Ma
ZsqxaJo4gE0HnP5MC4JLOgIE/N9/wzWAfzNhXa+u+UgBkD1AuYzjCFhvMcAzF7C13K91J5LXBleR
zIR10fCEX/R6wD08bbzOcSx2ApkIHXZd3JWncG3uSMkyPgjPMXfC+GCkA/sPTVvLz2U6XlRDvc6H
zNXQHXAqa+ZUlifZ0Ps4Cu5H4XeLx1wNHWSFVyPcpgTyeBvv2nleChCSP3h9SldCV0ZxvR4swGQP
q/kMWBfPjrTjF7/WnSglqZzKiARNETezvofq9dNYHX7msMzV0FUiroKVmqYAlrUDUWLpb8jY+UlR
mSujC44d74ZqagowSUGbrhPQhKf57Dcuzrq7t2Q0MxvS06J4s18o3T7qCbANz2F34rMeUpDfeJ+e
+nV8lN1QtNPgt4i7Urqj3vdKVdhIdQuM6nvTk9x20SuZ9w9Zy1XSrVDnW1T4IYhmgCShGstBR/VM
ia6UzsKkZ16BtkbVkjryvtJwCQcxNfUTpMGQ+uUGJFUHai5klKLQarAAunfldD/ssvGrg2Sums6I
vuzjkaUg31g8ez5BBfDKYvHvVe1vVgtXS8eFDWFOVdVFeARsvSeNAmUWKskjBP4QzwdAGVkGIt+q
orPA7dqWj4uMVlhYagG8u0kJYI86rOg3FUcA/JXAE8ReN/CMX1fpX/a/HQzigVOL5nMT79MlKheY
/gbS712NuQ4/DFRL28llPrNN1VBZLM8oqdxfGdc/TGfX4MdsI2xy4mM+H3FoM0nklMfSMz9xZ5mM
pBEBeGnz2SpYNIBT9Q+Zar/6IebKbgBWVWPZMdDKoZg/pVtd54SifMsr+7mSCQvpc9msSKaxpt9n
xT6oGmQvr7ZdxUStcGIfgJsCCWAi2a5peS5LSGe8WncloXswhjCBWa7XSdNS3TaMJOZcz0A6n/x+
wJntfdMA6hLW8WmfaoHV8mhBNqkjEbIffj/grDzTIo1dS23OZqj1WSV8O+mUez17sCtq59dYxfkh
Ypopcw6vJnRbNMI2gMdeYn8WORNexysHygmNrwZO393Mx2zoqJ/glEXO1pDXBtYMpjdn2oY6ZzJs
M9zYfvcbdOdsB4BpQsgVCrTSWmVJEKCacOfEb7V3FaEVhM+EB2w5D5B5ZYOcKoBG2PKXV99dQSjf
tGahGJdzkOIJjktbnZsj8hsY14CumbZwgCpgOcPRlL7r1S6/C2Jjvz25qwa1YHaNi0GK7HvRAZxi
YE/Ey9cseP5wTHRdvrpQjlQODLC5sovWdzXo0+pyCNpNFz5prIJe4++KqUCULHnYIqFFNAlOK42q
vN+Nn5gKzKqXEavrMl4Wgdarqm9OCZRUeTocf/t13UlmssUXgJ5xOusdpN9Gje1pVqVfrnHFVKnm
ZFFRNJ1XCciVqhMK4m1q/ZKNK6Y6FI4bdtqm81LbDkBH+dGGbeT5SZ1MBtwetwPues46qeNcdXub
Q5LqJ/vHq/7LT9rHR7zESanPgQomEKfBKGT68HNuQgX0y9ZLzrsJ8Cd9bkD3yW2kgC+Dtbzf8udq
wEx44Mp5qpJL2/b22RK9/9WS/jWv9+sa95ttrqsCK9m2hQZi5XM0hahHueZ4TcPX7gj/1Lpz1gXh
BtfVR5peeICr8zX4MXT9s1cgUSdKZUjDEoCL+AKfr7IDXA0Cv6Xe589+zTtxGnYDGyyZ0kukVQ8N
a7uL+o0Iuz7xi1XX7kvPCYjtg04v6RxmbUrvOuK5+LniLxhxjUC0omnFsRW+6iF6P0Eic5VfACg0
ZR2P6cVerY/kFvIcmK8t8xt0J0wBlK4Xewz8BBeuG0B+3xHh5ybIXKcvEkFUxJTiJwH5Q9sHb3jf
PHn1+n8kX7ARqifWA6kmjAoLrjvUXdebMh/92nfe9Xodjm1nQLHnQ7jD45zP/O5aqvean+A1GH+T
Alw9F4ComidbKS5KB/PNUq6regSwtKrOqFONy9tKAR76sNjy/+Nw/e/p4Hc/6oRvfNCyX9uxw0lh
B/YwD7umoxoQcURdd6nLHajZcVDgyWQ9G7G27+0x9fHt0GlRqwsO1i2A3J2V63Fbl0dQfmNsg+yu
J5C0yoy1h922DAcePb6RIkz0wzqXWyhu94DHIwDYtquCJiMsbViVTUuscSgCmFLrLEpB3/6mp1qB
Qc5l3KhbZiXsnk8HDvRxdTrGdZtyebB2/wALuW1tskiCwQOb76MBxzwLUxMInqUHvNvlTailgDe9
wp3lojLUFXQGHZzjof+oqcLesY3b5B+lFf55MiNfTwJyX5YZjJDM13WjTWEPs4sJ52U2998GXNrG
JtunkIRbFiWiqr/0DZfpDwVcnFpRyGmHSWVw+2qPz1eR3o22CsjdHqZR4JtvzRzKU4zCyfJs8WRD
z0Da7TPg2phpab6K7QD7kq42Ivdhsor00kTGKtSFjcNxAxv/Po+FXsVDSwzAfqRhG5jWsRixC0tU
ckoUDHCzfazE2EO/2Q41sOkpjlhgIkaACg7o2dhPcZZQEaNuZG2KksfYNiKXCAD28LWGusmmBDu7
LA2DDoBw1dOv46LEaTvsHv8wjT3YRU9DJB/tBKryXzXwuPEjW0rG3tiyTkx16ixqVPgl3UwIRwQr
YtM9oEIjwffSTaPRuYrYtDIXAldj7MYUGay8OQTbt+9jopqhyocVl8G3AAkn6XO4x/t85F3PQRKr
kuBqA9kBBL8FqGKxEG3BQScGg/F84FsOwy2NcJFGb4UEuzSTQqYXIWswOcW+qQkH2COY1+vOcp3v
iZlBg5+Qox7FUJn2ed9p1QMHbgZqLi2L5j0fqppTuMTWB9ifK2B/X5KF9cN9ultcAtURMfuUbXrB
ZT64qFFMsYNaFlDSc/BfWfsUymQSFxisyP0ePMUQt9pkgbeaxTPzslao3SLHLBYoOQVM1khnvlOg
gY/LtMZcf4gjFSanupyj9jvuQZIOQQMA5goofDTMj9KQSjxDnjWqS3vEKBMCOXuI7mwUUPkmrDdp
/276bjComJmCgT+OCNr63Ov6oLdahe34qQ5UQijSm6xElMWKp/qRLIsMv3MAsJMjK6tUVcW2rWt0
R6aGD5/bTRxRDs97gmr0amNhCmvnSHQ/ymWrJHjHo0y+R0yM+hOqy22d43UJaxdKJYbjAao+MEBH
OgT8x9BOK1iQgF0ez9KSMMx1jUj60XJM85tKUvu4pKS6gE2ZtG+TCXjKM0kaXb8fwVy17zbUSNAA
L9HwDUhOVydicTtvS9//I/FyU9+3YmRHMQxtVxYjTcPp3oyA7+YtZ5x+SQTl6d/hJstHlJAHd3hG
sj9QHaIyINGrUwWDoOC0NzbZ7gB5WO0NzIPY5y5teHrSHSodn+Kj7vrHsCqb8HYD4fY4AzzZ7jfp
MRFRxGKX5BMRpSzf12Na6VwfSwBPxJakM+pQlADID3TaaHqYiV3ILdNCdx9B1iiHtyZK4/pCajnE
p2VvV+TOLUqm+gL9dDg9jOkqfnTwBOjzErc029t6JxNSST3s21lEwzJVJ4LXqvVetjA4vpSV0ahQ
CeK1eq6TOeW3SmstsqUMJvG9rgHwzqt+lkubJX1YEsCBONtv507Ny2nZKAlOy9zTMOs7u+kvbEnR
g1NEqhB2hjt60QTVPGXtHsz9ub9a8mQwtLPyEVTbmp8jEIS/UnJsAvyzqocvJ1AQ4gHbpepniRCO
87arqQJoFTD6T8cIPiMMjpSC5VnGpLWAvC+okn0+wKebStC8l3hHvrd6G4asXbBMbwCoy3X+sZmV
RX+BkTFhQZBwq0nfd2jl+iH1YqYzII546Tz3G1VRhtrPPiq6NEzleV1Biz2yKlwSe7/tc4UbzB3o
p/SGlAf2iKhkq+vbGRi0ILNT0wQfRCQneqq5MMFpJmuYnuLD2vaviVjW3qyL3dLCqCEoT+NGy+MN
A13rHQnntvmAW2R6yKzpuiW9wDW+Wu5SiRPM44FbiOTCZYP1binLaITOm4N0rCrSynywU7jkXE9x
gLqFaS6bDdVzdg7fL0QqFGP0fFneNTuJ6c2AJ+P2cYDTXTNm68FBuIGveDZuUxrehiydl7fRPAb9
N9rsSfdGdGzGHOtr1dV/sy6xmAkKlm3zeaiSZr3gL9vbc6Qknz8Kudbl3Vw1LbtFEa3oHsxEAcU6
Ix114gSWESt/Wlglw9N8rtvoZh6aqoK2GUVMmCMJfJTu6nY59A3ArgyaYQoNMTnPGtTDbF2Onn7A
byZ/rWG97F87mMajJj2l9cDzEfaLVR4gP5X5Xur9Q0vFwm6SVKPWJep7iFXVOiVBfmizgPk2DduO
ApI1DnM8KCT1O3Q3it7u21E1N0FPOV6OmlIG5lkpO/R3kO7WFrui3u4/sGrMvYRHKiHh0/WlhpEc
LOrYPliScjUjE9ujvAVGOUxhNCtABHuzISGPb0G/mKdbstTpcrMvAIFfV+69hidAhWGc52xJEeUE
fnWVNVU+NttxPLF079IMpLFEXGKukN8yybZ2ekuWMBm/2WnWvM1ArN+j24Mzsj9yzP76czvvYMTg
j2RD+Vbianx7n0gM4p2lYDmfemai5Qbrf6ArDC5V63mzcbxV2Dwtg8XHnKr1sm4yUB/j8FjUuxVj
tt6NLRR4b9u1qUHsbuth/rzrmEZfFI2PRGVwCCO9xkixK7UbnqnkHVzrefptgPOK/Dp2o6Q4X8EQ
keWqpW18o+JlPrB/q0kChPgYmANLYbdj+cBuD5axIojW+DTDpGE4IBuNg+9wlT94TrCot7fWjPI5
NpjfZ0m2TuTNbvH+ouKef4oodBE5O5KyzXEW5TGQhUNsCtrFkVgzthM1PuoaeOg0C2HfedFp2w0P
TOkt6DKBCqxv7TAu+yUKG76+DXsywX8X76zpM0/6rb6sHUg570Zas8/JDMrLaeYlrgKSJljE49Hr
Mr6Qqd3oW7w/sf59J+PZ3odtPw5ImByxAVk8hGpJIWGiOj2Uqkv1niecV+8OKF+CfBeNWt/PdhtR
EI26V7rlsDEsZR6nYaPfyhl3TFmtqm48swN1td0FJWrhOSlZ358mUlJ8iabuwgdu9JXkKubr5ieB
2reu8jRZI3pSZiShyaTdj09t0sE1KbMKhX/PGsVt7K9qFsObqTfYceV11QZ52MIV7siR3dcs3gRb
PlED24ObSmwa6328E2zTGQp49ZIdjAfLbYMukCcz9Euc00iMJ3nUpi/kjlD/EpFpWy80Bn0ZZJIJ
lmchb1hyYh2UmNnMQntJsRhtSzZFZTs/Gkin0j5XQsXdGzmXx9vkuAJQ7WTZ/ZwkkpwTEGx2LKPY
cpwmy5H2t24Nqlsp+mh5NkDVr+/7yYQ5rqVH+vXoym3Ny63mN9iuAWspUUUz4NUtm/a2vqkXDWMN
jrpqLLYst3ZJdTYAhiRO/0fdlzVJbqPb/ZUJPfjpQpcbNvvORJhk7ln70ssLo7qrGtw3AATJX++T
PbJnujSSPAq/OKQIRau6kplMAvi+853FjF6wV6gHPriGhycFK6UmZrIcdJL7AVPwbO2DuOuikh2F
U8trBPVPeYWEdpBl11Kv8mogwXjrOVi8ogUKzRl57MGK2smPxtuJ9GCSm5knDDLyK0DoEGsjXTSE
GzmUvFfLKIKnzhG1qYKSIdu7mc1pqmp5oxwc9NMKj3FCZ+uSIM+KfRRF8myZWo7Kn+vPi5rKBxnW
Y1J47K6mY/NES9nKWHm9Bu3E1lU1xLNXSKdjhWp32S6Id1v2bArUM/Pn/mjKRcgUjzNLGqRjz9t2
LOlxAX0xenJE8AdVO7AW0sC0nOyzhk+ujjM8uQIy+SX3XguTLeaJUsaWeCoaRMYnzJ/ckhYXP4BD
vcwrbFPE6C89knWHQQfoY4qwK1PFJp8cJz+CoBnyaecdx9zP5LUmszbbCTp/73lldcASuUSTOdmo
p+ozKtdm2FCDxPN9X/RFdC5nBKDHVrVTHTu/H8VzaOveuxlCG/Yb2DQsLSwJNMsPHZlk/YnkyBIu
E7oUtEg9XeYmtrRAKSqN5UUy1qhRXJyFJAzreKGIg/86CxoO52nupvULQqkcyqHcCIqnu8baon1c
QjBUbuCikwW7UdRFeTf76P03XRuFzdZw7DspOhrFD8OFfrcZeBOENxDVlPQE/mzop76cqTz4kE3N
3wroA5obq43ovWSRasqPetChx2IYighMpNYyqJc7tMY8QBcMyuZ60rrW2Bfyljv/qm+wJB8qNKvu
U0UreYiQt40GuXH8k6/DinxuMNNCmzx3FCmFAKHzBE8HiqU4sxN2dz3aOZ0aNYoPDJp+8ywc9vaP
Wg8yKFPKB4LzKmspmR6YW0uk2pMg4GFsTDY2iczCOrjWq5iXbxHk/vXrWEDNthElov7ulzqfJQwH
aDfeIuOZVgirn+DuupMFCbpbhlWGHdELx0Fge8pnDrAwbyHf35ehl7t9WOWV16TROqIEiGvGmIIN
fIf+AxVfOSTL1F9qEcS4GHdXmnFUbicrVY3PtSbdtO1KYuRBa2kpvrFVujEdgnqePleSQovE8krq
z8ZVw7TtldeQRFbWPxWDylgyYPZozktZRgpfCS8gBtRA2ZOxnwYUpQODncyzXeGSCyOAITt3Khh2
LpvF/RAGi0F1QNe1v1nquo5H5GnGEIUpGyJfTJTddnGCLolCBKk9rKFGg5ZLy2NtXEf62Fjj9B33
Hc+/TYg2EZu18rw8Ze5yrsZKI2Nin6HMPhew5sJTF/pNeMxKZJqeerV0H6TATUhDYyK/jr0CU+Zn
Xa8lQZW6eGQ3r3iud6gDfH40OALKF+fCYocWwJefOlic8zyhUnnFfT/RPIcltN+wwsZ4yGiYCOyq
C7o5AuHcynO/uBal89ZkxIJ/qnzabOqsYC2WWmaPnQcE4wp4RUhvRTuz6uimUX4BEvMRpYcJGCJV
GCjgHTJigvs2UNln+FmURaoabIpFOVZXxniozFYYjLhDzUWe9OuCwBEw6L19wcewvhpMqOurMbP6
ZPu+K1+Q4GzeyFBpnc6W4GuMZv5c2egy3KkEzvY5cs8MtYRJ1TqgVgevycxx7XizhVhZsrjsnUJt
ANrChLA7MQOvxU6oge+Y8tqB0I+IRHFBeiD8Hp8rFGNxQMFAPwBKl/ocDmIgtyEHiQ+kIN6q6TAx
pUyNL8UunoaiOyuLzeyFouSbUrDiTg3Iht/4EAoM3+YpqKaE5ECuPsPuAAmyIxU62rR5sAR4NIvg
YSzQj+yWttRxUGID7ePJjkixU4HNvwra6OA5dDafkqXRProdHtXTHJeTqMmnovCzL+JSmuzFDJX5
08L6N1PVJkK5KwcfxWwTVXYvkQkiEsnG5q2jWLKxQGRHglgQL9rUMhLfwb8qXHETFrGBv2UWoZVB
qPp2DrjjH3tFJPTHhcyADBLZwBlJ97DiSFGUNO5IWdd9res59LHPRXnZPsOpTZZJMOYu3JcmWl7R
Oqv1NNZB9tbk9SopArqXKTg3uYuGJ5J5jL75iMygr2gtcyAjpaJn2Y0V9g4vX5JA+YO7HWXGe0iN
MFuKFFPebUEYA5qN0sM7UQdD0a2cRhaks1m9cDOxSU9x3dj5AZ7IfvShH+V0R0ikP4iM+08Yt5t1
12XQW+xJh8Z4rpt52rBIwNB3Laf+A+55dWr9CrQ2ViIhGx4nUXfocimHhPZt4+KeZNVHKHXneKDQ
yfR95NhpnHtyy5mbr5hcc7HtMliMbGq6zLsBsRI7v6+9Q4QcY+x5baifc6noctOrDurhaYLfT0wH
m5kHZ2Hx+hkeHGjO9OKi/COg4ZDHbFpwHwJXltgWZOiHHSoODv2x8MxTPjMUiSGgBKVQZZSUwB6W
ryQdQYOnGyoUcBOH/HPklPBxLXZB7/XPsF8vq/tAdBCBz0hguC/wRuKwmPzeJti2F+PiEdhYeNNX
OY+SsMfbeeq6zHXbcsjKPAki3rsvF67roWvrpjnNnK81rlERfV/5katvQsUdCralCLdC9KTbg0LJ
3R2g6HaDbaJttyOlpU6DfKp90OWQ3LrpnIdNBD4wR3wXgCOynnY92m0H0vK0LOZek7yckpZavz4S
MjXrDvZj6yuhiE2Ka0RDntTazVg+mcDtqJy3qWRkk2Ew7hh2PgrOvGhPS5/Te7CXBygE4O8InANG
DWHEs49kBZ18K6CQWZ6AM80TDiLt+a9GjCrgyMCpVsADurZ9e2gxoSg+5+ugmwTfFATvospRmWPH
rKcmyYesh385zIvkFSzSBE+kY709zF00IK4eudnILs0mJoqYUNgebp0ML4uQlJNSSFcc0DFh86nS
ctXSHQxEGTIOutnUWMaYd71ZnJ3ZoR+Np9IJjtoemJhNEPnPXYQKLZ2cHPOERxOD1sewpXouGJxe
Ug9+88XHGoBGFDetzfMnb16xeyhCmH9k3G9o0sigDtIOaNiUdO0EaCuGLm9WaQkdl3cT9cMo7hAI
UkzxAhfofmOXjHbxEqwRKhjZ++YrGZGqEFNIPeQdsmwmvsuX3vGvDB/KfdAoUNmZar/mSVTzKrit
lfNgmtyjKcgL3TT3CwT81TYotdcsMYXYfgKAmberQqNuADngoZ5RFCLXPBsQRi11dpV3XrEe/Mib
2yvZA6eNWR86+KX3+fjm0bDIr4M1a0EFybyq3VsxkeAWEjXOsKbGcHWY/7RLv0V+oxu3IBf1TYKp
CrVfWtdogoDE1YgDqQGnfPTq5vINMTQ+qT/KvoTuDw1Yc22BH1YJ9BVG2xieQ35w8lhA0VxSQ9p9
AZ7F9MUFi9Rpxlhmdg77tUtH2vfVpg5DMaQBEmlMFQ9js+RbdIO1PGUR7NdAvqwv8WBIS+vSMi/k
fMyMx0UCnYiSNIUTg4cFVWQN5tkYhXbqyKY5XFGzmD7aAyToMK0fUNvFwGH9KoY2by3TAY9BvY1m
6w9vvKBVTdA7+JEJYxXCxORbXzU19FwVJmQGh2mDOjFKSD3KHQv6YJkPlS9C8QzP6MacHVr7uccH
L6IyQg0yh90N5UU9fyD4NJLEuW/Czm4vbtZoSCexTtG1vXTQp4x01YziC3xZGEwtmVI3S+NrNCuj
DRkWeFQBs+IJZi0U3aqnG9l+LRZ016BTLbzx3kYzkQHFAKdomDoDue2EtJpuPGrZWXFDsXkolIqi
XF+rHNOIz2XpumobqaglDne3D1uEJbOxuItQ7mMtB5JHdNujNBre8j6iTsTGl3Brdjyy4tEHPlcg
/gX4v/kix8hWzz2xHbntFAY+d9OlUYVjwSLqIOHTAF9jyOb6sT7kDeZeeEiiPtyOHI0P2yBH0Q4n
iFIVdcmKGVKHTrcYecFTjzIjTq7HJOmM6lqwM8qiSD+0dVmNR65C1x2IRZj559DzMi9hl5pta7uG
2LjmgSPnzoPB0x2x2hbY42BDn0hUxu1msY0YrwttIHRpqMenx7UGiywRnsaQpwjrFhYzoyLmq2C6
zx5Dp7H5t8g3KKf1SFbka6Nkha9hfXC9ChfUU8igTnw+G7tfulaG+xEou9vVFVu9Z6CKlB6LCpPA
pPcaEAA2kG56o0jxbK7Ati6IGtkOYxDYJGRNSWKsuSvW6yXCrJHCHmPr+aBWD9uC+Jj3sBYjniWu
EbEm4mWYe5qOOafR3sxWrvs+monXwtItcFYC01PISuus9Msz9Uetn6mGq/obV5FtzihsC76taW7l
g3MYzaS1EqWCOhHk1NuibWt2ylTdVg9O4MaclkBU+uhZROpcTXivASLHl5XelpY36jiXo6ye0OgV
2ZR4FtXykJadaABbR/BoK7zEYjH3JIH3B1v6FHNALuS2AjX4YmHMP8HB0NN+IiUMMJtNg1GQtgcU
YCNurOFlP97inG4BPIOMg1Eaaje5PIS47RBXSZpX6xOmJ9m8nbCSt3Jd+RlNNCOngGQShR3z4F4X
XMZ4Ith5JWP9rir5QM9r3UHk6gdLZz65wkqYVlQW1iFbo/p5yWPfMcox4wxAuvIGLaaEAdjQn5sJ
lvW3HWwXdLC9WL36wDRmivR1Ma5yKhPZOFelSzNeEuWMZtd0zKL2EEFc7vZD29swVdPSt+dAw6cG
EKmHeWu3jNxuC4D4fky075MtZpSmSGuhJNrOftA9KqSwKcKXmSPm/ZStqpzvYckQGWDveTaur2FL
Q/WlrzqvPnghpI4HD6jvcAWB9mgea1hSo7ZpaTSf/Yjo5dsy0LI/L4siGgDfHIhklShHYuDLFrOV
QmuQ/QYTXVmv0S4xC4JDDyPeQpnaNQiqBNx4hpl5FF0YjZPYSpBJr+sJycBPnquUvhrN6rdHjti7
9fJt8wxaB2kWRLdrHpVfAPORMC2pIL2GWSv6mUS3eNqbDSrrCgckNtJLm+/G3t1IMk5hshDij1gs
Yhghl+jp5Q7KHnAVKomRyhvNp5pA2V3w4tVezsdXbqFUh70BVYehk4sfe9jv6odwHAODtadoM5i4
FxpCf0BMCIriuVd4aRhQAnpNqIbsOsi5cVtso/BCnOq2mN5MOffzuVt5Qz+Ms2URmpehtMdl4ev8
QfCmn24uHo7hXjc2ixuY3QwxqlF1Acv7ecKZiwHmrVgWyY86h9LgGoOSBh4MqI1XQFtDBdSKIrgy
ouYFwtVBxBAWBW4zs74CajcO+T1oEj4qogmhzPclmI04F5GxAe9GOYlMPvPekyD3th7mWdOuzcah
M3EBvV8UdwI8gjDB7Hu0bwCSFMBbADaeeQFasRYkZgblaxlT7LIGGGLdQe0Rw6Qefed2hjwU4UDt
HLH8ExTWix1j6xBiM+yaydCiTNwA/3DUoR6bqZ+OYQ4qR/ofejSw5yVU7DCpCk3igRGkYyLMkCUw
Sg6fQvw2OU0uV/1B5hfsV6H9nvvLnhllN12gxw3QgtWC10oycviPzM7evOio3sOoe55Tj5Wdjdcl
pzcYWLU2ZRnE33+OwfTeWYgtUdt0ra43nvxYRo9s2v45DtCFYPdPig9ahxPGNXjdsLgXAC0K+icl
NO/thDoYHsqs4HyLY9IDiCQn70pjt9Z/oOH9DcMqjAx+fOuAwgIDRhomEwTrb8i7wpwaRzrYCOqx
B+AUTCViAbgcgttZA7pFg1USL+nIjO/p92/fhVX0r9hG74hlCiOauSAj33ZIM63TAjqCK5AHhwT1
GsaPmMWJPzC/+C0y1Tsu6DhoPGrgFG9hCDDwB7N0mU17hTo3dTiZ4E4KR5IaVem8tH9wh3+DZPne
nagEPwynSUC3TCCTw8B2ZjMAa/6DD/Rbr/6OfdYj0U/zXFIwR5ov1eg/O9Fnf0464r2jh6JMH5pe
ZXS7IPYjzsflUNg6/JMv/o5hZnzftJ1ldAsMeoNBahFnPpDH33+gfuuuvKOHZvNUGCoLtlUe0TjT
pyz2c5z+f+7V3632oOpDsINwX4K1gTevkUiZXLuH33/x33hC31sTsdFvXD+XeFxyLoNXDUzJJR5b
AuQKiaDp496Cjb2HroT2fyqeL3zvCJML5ThshOgWcaj0QzSM+rr0Aa/+/gf6vrn+i9X93g+Gl0sI
WEhF20bIHAi0bBeH4Qr+eVt8w54jVN74P23kt2xX9OVjuRaPPp40us90YXP0KirfIJ3xdZ5CRDfH
hqMk+/u7+8+v839Xb93t39+H/tt/4c9fux7NvsrNuz/+7bFr8O9/XX7n//ydH3/jb7u37vqledPv
/9IPv4PX/eW66Yt5+eEPG9TlZrmzb+Ny/6Ztbb6/Pt7h5W/+3/7wL2/fX+Vx6d/++tPLa1O0KZqe
sfhqfvrlR4fXv/4U+Bdtyn/+8wV++enlE/z1p/+p9Uvz6194e9Hmrz9J9rPnh4EEkhoxxuVFwe3e
Lj8R8mdOJV6bRZEXBd9/0iLxNMcV+c+ScepLzvDLaKOxpnVnv/8o+tkPJJWCoZ2lIff9n/73G/vh
u/nHd/WX1ja3XdEa/def2PdT6R/PkkBmmidxJV9eelpc690C73IUOjnm0fssX8Hp8WaS+xvrZ2EJ
K2kLAZro1vpWgA2doysJRZtMajE8zkyJAjU3fMKAFS3kmK6d8bet8FYKIhG13R4W2Fmx65aIgC4y
TpvA96PLg4o5Hml5cYwoWIWxsgJQr5yKA2sx+6Ktvo2KNrgDXZxdq2DBCDQg7XkOZHHQKpuvbBA9
iKjXCe7gsvN6f0y7LjBX8N3eompOywiOdZSFR940Cey7bQoxxwormwn5kAZ7Opji3ZYv1ZoCOA82
IYq2pBvkVaaIfz0RrXag0H1u/aJAt1eLtESfnqyeltuOhq+9DGjiQHxqmwr8gr4ANqDpGts5Ww5l
35m7VUp3rAovf5UDm5Ia6cLH1jcv8AQXe49747a0PY5JMLquRMHeMpBlrs0wv64Akbao4eo4Ksk1
G3jclesXOeQHokLIxbMP8xCeIO8+R7xMzWKPTeQjLtprc6AY5GvUCbfN5vC1ri/hCR0yHwB723rp
ksCFj0rmE2i55bqhFRwFGgUq1+CXH0AImDeG84+s9M7l6KN34/DYBPW3sPOwkWoA1dWS6eRfRqzB
4B+bplt2SxHtZsKKGIvzthp7cC5AtWk2kWoCDPyjLwvIHmkzMu9uDVlws1jEutVASz5j4AFwD1w5
9TXIGNhl5YxXsCHZtb6Lvo6jJbvaDuKmaRQ/hTNbvo3SYLgDAsMQo9lcT1WPidqYVzee3xffotF1
4Cljlu0rAuqHxhCFFrV57WEGDy9eco/S4VjBXTXxlQ/G9UrG8CbIXLZfanELyp9MHVvvRd7dAe/a
Eezjt2tTuAOd6gLQEQJdY6/Kgls5dUNa0OVrDdejrSD15ya005Xm7ECCevVgxa6re84xxeT9UJ5m
D+PSgYkt3JPdpr2gcvBAXE6m4jcYi9F7o7T2z5xjIIseoPWHtIX2ABQeoF52C186WwB0Q1I10t5r
BDGUEz5sWvfwloxLZqVLmMWwZBOtWePtqgJ8hYSQMrgfhZB1XCJQb0qBVrVVWgOLAQABHhGGGB76
nI3mYlEwxMgLlnC/y3iagbMBQVgJmkSMmJUcXGo1TupMoqIxewuQ1yR5UGlgNhVGCB9IVYKah/Us
zJpWCDOrY1hoiySYRDtdA3kzyx5m9eNyyoa8dlsx0xqdTDuO4gHep7Q7VLQmHcDGYpW4bokCzNOA
PhMVkBJx3Fn2He3AlHSDmXvXJGrCjHqXAz4BA4QOjm1M4BU5koERUf/aBVPeJJ2PKJgU5Ncuj1tY
D332YPf0oXVYMdKU2e2IEfqSguaGiR8A7rzbZ4GrPfR0pGkTVs6X8UxXI/gR9BncLMw34nGKNhZv
46kqPawQjAZiRFmC8Fy2zYMulXlz2QBJR5E7B4yvLPzqlnVlU25XG7Vi05hJq+u8avHtRxhF7NQ0
B2YTZNVYoywRa5gCe+jLXWNz7h/YMJr66zASW2wlB8E3CRqR6Tia/PWllaBEDLPN72W7evD2Z7ig
7avU+M2ED9rDnfIAy+KRxgMmiUD9jwxUgM8VKzDglZF5cSgZQQZDdNmVRa/QxhDrlYdmZuuLoCC3
IBc0Rq7LY2n4IziBH0Vbzqluh+WToG7YQiZQ34UllO22UCgO29Y8RJx3GG1p8Qnj9RHJ2yZaP/ve
+uqYzQCp2PYZAysojtuU6HKCTgD0EYbXHdFgez6FEGB2U3M2I7w2d5JkuKNIDwNHVaGLimtBhptl
rP0NyefM7hQ4RRhW8Gp0mwAwnTth136ewPRGiwe+6gOCMOvwHmTXKdvWnAuMlzU76aAFSWLB+GS+
p3UBtLCOBuAGXl3lDzX381fCauDormigbBNjVDzCV9RMn1W3mvG4ghy/bvOp0CweFHCxolr2lZu/
zHmZiZjhWcYoSDGJcWa/bv1Mlxit6enWmKW4iUirkimc5ysR2juEACFBImflnQAut8XUv30iq8fP
cDWeP11Ihnc93ARhBAVl2SPsuZa7BUSO+naSXfelBWUXQSGrO2RTw0nsQJh8YSBG3xEtx5gHRt7M
pgG9zfil+KICYT/URQU/k7GlBYNg0oLulplQfBP1Opz7xbpvWT45mxSy4/WjJgMQP05AIQxClucb
DoJA/a0QbFRJSXLvupomdt91PvuAPrfcARQP+BYwOavPfjvM2BVAfSetHB87NfSwuAY9+C3govs2
ceI+uiGwfTpEuUwZbcAa8UuDqSx4hsMN2ubwSoEa0lzVkO08kjIcmnPbz6Lag9UeMVhYkancSC8X
H3mnoKkotZx3ZZ91wZH5VfTaASK7Y1UgHj0MK88Imij8E8I6+RNUjPTzai+cjAW7asybRX1kE/Hu
gtlHblq91DMwyHBKRcDZPsOIbuMr6p9yFZjDFGHgH6tItSm1DjxtjlFDtRXj2AzJCgJlgPn5qp/A
0CDXWQvOajwrPdiYqXodr+DqeIFlVNOCPobU1wUzV/DurLcuEAnVpjsCWINR3xqGmt6N5VR/bLTC
Q9cpFU6bZpqyMA0w7i2PssX06iAya7ID4DAy7r3Iw/k3KMHaO3AQyXKDGK48uCMY6y7x3JVm2hJw
GAUIgBz4c5/jo6fO1QosN1K5MC6EXzmEFEiqzkVL2JJMrZvu/CAr1DHqIZU5Yya9ApQEfCWSXnf3
sgNRFcN0stj7bCho/5xhmDg3IOGWNQZkASacm7bCkgehWyYQJ01XFffFzplBPmZzw+6AkTuVNBn2
fTYPIApHa7iXVMxpD6u+Pc6z5gZmHc1ecC12U5TnEB1NXZ0SkP3OOosQddAiA+ZUgE41JH099A4P
xDSCJAZxTjwvsFi0oXeNEXsBu8vs3sOCBw2myDaGeYg+rfvpo/AximnKQj2VejBJhWEIwv96ph4j
qnIFbjVOh5V082FdxNCfx64T8OaLQOrcsxk9HzisBqwbjMojcxsEtXcjNEcIL8nDp8iZGTFxBXEZ
pDEVtuUGFC8EvZRlcyAglj4tML3C1wzUVG3kYu3DHJauP/iLqI55sKpXHHPYLLPR0TkGMBiqPQLb
so2P/uOl9xt5WiKvvl2j7nbg/rxDy+fHIL6C1NSu9NyNvcBYg56GlYabNjCPihWVHxdtdnKEri84
MMoHxYP6tbf9tBuqwR8wFCXVwTdjBvY/BGWvEBOgBOso5HK15/YYeeOA6uecw+W6GEt/42kYSQ4h
98BBCnEQ7C7U/uyK5kYirs2BEezmeb0BrX2Ek8zSfcWU56sZSBUmxi8amcBkg2KaF9YSNmB1g5yP
f2rOfumB/rnn+RHK+HXH8w4vCWf4FnUdwOuoqwF2Q3M0HlvA5I///mVEFEqGwQ7yld8ngU0r5LSg
GbgDrGtcG5dKwdp5GaI/siC44FI/NnCX79cH1uahI0Q/9yPs6EsSGCFharvCweKlvJzwzKzoCBTm
j3kyk6p4qycgHXFkmkD8wc38Lj9+f3nkj3OQ5zi62/cfs4D+iPRjaA7RWPTb/FIIBKJh2+hSHExO
13diCIdt1UXLp2rpZvA85o+TJx9XVBfR9zIDsH19KTxa6DqQcHo7c4jKWIix3tHD7Pk7jxPJnsQV
9Y0GcbCKO75mcQ+O/AgR4x+o/n+ETi+PBzphj6Nlx0gxYO+tltYwyjn0W/1hxcgHftBVocDX6gqQ
SiybJM54VYvwD0DHX1809JgHmbhAZcr4e4fxMctUNIHhiIuq9RzyELW0+QSDXuRUL8PL7z+Zl5b+
x68MF/M9iQ+IV4reuwcpGQagzDTm4DDcgB4+eJ0rsm282fzBp/r1SgvxWFIKER5AjvB9CGEANhuM
tooWaGcTmJvI7zMcnK1P7R8gwv6/uH+YXaCLRJkYePRXdpMVaAd0pfUBLEp2yi1KCoxDcnUG+hHa
FNOzAJHLmINBSJY7fVM5G0a3wqcJDqL8FSoaVH+9P0EDNNps3SPUG/Xh+L1W/P2b/6t74vsBHi0J
YAe3hb53DlGgQpqxE8WhynOPH3phze3czWiW/u3rwPGaUiovSNKvbM3ZkOtBKZsfWujYbTryAB4f
KkMIy/fr/L+G+66Kr2Onu2/mPd73A0T4/xEoiAft4uX+26jg8aVp7F/+20vT/4+/nF503hTjP2OE
v/z+30FCzn7mF4BQguwaRfT77OjvICEPf4YtOkLKsCfgP+xi6PwLSBjSn6Eao77gIXbev+OHv4CE
YfAzCtMAlAicCx74kf8WSBh99zv8x45BcLpwJEPjdPnxbGkDq3xr9bqDl6sXEwJhOdSzcG3ObTFd
91HFuo3MUPOB4utyNIM6qjYeGYbTMk/ZARXrsF1AzLjGzC1PvWXmaZ3beV+HXbMhJlMNVFSItNta
CgZxpqFJcFmoIYg3C1SqoK7XOl8+zLBh3XGTQ7E2ePm+a8bhxrdB9UGN2QhVeZfvGljUJw7SipNU
Uh7aFaVsWFwoFG0+HptiwsAWorEXAJHsxNGnFFCvYgaY6i6kqSgjECGaqgFvAnqFrncMtmoqLB+6
oQUhimPbPkM4RsoEpDjzpjgm5Al49sGjaUl3b5ahWE4DBN6ni3bk3Acz2Waiy3ZLHr1G5Qr4UbDZ
oiOCyq+rgsolkBBFUJqzDFBSNV1cSYPTAEJqCmH9+olUaG4wzQv3cP+gIGHly6OtcHCdtNJQeMk6
193Gsw1IUD5rKGjbkY3zoLZxhwrzREvef4Fh0wRwsiew1id+UpohTKX2xreubKsPQE/7D6qQFl1D
H3zkeQVBjAfK3bFoIOKFLbk1SW+K8atFq3gR67Jgl3MIgVDHa3pwZPI6EJoL8khIw+crsAAz/J6t
5bfFX9FYzyukhkVN/hd7Z7IcOZJl2V/pH0CIAlDFsAUMNhvnwckNhHTSMc8zvr6ORUR1RqR0ZUlu
SnpRm9hkOt1pg+Lpu/ee254sEdUfWp1kyjNgS5OxJFaWiFxswjXlp5Aw5n44mC3eiXbW9uVqGkG8
WvpmzWkGiK//T05/EpzAmI0HyxiKX83Eu7AxWrN+4fifibO4XDKfO3NCnypGo1k9ZgxyiLkoihYX
mRPdFpZNgrJo4jtlFGBg6jaMebsZS3nZ2mrxmyFe7kLWzIQtUrZq/EjjruWf+DGwFdIDpfWCDV2j
uGFTER5gIKu24Wrn4Bv4Ww4x8HSARHr4a6lJI3uY1VQekKt0CXjxUYmDkGvvg2114YcrhowMZajx
n1k3gPklKt3E7uJaW7PRy3OY9N1G2FV7X3GZIIqFxTLZDmuN79pYk4dE5tEv1dRMebiPg8VIltpX
lV5yhW1xDHn1tGJodp18GPapo4mvUGnLxxqv+jPmYUdtKk03fwl3cvhK0wHWbBhbOyxxpiOuzmC8
X0R2SUBeirF0zE2eyZrdV06uYzOP+K1cVbBdMTTbkXdxstbJRo5thMHsipFBA8dnGuROqx5hQmYT
LCKNfqteEWwOUr1xcs+YB/GNLQcnG9dz4fVwIkh+RCX3CU2E6ojJLuo8Pb/Giuf5pyFGeVj0Sv2U
5ZrvucX1D3Ok6vM8RNlm1Rt5x4viSiQ++EG4aqMPafK0Law2O9QLvsvWGEyAGhbrETtzjce87uht
NNfYYOk6jbxPc5j3hAnXqdr81ew6tSs2+1iLHl2jHsBG1O53a1QQJuaeLA4rufgzWdPpMwrTcWs1
4XKz1tGEh6zTjj35gzuWm6r3IrgAhKf1Rb7/4ZbtbbMovWIV1Zkll9hMRRW980OKfRrTiIFRRvqT
dN+zMquDHOj+ecV34zsDVu+EkMC5X0z17sjIToGyYuOyuxTmQx8OSVDbnD1JXBNRgHmUcJs3lDoU
jonX2kzqfOPY13ett43wjFF7hgqROEHcFqIOZhpL/jTrthp0Xa9p7a4OeHXEh6ql+2yZA3sAMjsP
aET3S8lGI5pxgeIJK7cYhhYu3mqonyw1uqeizmc/kjL5WRmxPA5qXQIxDoL785wfxtRMAoU/2DfX
KtsbCZg8THlToJpmIs5tt2T+ONPLJbM3uLC0oxXN8i2POhYoSSzbnZpMFw0gT240zr1LwQh863Ys
HGMVjhtRtd2D4py/a6Ix3JSMYLM/Dlmzs8gn3lmDzJ50bObfOhW/sbdQmRAMjuGe1mJO98IVCTwQ
Ne1KGWnH2o3VXk4GESiIADOE4KlIL3inpizQzWn9JEvRUThbJA8FzvXDNPf37lq52CFSvrOeCwbp
jee2e2Jx1OWeUot1D/Cq81gRszxuXFEcHcK75a0MezBYcxX/SgmtPwypGT4Z9RUao4nJ/Ywm9ota
10qYCEb7MRWF9TqQxNnMYsXsmSwF6cSewAv1bCSKLCRALxkn+76YTfuct6u1yTFAn8dWkwhOMQxy
Lm7hkcsqDF56rA6ukSTbKF7NQ69dHepK7/utraX5g7IRexKEQf0a3f2/TmuKnT40x8QH2EOYwGtI
8NVP2Xme4yTFb76EmrcIR54xfo5v5N3SLVurwV95iu1GtwBqgzMam0QSsp9EMiyPTWbWN6tjcQlc
cc98m2NV3sQOxy/eywrdhJiT1wxO9zNcHdaIa2mQr2604+qsw3fhcCRXejc+thGPIdI11BCYduQc
oybKSOO7aB2la0S3EVFprN95m2wbtFc/ai3zMOC55WlQ28OJEJ9+GgtBTYImhl1tpskOhyonHbbo
hDhulJ3Jl82Yy2PaiFeRHjHcNLyaffMcTmXr42kzwD4s4T6bq+5hUu26ZfdjP3WpC0ZwJEsDwIbn
Nbr1ydGsm1jo5aEbNYIrKy5ez04t+wxtJfr8nx3j/z+U7WlDMv7VgM6x8PG3kfyPP/DHRO44v5mC
qyvgBsH461zhwH/K9kzkYIcMi9iEghV6JT39Q7ZXhrAt9yqnWwaYgb/K9vwJIlFYsa+qPealf0O2
p0bob3d4WxrC4TvEp19dVz5C8Zv+1SfX0OLQlW5h7upQl09pJNfNsDC6EcjpNiOjym5sirc4K2YP
K6vzliCGnw2pBuQA/iN3patbJCdk9prGcXJTjqt10d0SDBZTZ+x6HckuNnitZb0a64RhdcIJfQ6z
+Koq901J4+Ni7SIoLa+uaVW/1sruX2NiMuwBTS77lq3Nd8KJOO06ofmywXA/Ccc4zi3hwaGbmpPs
yuqIOM7X2i37Q0Tiad7ohma+atZqyFPdd+kpzV0uBIkjyydE61UcmPW0k0j5i3wl0xFCroU8H6si
fGa/jetSaepkudX4jjkMRFCqEfXyG3tJXkh8iudQLZPLejHiZ5vVDGEiT7E2sZs3vtzrBdmDu1Ud
246YicK1enOlOtCayLfvLIqUXFRbuR292Ta7ytgy23utBlrisQdd7kHVpFvkmPJSOhKVQGRDnCEr
qmK4jRDsf4H/0h4I4jJg5kk4sbZVBXcqLRyZFbWluYnnTAENEbCltqEtNYsI8Jjdd+uyHCxYLdth
IdCCqolSkk0ZbKjBrs4sMdUh1fWI/hxJnKiwWUkbg2opfTR/xX1uI3TGCmN9mct2n2oZekTFAOr4
cy94d7G/G5nHkZy8AxDJ4F3AfqKIst4yQduPqhL2djTN9mvpc/TetEOBGxBlftaZPr3p/Wgd0S6j
E8JhdW85i/E8ybK9kCNOlR8vwta2qhapFszDWBZeJtOo8znM1HGI8Cjk2ezewsqqg0ZlaGSqksUR
w4YNvi4lfUiu9H5VNWaAVJsC3RrUe0GA7Ilmov4Rdw0BZLrQxH2yahjhiQPz4EnV7N7wkI1va0uA
2bIzp7+o1jHPqrGNg9A1A9ZSWA0HbrhG4ZUTLym5gqzY65qb3ifRwMCRueN8DqfusRBr+O62ZXbU
Minf7LbgIqkt+Z4Hr8HLVOnuTTvwQnnKLp2OuRl12y9xpODmdtHLPKvqkHF0oAil53Q8UTse94tn
Wp0RJMvYPmiVtZJCSwMxJdpG1c17XRcheaGqYOYZtZdGtrPfutVRzIO2tYfwOqHK2z4DvILXaFu4
fYw+IF/DOAmKwei2VWW31jX6e5bCmb5IL/3Utba5YR5+bNr6l5t0oR+aRJC47RFt7Px+ldNtgSRq
M+MBpbjyPAxrWyVA/25DVfCpZ989W9sJ03tJiqhzPK5fi9dXLApmsHQ9M8Sgji2ctEmY7L5hq3Dx
XPvi7Ngod3wNx2dU6PKiCZg/ZBapD5REGO57i0Uo8aNrf+MqtHjyIm123mFkZKXXk2gd+bhG8c+s
5EzccJoYc1BBcnKPzjrH8c4ceHE8G0cByARn4h/JH1LCq8yoD/kmTIN2nlRPQG5y7OwLV8RAbIis
NfBbxcein3fk4OSOS4bAx9LA7Wnt1R8nIXZFJIsEnEwYPtu8tP7QE3KYasJqhBKKdpPF8OtIVkRN
UKb9sCWOvl4wgItHJ23Xdwe8iIljoB1PhKarA+b07C40nHBL6jr5VSdT2BPMgqzirb1YttNCAj8x
tWn2VgOqXknH9Fstc7FvMsL4cECzZL+ECUoJgB7QQZ1tXPDaWMQa3WTvNlH7QxoYAMJ24UIVYlUv
MCcFVEOMjyLX2x8aeD48UmgSjKW2vesG1BBe/+4uTcUw4k6Ww2c0l3ixDXdPRfRJz7LlDPgo/9Ea
UXeKonk/rJn2iFqUHdLSyR7Iu0S3FnCtW0PLip1TluZdU57rpD8gXC53ok+SDXud8Rkv2bjFQV8C
B5vt5rBmtXYjulLUJy4Ey+1EXuqMjkbuMyO6cyRb+ha6bv9m00j20iRDdeFlzu6LbJXvvSpR0hpi
G7XfELm4jaCanSk3Qeo3KLnapENvBpSyun6nHOMSF2u5bqbrBUm6wylfVunH60haT6OWtNVG0pku
2trjOtHLka/F+hiuPcbREPbJq+POZrDUGKqLWGIzyyFrYYJaa7+z0vQLUtpw0MeBN6kg4vmYwxLY
Dte/204S867HJ76NCmwDhl5bP/UpXnZWGHH0OYWx+GaZl8S39LmfeZDC77S7iLIKGeU7psMdJS0N
2UDdgg+VTQ+x26nI6zWK/BwQLQd3XSIYg3HtMz3nrxo97c89CZ3zilk183S7MY61DJvBL2NTP0TC
/OoWkW3gK2afAJupoFqrtH6e9RHwnWT0KDcu174zd8H0YjjdgnLM2ari4gMuQMLHOEtvUtlGt2bd
kTEP1zAiqTJBJCL3Q/qBkdrUgiUqq3tbOjqiQ5OsT5XB8IYeDQRRdK31Qv5jfKZQ66sdqmrdJWFH
Cj7KzVvb7aJvQisRl5e4L8maznAZOiklpbruHEDRMl7S1p6ebI6aj3CmwtYvcdoDXcwE1iE7VfWz
vaT5N+CkjBUTonHBTcSriaG8xalhWPs2bczbHsk4IP63nSOiLk5FC8Zaq/GHG0afpOb2fLWcU0Pm
PSggRnpwb/Zloz+Klfd5SavpuJCNwYnTeILwC7fzaT2Uab0YED/4kuzp+lanuUytx7GkwkLrBgM+
q9sfnDhl6FBr1n1C57rBd8AbhUv5YBAP2TUpD1Nu3lq6AWCSb0plTPdRyGcaNgGP1sJ0gYSG0zNm
J2DVK4V88OTau9yW83MG/GADkFF5WV7S697lEheH0p6c2Q5mucCeFIZzP3WA0Nopuiq2SfqqL7AK
xxbafjuW9RfsmWw3ZWDmIsatPeQP9wfZq+U21K3qa+yMeTt1JBe9CTrEI4aZZk+jFYOJ0e3hPsTn
uBqWLQSz5h2K/Hqa9cr6RVgd9mCobmujTU6FxuO+xFn4uZTI+sArHAPc2NiZXMVHLTnlJOHgjHbZ
/CsMxXRelzRKNnPBDWmxWg6Saa4+4ZAZwaR1pMGJd++mYkruLBiVW3iB7tbu9Wy7sha9DKGL05Dl
sK+HEhtPN38V1trdQcq8GRyz3+tcxTeLDjbV6anNthcrOzc9ZDIsMmeGzmSTuqW8zUcj34c1xzrU
Iqqw6J8TdnJeeozW8BBqnQ1TFHXbouqvC58osR8qGICm39RC38aNduJMBANh5Gn8VDScq161zGXi
i2lIGSPcZj3Z4FK2JhTDB0cspngDZ+HYxzHsZmiHNcBplD/5iyGrGnbKLPQXHlLNbp56/dtWU9Qc
16Jh9mudzP0aB0fXt2vL06iT4/To5soG2DKsF9FpF4jY6oFhcjmmbop7S3QZbcGJyzQHt8Rz8EVg
k430LvSmVplPeaZHe2CFHSMlSv3UpydT1dYNJ0LP1iYqzlZkjAALIjP5QbrCPBuFBoqcOXO9aXuK
CzAhknjMmawfK5BdZ76vKIO6BrGkbZbxPtPgtHmLbTkXqem98GqrXA3C2lLgR83w/c56mT+u7KXB
qRNEfSuzuDibHXsHXy8MdWNWTCjQllhDM6zSJhRHVnWXGb2y/K7oQssjCZqsfta00RpEbOA0Lwvr
+FVkMV6humZbj96hHSObEUMO3aHK8uJmJJmbg2csLsZo2ff01kqTAYwdp58WZfEF/UD/jOrBgQ2R
2W9DrA8H3JjEci0cF5UPmiyL/bBEoiQG71DrUw4zrriKhEsQrpPzBLcNAFKLbzKY0d2JRlwhhY0C
mcMWyaoojNposav7Sxq2O06tD3IavecaJMRjR8a7/BofnJN+R0P4HT7LXw3i5j4sK+0wpyE1tYV2
EHW8lyq5wffteqNVF5scG+OjmFpwjYBHd6GiLi2jhs3PJc2N1yuGbePBkcPqs/YuK2ZD/iVHS5W/
BK6vTRJpe8OahccbkXhcka/ERVeDkRq/uu2U+6TZnqDqLyx0o2eNscPjOjht27S/5XYOM3ZyqP7s
mk0htL2ZQIjjMvKJY+mcsRonAH5NZZLII5P+3lfGKRJczTBwEAcCVboB57Z4WRX3Bzsr1qCY9NHD
ALVuQiQNcvIjph458O8cqbOwXEzDE40NUJfAQM0feOU23RDvexzXG1y6t+tgZ3eTWdBlHYv1wndP
svQJ3Q2PHooTp6XFs+ga5jGFx/cQ1piBJOwKP2qA4zZigHMsExBqWl2aWxbrGUOptoy7WVchVj6l
hz5cuMX0NXdwGs/O+/ZsLUOa+EPO6+u0uQ3MTcNbZcpxLzU7fBl0Y/jRpSUSQBznXFjS3kpOc3eF
hazGON7nIi0gmUS1+5LLYv7ozSg8dYRt1b4N2Z9NmfqBdXKIgh4oUOrrpHTnozD15MGqo7kILNMk
QU2U0OPBIV5hlOaPsCZqTPuttPBGZ3l3tG27ZwZ1QBORHq9fWTI+mpgTd6J3nmBFqhMHDJaypHb2
cw5LsSYv31hXsy6FB67q3KDWxfhtLNC2mE6FcxMNJu54OA09X7k6f1scxyJTuzQIZm04vvPNSnzM
ZVh2iwLBz5qt3QxhMlD46Q4GfJVjuhrzvnfYEngOeKQgMdr6BECbBQM4z+klAnLwVsGT3SVWP8Aj
sTv72WFwkWQrqWLwwtTM/vBA/K8+/t+FZqT61/r47RfVEDhX/ojg/J6z+eOP/LmAs3/j0ySkxPvK
CfjXBZz+Gzd6IZUuMB0JeU3U/OcCzvgNT8XvlgfMNHiG2c39KYnr9m8OVQmYbFxIDbhS/q0FnP17
Hd0/JHGuqY5C9IU/QZetREv4pwVcMloNQIJ+3dZ51Wh+Vai89JAuxSW2W0JWNnGRgcEscAuG5cBg
gjkTBcu3YT43MIJxyoVgMsPNaCZwD8Oa6cswenvwnBC1Y2eUqr3MAB7Z3WNWC6K+d3S/TCbManBg
fqwkYzfAUPIDVIJ4X+DD3w8kjoPxeoQ1KGi3Cap+jxm0H92NMuXA+jnDHs+QIWlnNmTblgfDyeUp
mZPQ9YaaFgVKn7ULDFQIhVSWJVxh3Fn7DglNMwJMuvuZuK3jC8E5zYScHMEqCGB32VqdofFZrx2X
8jnQRXyFAddEAbyWKy8yrQmnfEzL9AV48Nu0iuSStMkTQf3VV1ExHlRqtR9X5N1JGqS5w7a3Hq1V
5heRpMZuJpYTMFzFXrKU8WEk+O7JUaBJtPk2qso1cHnpMOkCKdIagMVEYqaHFpOjn7nOxSH9ezIg
CACGy74MOs+9waqSh9BR6aEE1RQoe1ze57WyzrFaBcqx0Epqg/BpskF0TPOYXYMzfge5nIwizM+Z
AirlnLQ+SmqcpeQjvDzXoWPV88S4VCCUP7OOE0yg3fwA9CR3Dw5Xv47rAcDazJyXlqHK6D4qO56a
wzRWwwnsmNF6gqKFW6AROMkLaHtXpzxHGCAQ2K/XlEssPQ0OCYuCOnLvujFCuSSiLkGjsbY7djOa
UFjnjDsidBpcP7QTJVtLdviGJ65rMCWMm2TU0ndtxGgcdlO5K1NsrfxKY/4AU8Z5ZvcKR6p3ZlCg
xXjb63jiPNBauIgl3MXeM6Z2fHT0Kmb1gM/zdVCT9cIAQ5t3DdvungibdQvveyw2EB+q/aDsfF+4
cqp9iNHLa08k47MhH3/fJbEZmFrM4oQRc4nOE7/SuB1yvQoUYkzol4xND7iYnD2kKbGHJDBvCzZR
uR9mY7Vvaru6gCTvt9H4yHVi8BXkU1uLX6qpgSefLeMNlL7mwKo5fWPZMNxBORxZH8cNC7/ytp/1
G3NZ9E02zOt91uTmJW00XjIsAT4x0ubCqGwWuxz5lm81gZHd1LbX2bTUmBBrhteVbAhrHl+rZ7WR
aHPfdhq+9Wyyzlwuy8vUuPOBhyhu1nS1uSF1hTwz7VfHcu3YFjq0vNxS76ohRY1heRpIcSOsTzoz
ZSsS+75M8u5FzxgL/TnO7UvnssKZDWL4G72twQZhq7dOqmamPFAmATWkpJcgQWI1neVdUsJuPnYO
WmqnyuorZ/axoivy1qpZyhEwaD29GRL9VYto+TzEKZlBPKujA53LlJn4abKac89lBQiBnaOZ8FZc
t97TYDvFMdH48b7Qx+U5doS+USStXnVj5lZHDL7ZweTKUh8a55BuMSVDNeeIFllgqyF/TZJ52g1u
qymfw/5laNzprJt9d6NNosSrj7+QMJBlY/DIZ/Fl2ym7KjT6C+J7th3ZnW9HQj0W2vBq3lIdsnyW
Xai/AUHIfbvt1X6+Mivh2kVbJ+3rpymBUoIrZAXWxmTbVF/R2Ff3q7TCb6QA8hz2sH61MJlxSQt+
sE6qIgoQSuW8o/xYdU9gaCQtDnbnRACQ0ZIfFsCTY2B3HUtHmjpXeYhSAKJ92YZTkKSIJ2SMZjqC
i2Eq8ktZ0H94KHDWFIEykmnwdOh5T7BM2ESb2MepPpYWZeadI1trZyiwhL4DeO0yq0rj8RJxwdZj
NsnroONtIvawW9xq9QVEvet0fZt3RX5uHbIampxnwhgyWtkN8gEspq4+UnkHb2JwrWm3zHNxicjR
PCvWd+e+clE0sSPV7wMqiOVTTov4zxUbzI49kECEGeasW2ipKO5FXtvpPotAZflM2ctPIZsU6Gy2
uJ9ccWH712nCDri20ZBh9dDotLPsq70HwNey+DJRkpk9rvKHDu3KCIBO2fEptMw42VjDELk8waoy
uSV90p4o6gR6lK61BDxkyOmSywr2qLL4FpAVOVXo//spdB3X09J59iFgANWc4v7BnoeeiE0rPpp+
fZCj7ZgePQHDo5gzYDeR1uG86Nkk4R0qRxtS45pZH220iBze72y9stsfXF9aqBx7+FljHAyNxeKv
w5y0cmanMDyWafmOqFN9RiWfHns3guNGL1T/aJnCPUGIgHCvGfJB7xr5qnVugWO/lMdOkW9SKQ0C
3CkuKxXMsz9YbL8dlZ1Xdz0aPV9YD2za+lXkUI954MgF6tLaWeomiYGU+QVvJcmPpmiXbddOWrmT
uTR/MTgt4Lc1YOr3JsuYZxVD2OCnC+eUQQqNdlB/zed0TjnvbGH19REuTN8GhFn6W40mEVZVo+G+
1rmLLlKmAJkyKRpzrzR9RDoApTdvwDlCRMH/lKkNhZi80ehgaXHbzWPcB87Y5W9NmInbNuVyDxoX
I7XfjkvJDOFCNBF2PryBI4Oua7CwqlhvIb5HqnvsVql9oISSHFVDZyfBEEUcNILFqx/nxhVswS3n
lt+6OYaxJljT1QIAPSvY7rvL2T0Sc50iCtAdV9r7aul/LxsxgaYSJ0vASYuYA5sOXK3DH1dMFzDb
NRnNsrcQH5Ref2ESV2DBy5FgTtyYtS+n5ieVjvm+blYKWuS4Uq4whyDwwR+rzufJtAb4nlMmh1RE
b/TAtmcl0vFVS4h4eURx0suoV8/O1CgDh2MS6QEXKnUq2i4N0mJMh01clF+ExkMeZWH7Yy1xxLdN
xns+DtZwM2c1sTDMCizsgadxpqTIsrnlZMu2zIbmLk3A3ntE6DQSIGYaUwLQNMNbMmQt2FFIOPoW
ys30Y4kLBIeM3U8UaDiITpp0omcqeOJvUr0mX2nI0hXwrGrVfTg3fPSogG42ROHqhlN56NhNdvKa
HjUtPNfQinDVDOHL2LSAd8243bVWb3g10CtMf8sawKPZMZDuacTFY9nS9bYlMFaDHlut3stm8k+m
M1XeVJQSb5HNEZgUWfc6JVRG4J2efZ77nCcZn8pj5Jjhvo/y+lyN0fREXctEF0xYbLDZzm+kr/Pc
71rRfEZt4cCljWPz51xw6w/HIKSB6S0Ore8xCa/cbxGBgjBG0nv0ubP7Xhw6eYbKqnZhSL2zlyXx
ultAMNE5Ap/8hy55Gr3SFKQV5J5NdWeOlnMNDaRtYLZ53uyJLpB1ndzBaDhoy+yzjtRMRIwDAkZK
RcbUcmIkLaty633L48LveQYc5iSvHyo3mV7w/jSemnJj2nXkqAYtLk8jYhDEpz6NAZp2hTMT7ikx
tJWGOz05rHmJRDT8o1nDFZ/QA9ofRpJJtSnGTPtupYYTktQDP3t22ntOIIGSJcy64UNQdXeinlyU
QlLUV5XGvSPc2j4KneKNXWhlOeiopWzeKfRgLdrVaalvGNDIhDpz/XOIbL4ddk/g9sQXj8EwKePq
w7WG7gl7r3kepGncFbPeced2sLKZNaw6z0T/5TkbUXAzJpq7kwAe93x6aAEowB59yX5Bz6rWxD1Z
Jow1jlqbWsO0nQDnsxMtx03a9ZqHjyPe53khoV53dvTDwMKBl2cirgRmgDewr4As+4xs+odLqcBR
R0a7TEZRwRN3riPY2EfMA8WKzpPT2IqBeFk6HEdLd15Cq8ViBKiMLhIjFO4uLmXxzSGRfqTTZF8o
l0gJ8M5NGfCaicpHQsJg1usx9kASVkSZwgpmbor8N0BITBIQ8mNt6kfdTGbPMZFwYzVMAadquYlt
PNkb0grQqXQrNeGAI+w8p1HufkU0b/Cmx1b2OQ8qPbe1cg3PhntcYB9r9U9zSDARC3oIaDwztvXC
vRExvg4qYz61IXvXZs1ITpoxtNZ0Le8q20oNH0EDpnvHdsQDy3yYWvJZsMiaDzcXgAgAmrwnWbx+
ss4pcq8mOH5Z3DL9rI2q3KxzHj0OhZ79MIihP5IK4v6HRN7cjHUdTjtDL7se3djoM58vloArJ4gH
Yi5uTwZfi2Aupv4K9dpPUMD8snykywZPbczvfe+SFSQ1X5PHHGzXPiEm5YU/zH3+0sVmvJ9XhotN
a+Xw0tuyi78ss2ZYrEIHN4Fd7K4pSbwcOMFPUe8Od5YexoecN+DJJd7/yHnRnCOTX4PJCDrmCCPS
6yceuMu6jE/GhNeQNzTk+vVmp5y2syujx4Ymj7+4j/4fubS/Z1jYKODeZo+gC8JUtuvKfwpy1UpN
SIlo6I1Tg8hAKh9RyGD3gVSFjMmSvfz613/j38k417/RckkQYFi6QkCs6yLlryYix+StNGv4yOCO
0nvMwv0NQEI81yWw8WRl+6hfffv/+i/9e17tj1/TNE3bAWFiG/o/t6saiU4dm53NO3bB+Zm5pr+L
IAxvTIEKUq8t3L9lubZKTc3373/z/67i/ptVHORbkw/Tfx1V2SfFx8/4I/8/d+3H13cX/3Up9+cf
/jOn4v4mBHscG3lW/rl6+8MVZ6vfCGCRN6HLWup/YG7+M6di/oanWMczB8vSQE/9x1LOFL+ZRMNw
xVm6sn//n/4NVxypcz6wf13KYcvTXZ2cDP47QjTEXv72gTZsRHhUfge+Xwjqx+4WOIMuw3WNteon
lyrSIiJ2Xxi8nJ2lTexpMNjSEJiGB8NqjC/RruU+Q9PcQJS5HQq32MmiT9/zNoOptlo1onWfNT8b
nFHIkfSR0EEU3WjocQ8wmbQtjQ6/UwH69sstSUPQQWQ/oOMmU8BWW/4M84raqBJY4BbWBDyw4ZKk
Mj9JZrLNMFn9oVmjA/sO6S3UU2yT2r2lfLDZ1/T3/bCixv3KrtUUXkyrxa7VwmFrljrp9zzN568o
keH77yz/tUuNjbJmKMhdFe+VdAG2GKLk5twMm8jIL+6SOLcY0SZyA2m1r3CabpplsLypkcD68UTd
TfT4BW5KkJ2Z3Vp2IVxYVmNhUj+Pa1V9J01iXXqhmcfGGZ7WTrh4BTsHln6Dz9hQMH0Mq+JB6iRV
V3vIG60dhDG8VG8p0nHHUT/7yDjZjw4xm7lv7o9lZvxsw2K8hFmSnAHYdduEnAc2/To+UMVj+xr7
feVF9FV+xiB1Xo0wQphPOnmOnC78hCdJ79LMnerXuFj9pVic8UeVGsWFN5zfUwGSCa+ViErIm0mF
XbmxHZxayOd5gBDxa5aIhpZFxMnL0WdxH18T1Ln5E0GZ8WPNHY4ok9GcD7zkhdLKR1kYKTYRlKHY
GcSPkSIw1A5GQB4w1aYeMv1ixnG3rw14sPjU+dUjuOKobcobRzXW11K/9KS08AVs6rRRiV48keXu
eaJjH+vX2HyblzrbD9Db/VHaxS1NZimrIYdbosXg4rXGRMFB2AVTZhvs+aw2YPH8jWUjDBnEanWj
62N6gKpDh1AoznUvijPNmO6XqmX0PI86C2i0rpdlNvKjw2D8NJVlI7x5dpszyOzBn2ph3HeNCVpX
c7Vrw6xkKyzbof7qZHeLjZqMyxDV7L1T42Y1FyoSJ2vG0pgPuN8MPrWJcP+DvTPbbR1Jt/QTRYEM
MjhctmbJlmzLs28Ie+9tznNwfPr+uKtOITNxqs8p4Nx0o28KSFTaKUtiDOtf61vZc0aard6MpJR3
Iuc9A5RqbERTdB+zisobATf+2uWY/WbGR9RvGA2NUvhq7HblmEycqsmlIaIauYnmql81AtthMyWb
QaXRfgzi4tn0Jv+CUjDrNSGteWsQXFviKEl40aUR3luzaW90ZC32AgZgId6/xtiTHGJcGBjTupsS
cw3NtPjhYcvwGViJ+iBUY+9Q+L3t2KT3c1f+aM3x5KV0YKH3baShxY72M6IyVnXwmCivfcN5QgPZ
hGZB+SPWDyAukSP+iw31d6n3X1Y9yaDEAN5lcm7w/rKNBwhiQ9myHIBspnmmVyUDsKoqioivY0E0
JivlesghXdHkkY2ZFW3Lumku9mwylQuDortBzwD+kUfdpoiK7MbvLaJ5ECXws4dW8VbWjElbd4gt
xoORnW81N6BgpfEgXcmC8Tynv59tKyL8fyx4LtjAl3VhUBNwraG3gE5T45V+/GGb+k+OTO5iw/7T
ik/03WdsRLiYkwWbz19W/ElofI1paOxNRS6HxiE3T61H4Y0fjJCS3+Vja+WG9a1LlyVSGJ/xzuvH
im9DUxUu5YiqIdU1oz9x3AsAiEgFlT3J+l8pI4unKKcuya2HwxJSQdZDT5Zd8+HRhVRGTb0HV3YC
mu+t0zT+UddjSX7FzO/HzmuOmMDrDSwRoENmG51kTS0zDJS+3qZNah2LvrGctZEaesv7KCnKQlql
zyLeI4rk9507+B/wJYqPqYdXOjhZ8SWRTi4KyOglC2mmjAaTslo9uG8lavHRya3gfiLreOUf3R1x
pfgtMa3oNPbDvME7RzdN7qj90FVUYjgDjgxvmI4hSQrwMbYOdqGW4eMEC6FfDTMGXV72sLaSNNql
jNX2gCccWNXZjBYKTIs9CAMdpYjNi5agbUPLr14SK/E3Nd2x347hh5uYtrWbbkjaFephclOpjFsG
qoF6EVrJO3/2xKPVDrR9BT765OwZ5a86KccXBzPsi4IYfh8FdXPvpao/GXNuHrjaR7dBbTQHSRQs
ByKu+8jbkJLTtK20o165nTk+yGEYHsYhTy/9UOB6hzQf7yOby1U20aKUTHXz2El4I4acwUmVpvzi
hhE8lbR/+Osge47o9eNGPkMgJkM55x9EooYzwqW+nYH47Rlx0S8LaeU297Bhe04W3xKphJDWoC3u
OFFPwSrM6cAxmr66dSuGOq0YqgfHHVwsOmY4HVSOaUJh89s2DdgtH1PnfTdE5dnBhL9hhsbsJ7Sq
0+i4/kO0rCJZHXBccY9AivChF3eThFrkd6t6yHKwZdN5bB2xTzwX/AnbxHpiqWqXNSt0WL2CZR2z
QjN6yGchvr1lheuXtQ6qP96LhvQPPpIVI3+1n38vjN3vRZKVwt50y8rZLGsoraisM1ksZxaCyNBr
uay3mFGL53FZgxtpj6diKFlzK1lPb0UADlsOEyu6WdbX3q3LG8pnuw9mRsamBM60SUUjca0vG0Oy
7BHusluYmYmfOV32EJI6sTi4csYEQIx1obv7VRSufEFrySY1a/dpoof3rqUnNtiMy74WN5GluQZS
7bJnLNmcBHfRXbvsk12TzBtcd+ygRRV6X0OVKLYKvtMW+1Rc3TA961lDdV4f6I4Z9vQs4/riismW
DgmQDxb+dYQZj6JO5kP0sswtH5H7+9QwLQcIwUliXo4U3u/DBZ7dZF10rtpQYGxfDI6PgR/V9K8u
rsYg87xtILrxJs/MaoNlZjwGCp+8JlSK57OKNj0GrGPSdZJeNC+yN2ZPyLGAHEwhH4VyZyXb5Gjp
Eg5imMvXqHTsCzM871pMZpCvmjZqdzJq/F811Xn3YzaoH5Qs9vdxO8XPAsPeY4AQ0VLC27lHPNaC
kpRGIC0adnznmEREVzGDuosjrO7Q0Nd05kyHgXBYuPbQpqS6zxlNnqqgyi+66xcZgTn2F/6eN8Op
qo2P9SVap5ahdtS0mDRY9dGTG/KHY/aTx4a2zAESoNPDKfQYM1YtlBpkEXGv5tI6us5oP9JK5NwD
2lFrFCi+H1RXP1XlEnlkOJAdLREnepPHUEhWUe9RZrc022T+mLSUCUCXdPrBP3CwNL5Gf+5+WGVR
8R7jpMbCyYO2G4YZtzjVZVjmQhxkrxPFGHvQajzFIEriE5679Gag7vTk1/1wyJkxnBJXgHi14wa2
RO2E5AaE8W6O3v2MWvnEBBAjVimyPSpQfCJ62468aZ7zQCN0+pEwV9uA5VOoTU2uv0LVhx8VJSJM
u+1sSx1usOdf+TJgFm0XT9tW54WDZuLz5RcurTBlbcQPgvpPLOIZTd2l4hSITufY9zF/RoActVYO
htSS9mF4kr8MKcSIGhbDVOMAIDYVDvSdF+t6u8A13so2tU/91HZnqlMQwU0G6wPgMH7YnY+uJCdO
GIjBICreuG24A6BNOCffsL/x/X4x04TeNjIXWvlBWRzdhjH5bGDPWxVJHV5xrE57Vh4O1owEyDYy
5knL/MVcQuh2bXaHvsuq14GWoFeIAM0v0kakBwA9LQ2/Hzj/XyyH7lfEdeUclV2ekTPvEtAKHPrH
Dl1odLYpcnLOY/U7JN+PvrXu/NIxsPTZ1dFzNPvuEqv3rYzAna6Srdmo6T0WfE+NJYg/DgKa9RLO
Z55s70OH2rS1i6aPdlaQ4x9GLHBjZP/suijY+3Ytdg6e3du4yeMbPL/hdNMtYAAHlfoJKwC0gHgB
B/RpxXHRgu5/S3ceqw0dyMljUQ1o4RS98UctEAJ3wRE0C5jATxZGAYRkJ964C7qgK/r4M1twBoFb
NSe5IA4Sj5D32GfBcaCwji4rUAgefyjB2ESQYec6cofYHh2odpu3wwJTqALA/DKwMGWJdDqOvi/3
seK/PxqZ+5ZzEowxIk7+ma6VieSOVe4ss3M/ojo297LHPs28I+1WeTbx1DaTQWK9APaIdNgek6x9
94PuPLvG98LfJf4emJ+6F+6dXwdsj9VTm7rotBKy8FWGzZTvhziefyYWkyMr8l5yXXCo7tjbZ4nG
TA3dQONT3a6myBr39Gokm3jMjBcE25qEw8RSXDd9w5LU0xLH5PKhgv1PsgD6i9hkwCmfkCfmJ4qY
qmqdGl63hqV0i8uzgojK33yfFaU84+pl2hWEztmyQ/nQDbGmXFk3XrH3XV88ksWz7i2zGL7t9Cto
500xMBlcEgaRcwcqzT40ccqxSBRn2nJWjMmcTdNmgYtFNtnTylezikjuGCP12Ln6OWE6S3Y+wybM
dROR7gGpc1P1wa0ekvnCgfBGSyiaRvfmpR/lfJ0QdaWtzVVdyOQ7UeElTXOKq5rKeHBVUL/z/WLz
ciZ9R8tdeJPRn/Rm9D0WdYYKDNgF++ze54l+n1U7PDu5b71TiqReqT6r11SP2EfmoMmJnSCioToQ
a9zpJm0jWQ7qgNqLJAmPukmIR9BQA7Cxix7ipHKuE53dHyqqZioMwvzYzDac3cSxGZwB+Dx4MABm
9lN3fCPCjBO9oJVrIX1Fh9BWOWosNWA2mXvwav74KLug2jMUZeCCj30HECo52DDHiHRykqVXdtr2
sTkeOEOCDAF769jwDI3gHhNWdbTrbtyFWWdT32pGzw01ufteakVyqqtxrzb+IcwyjFVlTAFGHMBe
5DVgQwwZ3PV4ft8Q+pdYxUi7GtTwawi8jsrcUsw7XDqo9fAl96aZPmdiqk6p3XZ7XMMcyNDHd52b
cOdndv9EWKzdzl1V4g8l9rZqp6xa3IquXOtMDICN25QnMC0MFuy5oSvXIbu94qWUa+3n/ESvqWqb
gsJ6mQqGlVDx3B9VWFiHCBDDPrDydtNqEH1AQvNDIbE564IBkOmlCaX3mM0ZKNeE8hnLTl0a3GAy
Cc6FSV2FH30phJkkNY7hYhiIgpsmD4gqpmRbOkqude4xYgUOTafdPJ1Q+BhLNP6Ve/la+tnAe5vD
t3BEkJ8jHNULO8HdoBPM23hUEdek2OVuzkTqJvKUy1sQmAwVShPKcZ9wYGiL7ygg3URRZnz0rEms
axGYFa12jAALKtp/yqxM34vYbpYCEBlcbYpiyVU62T13FX2Dc6A7YjtGWVJOa70kwu7Xix3rPSee
sJYY826I3dEp61bJoSJ8ejCsONtDqKhvC6toD22MWYmmE2NMXFAUtj/vZjcx9zxh1rPmunavBVZ4
7ABUbeRoH5FvrEyDgItO0ptSqtPYHhiv0J9Z+O8tqZqkjryrLHp/nwxu8gJZ0D7WaZbdunELHpBH
8BgMyX1oOTg+/s93YfmfXYUVfklpuoYvDX8R3v9QnTEkhQwCYBd7wdhqS0zB+UHROHzmWhX4IXw8
I2RdxxDsX0GWoUnxAG2iqBIP2ZBOX5gyqoZ4GD2IE1Y3IL2LXommwywCkx+tzmbENB7CxKJwGg5R
x5U3IhBOpeOdYhKbFcyUQYm/dwP8T6v2/zehowwQYO4y3/nXkvzmVxbFf9Lh//lD/5DiXWLo0J+U
g0H2HzH0f0jxDk5X2/LZK1DBPemhifyHP9b7m+e5eF85sCPsO/IPAXUPV63kpwyHXDm/Uf47AfUl
6f4nXQabJ0MCG9qaZSMue38ZZsWFqnJeHtavZrH710Otnzpm9G9Rr/s7axyeOtGIa4HPi/BxFlU4
YdDhVAVDYaOGJHvP06b/pKUnPgap320xUKn1PHPVpaJO7+IsVg+jA6SNXx9RJjRU9yEc7F90Wn0N
XetshtkX25qI4KJTlveVPwRPBEFKTDJm+2oRMP5k3yBGISeW5iBN76dSXVMskDeZaeFz4Bl9sRLH
2BoJtMGQ0t+Nn+rysSz9N8AyZGOHkHaytCaFJsSwNwrgnKOU8aZtK+jZU/1o5Ght6AQl5BvtXytg
jJuu0zWCsS22oC/ybThgofAaXGpxAI1EA+N5paxFHVoZZN+0sRa3iHHRl+fkmBWnVn91pIsxisl8
nwQBCQzbIUBi9xZIqyQfMXxQFmt+pBgE1o6tOuq6PP92MMeBilVUS1qlyLl+WOR5kOR9hXG1xkr7
XjLVwTCKRRF+sQmNt+nVGbE8UURwUu8F1nl7E9UmCFTLmzk3zX6Jjfj3l/x/+mH/f48mZymPYda/
Xg8On830WfzJLm/+/Wf+uRwo5scGNiGTs8Uf7PKujZEen7ph8p/4/dT/czlg/OYBqmAMjL0IVKP7
h+XA/RtfGxiRy0DaX/6ff2Mwp9xFgv6jRA30kI5aRs145T2uYn9xy6emBBqfRsU+6YV35xpIWDsy
uPmumJPkLSSN8a68KjsWDnvRilsCEdPRtrZGWvcHgBH+Maka/ejb/I5ND9zgpew8600OhXuZZ8N+
jhnkYOYwrOOUW8lXGQvr0jXhSF1rEx6cXLkGFiOAOOva1PbPFDRZt2LH1hcnM+QTfQrkSrCxFt/T
VBGk5pTxJDNz2HjwQk9LWPaeyQdPL1ACJgdOjpnXCykaDZIXqPftqQHj8kKiKjljfGOETVzNEz6l
tfSFQmmKPe6roMMcl3u7Sj2JrEoAt8w8LF4hDK9V4ZThxSeSvo/bmAMkjJ+NVXfpllt2/hjrxl31
Y6IvnekxMgmoZIiouJ9ix7glDVstAyZx4lJk43SI+ouNOrrr6RV87LWhz6Um4Ja4TnGppd3C7m3x
nLV1f80K0lK95mBDtryj9E9dgq7JgAGNIIDHzn83G9viWF70pOCkvRWyTu+yzGoOasnZYQSjiLHT
86efgzYiP1rtSvipFPw22Cggo23x8kMDYPd5DtLqG0IsPtJCIxysxzwd3g3O2S962RumKGifuDkG
v8yZo+7K/r3OxL/XnMmA2Xd0jC5nIGhFxjtgNZYu+/cy5s3u+IGkO9i7NLDj+8LjDhV7+XjjA4vf
NgyFJ5KOsxdvCCz4GzDyEx4cYVGRLeyMtiS6gAqmXGDlzGXxDXpTgn4uTVJTbVncWst6HYyqfswm
Phe7zo11G7vf05gUD3PEiVWMjnVOszDc5ED+XsfEoV7B87tXt0/iFwKi9AfX4iqdpLpJ+kF+izGm
rdVIqJVOurormQZOyNYy+RlF3odCxTlXzdzwobsc3OnwYTxcLLeSpDTNhdtOusx1K3Xu+y65RqWH
YWhup9OIK/Eur/x9KVIY5AUi7OCG/W1fy+KzoRbsMGGcPSyMpduGmSLJi2wrwzE4lDhSQ0holvNA
j315N+hh2k10zp0g3av3yGocbwtSULyhisUvYZWlxyIdho8c2uknnjrqglF3NmXrUVtq1e0m9tFm
HfUQj2Z9xXear/0u6z8Tq65f1GihFJed9V4xsD1yK6BHdLIo7eZeBvzdhk8WbfhXq0vYcqIhDY8/
0YroJp7dprpTY0xk16uq18Dn/L+KcqM7yJrWiLWRV+kuCbJV0BsTWQhaUq6hoB6Q9ERO74eliInR
+sDrpctR0tlhDi9OHrsn0ufThmxyeaZBEGSKTuRdPHvtuSqA/+lI0ynLbQCTILnyeI2u6ZzTKIyx
E2ZEbulyMH95XL9/0cdVnzmpjw04t3o210r2cACLoqLgo4VxuEb6Hp45HRVcJR3PyJZ6a9hmdDLS
yTpxHV/RwQOs21rSiMg+6iwLlLgys4xdR5lGQfcBJqpNZRf0uhZJVG215fYxVxjhXQgLwT9sWIrf
XRtW4CoYnYksrFpw9NMcCoJHaMBkTGOSTieGztGtjsfyDfwxoz/i1d3DKPriZwvcYCSrGsoPu1Gj
WhVVG72PJako/J2pmFZukbjQazLZue90E6JlRMIi/GIQwAUhPrzVjFiASkJNwFwgyumIsV8Ve26Y
lokuF4uvsBxludIAXt46SD7e1gcaiBmRBK1VTsuiPQQTCyMwCtpQdDHuOtlP3d6TxhI2lb54d5gy
S7KfI9rmhMY6nh2HbuBDHMuqWVuGqC9DxvVsO47aIk4lzYk4jyDqtJ8gV8A3kqp8jJ2e/CE4RILA
xBnbLwwhPnbrDj/ATQxRXz9WkSFuKFXPd8yoMUq7XQTEJanz6dEIU3KZ1APgtG1Czqs0yBTk4rvB
jhdUGfJ3J3C5Gq3iqh1kZgLrxFI9CfDUPMEocI6mqRn4t0jx3w2y8mvXlO2+RA/PEH4IdOOQrbNr
nLrBazf47Tnz7e96Es2niv0rPn8CV7MKgYwz9HV2nZH7kPa68QMTBCwku+udD7szWhIVECiOBko3
ooqbQXIye/capN7s3YdpICAt2DlpptRtBppMff6Axo30Ps18ba8cd3Jw2rL4PsMAGm/aYApfGBTg
tewyu92Q7TRoJnOa4ZfpsatYPgi8NWhyYxtFgzpDN23dFaxmpmU679RRCKo3Vg0PwhsjQudp0g46
e+5KscopMyPEE9klbNEg6PcBFT7PHSm3M+N/2OEUuibxtqBJ5I0UF6/ZBW59Iu5k40uc44C8FpiM
E7OY+hXOS24fY5rUqnVAra5aQ/nNWiI2LRFjrNPvwsq4z+Mk5wWixWc/a9Fn0WqsEeQK0fPE6MDM
Xgl0dDesoeanYerpFXHBOzL0xKAduHPC2ltYQBv51eBsyrHDi5zMD21PeHgVcfHek2IU73XGDiUn
z3jOC82m149qzxDNfwnnUTwblZ892BbdEZuBRt1NhB/7TDUzbuWSDoBfLLr6LglsMs4E9vVL39uT
3sz4+T9EWlIaCtcMvdqqrEcV09m3YlUUX0XN1B4Fy2iwdviFsNcy8DgqgP/JPgFFztVe9D0e5gTf
bbpK4pIpN+4ZA0WoIahfGDQnR7ZHvmcIMP030+BeGfpG4c4diPc3fUIlqU7L9N6PTPpxdODIdm2H
argJdI4XKEmih0FHjBZaqoo3DYUMCH/ZF58V2eB59KqXoUXjRMtlf7fN+UrqSVT0OAP+XQHlWYBK
CIgPggJ5RORaGC9VwrR+TdGOe9uDjc1XY+C64QF/qd/duoTqpm3aOaHeBJHSdwbwLL6eaFDxWqZR
8BY4TPdJOhKOjDPeVUqkqpeO7MuDxndO21LM554g592b+IPP82iwosIwbK+U51bXgYJZ/mYDWyut
gyi/dLvnxzianNvEN6x6bbPD8c1Qk0uVRWfuzNLsqrXVp/E2mQ3Nidak0QLneMKoTVF6HHqF/JxN
t3wRtY9J2oSpc3GakXeEaV8N1nzkHULjjw/mGHqfaYw/CdGBlxX6iX7xue7x/kZTtMFsGv4gS50d
nKzzX2IjZtw9E1lthZaXdLaSczYpQhxCZTOyVQLa0rKrlIQ187VVnkB02peUq9wG/ujdjLjo/DVI
Io0GH0ftxwA6nUkS7RvfWeXnvwIE3hNQ2/ALYg5e3rCd/Vs5WgAbLeM4zRnb/P+/NP53egkJOGO9
d9D5/vW98X81XfGvvZ3//AV/v0T6ZK5NBZ3eo8+Z29riNPq7puSbf0PFsX0EJxO39XJR/A9Jyf8b
/hv0JCXRHG1XYjL+R+RaOn9zFHZRn1/ncgV1/y1JCf/mny+RnrFoWoq2REtKJGOaD/8kcCLPV1Ms
o/5I41iYgJ5q0zu3JWu4sajAod5m7LLkkDMC6FYMxwBoxB7WD85JkaRhxU622K+b4xwVyjmbRsoc
rx9j/re12vgds5nP1Ncjl7slJRGe5tLxd6SwpbFtBsMKL6VS+VJNM1XvXBqXA5gZo7bjlg6dVRoC
QttK/oKXdqCi09Ro5yuv6rekwgj1QjD8quYpTbdBbXNcFUx9oPnI0GPmgdn8wTcBPxxGgqnzWo7G
JA/1yOGE81pvEcEqenyVsqZ/1QYKxwmNre9cYMZliRrBNHNRdgkLoIMphPS6jVeWlxvfUWyU85ZC
IF9vbFvY1yIK7GzvA7J6q23ObHCjgol0p9D3VQLuox3zolt7SYVAbTV2/xkl7Xik4iGHeVg58TtI
whaUBDsADBDDeBjZ5jnjyt9nl2Jl0U7tsMgXEhIZW8STBtv9hlS2NPQQnSA5bFCJLD23YxA6NykH
+ynJ1bZqXess4bifh3EWN1aO/bye7Xi+WHHemQR7S4sjgj3V4c72K8t/7YmaHCeKDkzodQbq+8wp
td5Poylwc2X0LMTHum0VLTzL+5Ju69kilZ9kbgRhBShhtsK1xiiTY/ybbIHgtRNmQS47x05HpBOY
y275NfYN9QoMjlJCdHfmOMInzN2oN+9C1wv7ZQrPXGygWMsMOABxvBqvOja+uY8SbKG5fY3EBwxf
wFQTFcpGU5ukrrsWGPMUzBffBe/GZQedbbZRNlMTbjJJIcVa7gz2xvI797EnPjxUggZzCmb9E+w2
ihaT4LFNvPBiZf2rrCxgW05x2/D9WNMM8dPM88VjBn04LPYCCPpetb5cg6CKt9asizO58eLk8LW5
5oC5j87Yp4B6ucRnde3tc85/oAeWpGh9G9FbsXZAWuL+hcZjGu0Z+oHJaITsRBYNLp+qHf20Sfrt
QXXmr7QGF5feSqko62WyDv1yohUr6jhTteFd6lXu1sq68uo2dnlpipETQqpIh6FxIb1GRvAcZuNj
qgkmTaSijpCXyN+4bnOqnAgfqV/igxotKAAlao+ZWAQy4DuFS0yW/T7YOQGsKxumI3oxsJY+8Nex
qbtzTQsiV6vIIG0+qe4J6fm+r5p9z57OoEOZtEJxmroLIo6FTL40KZjY2qgc/4OS+75uQBj3VzJS
BEtd8ciN7lfXxffpYGrMoyYkRU3MqEha905rnrLQw0oAgxpddkyLN6zrFYuR9WT3fP+nnKLKPPiZ
mdHeZIh0L1CzfjFf5ZteLpNcF70bV/iKti0UWfBXbqFvOoJRXIkEn3zFpEuAXxCUPi/e5A6+eKAa
ZoPZAnDX7m6eyhaQHhSZgkQwZaold0/Xxdw8qfmNzi9zlyTBTPWYXe8tGqfOHvM81DIxPKZciRwd
JKdM5S521qzHxoWH27NHhqvWWDw0bdxugQOEwJny+TLrtLM3U46EAgOf2WYPYmBDvMgy1rZdhMxu
OU8jM8vpBa9OuVz4h4vvkwZzUjfdAtZWlEE131VtWRsDKg7et8DaRebgb7Vpc+VO+/xewZ5dhbqF
JosT8avE67ozoJvyxw+qYDxoUCnUM/Djm8BKqDnOgxKovdcBzDOloP0Q//0MQjvJvyjSVX8h8nqG
MgwHH6rhGpL8jrWM5/4wfis5J0fw2qOjJ1tcCIE55M5Gx+V01xa59TyU2maNK+MUA3iNOaUArvZU
1GLaNngTf3ZY+5PbqRxMc5tqNR+EdAKDKxGf/hpxh21qMAa3YiYL1GErmfhy8/XM6Ki63BvuRhvk
P9US80DKzEqvk2vgB4I86vTqpkLDOM9zl95HHswDu66YOBNYszSZVd1+CUsKB6if88otFYN5AZQI
cUkotTJqfjuXGmc4+0HaHofBnfbYTIobRIRxl5HCBU/Ujwc1wsjyp57kkuxImmclsG8/4CyaiGrj
DCJZNVz2eY191lD1RfTVFCrZuSP7lvZKb1XaIBSdAYbhgY5BwbG3N4c+27umZIo5egZSsAFH/9a1
YdTjhiEL2PXiF4Cs6dS20j5mYVnPa6RGcU1TB4J9qdVdPrXWfWtFZLaGaTtbdPXFMQQQs5i7ZNUn
ZnlHzkNB7EOaVtpRr4WoLLgsHo4IiuR2OPTgAxuT3lZGpHdW6D1GiiLkVn0UyXTT+/qz1Oa+iypo
k61hX6rkq++bqy9M7xYTJOKPmBtKRpL2Ghkp1OCSN47zBoZAY8EbDTQkF6Q8Ps1aLQF4eOOd25+0
KK5y6OJLhB9nxUXCue/j6ODagTqyraRrQzvZC3aaMlhhloOh6Xb4oqaq7be0zYsVWNLiLZlw9Rmy
+hqHCAtEY/uwBv3iYPLdvIMNZz7GofrhlvZ4LSOePGvoukurVRtCJo9IlnuzCmgZ7Ew7PBV96Bc/
EU+rt8x26DH0Ute3MUD16sLVsZcsykqNr/48mozLsMx+TtJJ38nY2fMjtwKJsFC5NaMpaoXfTSZb
F6/SFiH2grldglUmrfrO2obKEl99lHJDy3HtrelPBn4mDGxQERF9mcNRtCyhf1gZjXKp9PNHicki
2rphOu9VRgVIVneKOHfU0HDaocRzsw4/EJfCq2Fr+4z5kxNBPbDPd0O4cewx3jqO8J7q1Dax81nO
J6fa1GU7GUPzMBh1doqBypNEF2Zk0Bgo0ivp0mFYewT2IG00GAvX8OE0GhAHjnbLYldRfUYlwiZk
xaqAnc14gBa15JLr0OftlMkyXpvnrVmI+jrRF/vK1mL/InjcHTh6kZ2emFUCY8UVTdcsdIjR64pD
NQGBP40esc/t0JnFi6OS9JxOqXVhstlfw8T337rWMp9ipOtd3QThdRYpRx7LaIpHXgZ9B/PMp1vH
bE2AdoyT4w09Ez6bMIyit/A2SjPw2o1fq60TlO1WNvJ9qgpMjK7JlNCY0uQ907H7NgXDd191Auqe
2ffgE4udnGK2rkEl2CfTafxorIlK2GDsau65BU2lrRH1j5B37DeYneS/JUUixGBaCXoV58h8wPBq
fcxpTfEL0Od3R8fJNTYD/7Nq6/GJfHdxm8AqA3BdULm8nMK5uCYGKivBGXQBs0yXnM7s/OgcG/+H
YO66tZj7jFuE1o59tYzDYW2PevrAHSwug1EhTxQwwPyVLIKULHxSn218+HgCZf/TyBuS/oZuvVeS
WQ2CgC+FdUObT8hNQxpEjrsBz3dWjfHSa9Q0zkqzWbwvzaCPagDPOgSw9OAKh6A8iENsWjso/LXy
OYmthh6RikWv7ShK6sdsUwZoiozBBvmh3WpKD6M9RF+gRoke0ZTZn6tkBu9E4LZZZakLWdPjjG2Y
VRpSv8TysrMG7f4MI23SJON0J2CnTbpnODe/gECW1dbUZntQIVpT0aroXjuF91WOpn7s8c2ugCuK
5fKUglFp/JCHMC+TmEe+5juypuVl6SGpzGPM4I/7DwlehhM6JBzMdDK818qfn7QRizvKYFjsXSNi
XjPOmfjWFCInqzbHR7RqW0NdYPo5XBcyqz/jr8SchuucEo12and85etfkw4poWSuna7ByYRvxRiH
/i6N3PDYcd/4lnGPPpaHWb3NdYxjsI7dEUN1n2JBStL6xcyTeViLAr5dhjMbRjSogK2fengHtGjH
FHzzrG/o/PHvEtScK+9PcRm0yanTaZv3vB7MLR2dRbEh+CIr0Io1PiPs1tDoPA1aKxCx2prhMB4b
GzMAKM5k2CRKmcmagiq+jwmBpTsGdfFdF8vwUAsLcPZgh9ahgWtIkNDNGKAQttByHcW2W26KRgPx
K8iCrVTpPpvCnL64x1iMisbYRn4vJrxfeRA3l2YaJwAN2h/vp2Z4k4bx2AtdP4E0rIFmjEV512WG
Ud736Rgd+lmqT2cWC09jyvQlDuV4rBXtJdUo2zcQL+33GIKg35CY8x5LgwHkDLH9ZSJlgCG/dyOC
F0wZmcR4hKpxlIE2LCpxDktfKvJfojhGYUIcjFHdc9M78jRh9WhO6FRGsvc70XPVbrzhghGtuXPx
gtNF/b+pO5PlupE0S79KW+2RBseMRdXizgPHy1kbGEWKmEfH4I6n7w+MqOxIWXZX5rLT0mQRoVCI
ugR8OP8532nni5dSWEDUR+L3HoM3X5jqgTTB0gugjOjIVcmLd0LZTIo5b3a7vtXlZh54OteWpWv/
thXEOzYMw831HIx6b7aT/T7qqiP5ZtY3pljMy6Gvl9waFEfuk0RDsWh0CLVhS2WB0ZEKTQt3+vCB
hn8y5GLEMWQBhO90ABO0Io/WvHOdpU+WKzxmONejNqnCRrJSJLg5FmX6OcbBIlZ8xNjgw7DJuEsv
vYObhcJAHzwvNsLYONsbww9aeDZDT8VskYmNE6mao1lhV/E+NiZAmcJprwMQPvuihTQ7BIN6bWo7
ym9Lo/R4hrtl3WxSSAio3axHmDv68q7JO04BIzfhdK9aR3O+8OslRM6pCJu+VW9p/yHoZBYhvsy2
jz/mbrbPTO5ycxu0CsRACOuaaSYIobPMCpKANkMYfZoKSAHHADcyXVaI8j+akGObCSP2SbVh+8vN
p+BoGmH14pIFeQ6rcYBaYpnTfjINJt7Yd/bMFOknrxJoniCqv3IxaW7ENsyYdVpW9AS1Mhgh8EZy
1yvX2LMltZhvcGuOJpex0iJAo2PEFOIxPlVQVETBVg0b93EORbFQm5is4En3MUrvNMPqbSXD+WFU
2rwpUGc2JNtq7OlS6TWic32RXhh91CQjVqnbMeQ1SVtuYikBd9e9wX2xt9PLjCi1k9C3XpzQGG8o
w1KPdeNXR66ONIXyWZu3qT8Fm7BqomtZmO5p5IVnmMHRvzMKfYh9la41Y6yvOvCrWxc+OwHBmZNw
5pxEKu2jElH/Gvejc0Z+Bf8743JNXHs4DnECn6DHHmDlhJp994EzeXc/+dAE6ZZ1rhLQ1gcK3r03
k+/cT4aH8Zo7kLsbcVBSsybyq2ao0jvp4wMiRrhKZEmclbEXA5LIir/Axj5FyihgwjbbsivsPWe7
iViQEW+17XZXfdO/EVGqaAaW0z5Mwm6bwAPbYDvheDoHIF57DJpJMx1pcvoQvh8tagUOhg56SW+7
nAes4WQlUXpAiy/OUUBIua8SsHxCFWQhpooSOVhTzGQoHceofqhzpz/0NFNtjD6gWsN05c5PHYbM
4R7jdPiH2fD/eo0Tiy/tL0YVbnEOMjScMUc4QuBe+8dbnMHyW00sJEdM7hbHzuWURllWfAOp3pnW
Lo+QXhN0R3wf7GaXa9IyE7k79T99Ib9n2flKfE84wCy9peXF/t1BRw1pq0oGyEcN/ysbMX4lId1S
983ohPI2APLt3QHR8e0tfPrpMuqa+x85hV5s9cj7TdbteVKWi04GTBz6f4ZDB3e9W7bvnjv7zsaR
hvvS9lZxF8KWuJ49u3gNWmNGllgEOQy94qdfqaoi35W0L8gfxk71vf1gjZPx0SXMsvIBXJBv2oO/
Sto4fe1TxsIscc41jVmIAsFovoAg40FJE3Xf1l4WbFBiQxKPZn52mKdvbF3bHCTs+Haqwe31eOEu
Po3sZ0Mp+3ooYrbDyi12tipeLbs278konmhiCtbWIlr6i3xJLwJK5qh6VkgD6EmyRXJ1L0S7kD3j
bwnUdy3zq/kWRi2n9T/9wAvuSKt1lzmexQuArrbFZswpf0XPHACV3h2sTRwHKRHvQj2FkEbSNXwZ
Tvfi+6Qffp/61fcNIIV39uFWHWunOQa32fc9QUCcOVBvTthGtgQs7O/rBGqS957OoMBc0JRHI7Ke
YlKyx0bB/8JN7WKx0C74srAmnrrcWcbv60uw3GTK5U7jLbebYLnnRInqky3dF+VDVutwlRH9+MDZ
5z0Eyy2JWSuhtaZ091YLl5G4eZfSlMPNirZzLlmQoAmhLzevcLmDWcttTGNpf6NlkysaWg7XtSZM
rPnBc2X+5lpF8+76s0lMWDNFf4F2z4fkQsK86Wful/vJ8dDCEdKbV2jDXvVpJHjat5Bt4i8cK3V7
95dhxt0fL+Zfu7ytb9H/H15YzGJMJSwXe7YDi+s31/NQgdSxE7aTlLPWdWOo+KqeSNnLDpRvVZrB
sQ26krrNoY4Ibte3QVFHV4la4k+GN6mT18ctatqMQQcFoMKIhSnpwq0HrI2DTvralSNuxzi1sW1O
LcRrC+9nrCE6eL66LYvodiomEjgLbfpK0KvcM1BQ0QdsSHvnpY13JC6Q31shrpNWedkJGMZDYye3
+LXvwkKJqziKidLY0Q5v+QPvuH1jMmXkYhauPcMh/OunposhwZ0Htuw28A5J2mIb6D0OqOwd5mFs
/OLO8zLzzq7F6GxrCusfBXavfTxm4TZWgxHTglITcOfaJm9YXNq7ALrfTnKS6XHcNsYEtA00wdZV
RX6aW7Ns14Mg8sgFvKk+/UG2y4F54CDp9ndWOMrnOWZ+W9tUdDjuXFAUoUZGlYUfvSVMFd6UqzGL
0mbY7aKeWGhaEjZi13V8ZhZZv8t8TYdC4PLKOaCh+fN1HuYNyBCfYAFCtq/BjPbchGkuVjIk4Z9Y
HU2JPunCAwPs6D4ayTGUwon2vR+TWIoq46JQRlAKMNxhsBpPRRZMa8tMxQ3S4sxTyaGzyEJ1zsF1
UEhAJIP/XL8WRlBdKKwIaAJ1m/bJ1BFvQGwHq5FhNdbbZkx2HmiztT+74077bf+Gbyh9NBJpPbfQ
qQ+ROZvJuh5bliYgsPez7ONNVzr22WWVWjsws7c1s4btFCf+nZ+I7KmCss8qmtCyR31p5JxS2yT2
V1KEc6Wx14FKTEze6zCzr5qyfgjDqdmNBQKF970TzRSo33tGF19PIJhK5B1zIPlhV31wR8sEGdpm
GSKJ73mS6JfUWvQ9Z6I8cLrvUHXnddwsk6hIFkylMEhm+darrJ/ie2oVMr8CSswkS1KGhutm8p+L
70lXRYrQxak1cftMWb2haHh58xaj7qUHm6x+TPslPpDtso99OsOkwKIpK6B/bJm2ZfU4kYfoFD9y
M7C9axiY3bEr5mw7Ta44tlbbc65uQb4RP5iRmvowy7NDFniEQzUChrvpYAmd7cHmPEF/CJquWuTd
3BWvIJTcYNXHj3ThvKbd8oJYGZMhPyV1OMNYG0N/1whsinzVcucyaD2rhBGRNGr30ORaYsX9+9T1
nyxUv/nhA9MXHCxYpHDd28J2fjPAmijzOZKofwxjFwDvbZt3V814/+8Pwv81a/RjXfL/37u4F5v2
R91ouM4k7/7r+6eRvzfv/fs//M32ezp9P/zq9OWXHIr+v73By7/5r/7kn+DvR938+s//eP8sU4A8
kg3oo/9r7IEnxfl/Drif+v69+1//BFz056/8Y7IdOH+DO8u1N6CEjzCjwKD8Z1rC/5sZ2vTGh84f
YQm+M/8NLjKXcbhnBY7NxNmn8Pv/jLbtvyFimPxKTsrfSYp/xx/9O4eLIASubehfHiZWkFi/PRx9
1YdeN7jjvsn68IH3QN9WdYYoZqOX/zTCGS8ULInmfzpjYvf/x+MuwyamsWJpogeOjtHvt9+ZnESO
6Wgc954zRLu0o8HjvbQmaHnpKJxyNTSCpoq0m4bXosmamdKYusnXgV9gtyEYb3p7s2iEBWXRpp+p
pbF44RZRXSR0TAq1w/xi0iKM860EIn6YAMF163ag5IO5FpcqAqOB/mlP7crudcflBnLYG6NH9a7p
CHrGH0ubgWmN473+7jjIl7qD9Lv5ICBqnq0x6g6vleOnvMSYpIKyJBjGpZe+Kz3N1HzM1U9gzmvc
U5Rs16LeyKgm+t4J2k1YpENMl8jVHrOvyICmVzaCSkGa2Os1QLzoCfdXmm2ZddRHDdp8DdTpFxU6
VL2U9i4aM+vYWwr2zJTcBclASZ7CYFnBRl4bqLJpWo5wcwiGiMl6GAOmcGloXXQJgAjfbQVu8DvB
bzu3DJs3gULqZVYWb+KJafHUte4OoaPA82hWK6/psnWnrPfGgDUfh86Z29BGJrQHxXYH86rYTR1H
FVY4Mh02nF2vk0wp2JplUrMLRnK6nboB+9DQ9Mc54sIQFdxx+3ooNzUF4gChISsMsRRrjE8+MWqm
cLCW+33vxpQsmFLsUMbdowP7aOHCtlvRDcMpMmW6t6fEIvOp5vXgVtYBLs6wA2sPArrMvT012Hi9
Zp3u54l+kdFySOJIEaPkYEL7bJZ6koHBzYY0vXEz0zR0hBWRXjAMyXxTAbPlPr7EI0Gt4uyArMq8
2w0Q/TZO4DvhJieVOW4n25HvmkW9Xjezzfcdaqf/Fg9OcO0vrSwo7uVn72vIDyAoSd1byTRc4jq/
MhWugQ0coPQms8L2SKc79SJ0vzAcb8jtl/VLSc6UzzrroEDSOpfM2+67PkZylPBWyGuet06XhpkS
jvpCX8ejwYAaGgRl4+6N811Mo4QN9k6WAgQImIl9biTBA6WVXbsxlmab9rvkhhkDCYJ56b4xOxvI
k1wacaylG8eJEx3TKdvM5CLN1n+T/VKmEy29Oq1v1wlll0Z00VNgHk08vdXaW9p4mANbR5QW1KLE
DOKDA2b4kTsjxXhchVLNh7n0/NjaofVQeA1wyLIenxnTuAlnE59psKesBf7sdNM2cJdyIY1C+qtm
yLEncSmecztpB3y9wvmqPCjMO5w8UO7thRnFlFC7tBh59Bl5S7NRLoOMvCkaiL2GM0X5EUWcyeNA
pJ0eKsqRCDWLXcP/bBISqX8ZZreiQlwTAChm4zaiYsmL85+yTK4gW+2bpYNp0Cjp5dLLNHJbvkX4
TzetM1wtGJoF7JpfhUuj0yzodrJMWp7goPSHjOKnammAajPzM8mFx/AdakPUF/GBptHmuvL9fGeB
qNmhHDa0t/kpWBo6ptTSNjXMytriwql/zh5dVMz0vRt85xRUlUxGrqKltar8LrBKqQg8h0kAPSX7
rriav+uuOsw8P/1sSk9cY6Ev+f6t8ktV0WwjensjgGd6v9paUx668mlvoOHLKHkvDTyZMfuxlCDy
hfsEuBKBCsHtnqu+CfMmJSbSwyg5UfL0q7Fb1g9ZO84u6ZpoE1ravx6xqbr0ZdMSr9B5AJylx7pP
yjvDFFG7RnkCt0wfwcWnAsh+JN7L4IMrRH/M43b86I2SYSF5u3yRgmqO3L2+DboxWWu4bhDkbYXc
5EISYbWIfwZjJjdG5QYHQi38wVxSOYA4+TTIzT1xM0sg2Jt4frlLrjUT32M8AfCJHLme4ugwFFa5
NG2cetLb143lJZhT3C92Jwps67DZF10bZyuPJwUKgZ0rGsbaPN5SMmECQ5BwuDaAALvP1GCMAkKu
M6+4I4FzsaIM5EZCyxrpbmy/1yoZL6mO8xcspFg6fDv4ZSZi2OvUVu065IXZu+0YjAcSAJmzHccx
uGn7vHyGbYOvR4nuQEy9+sRw7QDgaaOfyJDCeZBtyTLbz6RuNnVv07KTdl6XbRpOB1xIBVJJTuzj
Ok5BYGeD+bNJ6HzFfDXvC0uMZx87qmKqa6iBgqdESUttcmLkPpAEDp7csbinYRELAgB8bdo/Trnl
MHhDYLzxpT+prfbA/BTj1N7poLqPbIjUYJy6jWxK467onehGGVPLfzRa41nbUc+HP7dyxMZqY72N
4yOiFGd0YvTnrGVncjsKQiGo8EdIrsPR/Gx99YECBaFd+hwVTEsf0zmkl0O11sEw4OmnDKc3llVc
NRD9Sch37j4Y6fONsGts5iV/UCfKOcM3eIYpFW/bfuIBiCaW5xikz9Q7Ekq7MSeXUjV6y1RqZ0wR
EW1P7CjZtbjec9osjF5AlPXTTxWTT49Q768LGWAeMgSXPKVA0crWYuZIb1HjI/jyHZq2nAXttWTC
txnV/MScjQ+yrFFEPT7Yoq2i6zoYgULL5mlyExiyddVRGeUOy1EDOcXreuBaAG5YgWiic5t4G+Sd
tzUHi2Qr5McDQF/U1yy8k4bm9S0t51bxfTenAkau1Y3KoWSJ6oZc+fGeBD0VsXZn88KnjnvmuCDf
0mD5piahy6wFA84dKkO4zQSjyW1dRdMbLqri4lNAfoallH9JBSnFYMs5ipF4adYU3mawVA1VzDXr
jhnoUG1i34y+zGQeDp6rA2DohdVs2GYj/OABGnGdiuSOYnt2zjwemRbHSxuCldnvNFG0V6NpIYaE
fQ7KoqnClM/b8k40o+JBx09enoCFpw9xKNyzGYzikV6n6FchoxlBhXnwHpUwzVmYRHQkJ+eemOVV
zHDUol7A9TnxquDkMfFexfsa5NsecrV4tqHhrQggj/2q1ApnhVXEnwNEBcb/8HZrvglVeZcHgfHI
MD87YFjWZ2D3875iyPrquH15HlqY0JDHPMSvqoKSJIF1n3Bz5+EWWv78mGda/xoyr+Q1JSly6fxw
BHtXN+06T71kw9EWOCJHezJHuXwOdG3eRDCITkkkTKibIwLHrP0lvIFn5TV1WmdTlmZxdgmrPI5T
6RzGKh3vjdDuOU160Z0t6+C6EIE491Xg09Q65es2bpd0TnSkadglmRTfdEHmgXCLQS60hjt6PGcO
piBSFpKktIlGQPAHmrc9r5TfdYQSLA48UwSY2m8XJw4OdwwBhfB4mHI3Km+i0E/2YYGL0RorDoyl
7i9eb0D9afgKKjTnJ9sbCfvUXW8/RtFEyG02rEzcsUXEzgoE+IjTvhHeBjfsIpdKSfFvFe48u5p3
oefQsEj389ovwnfyx4I0IYY7bLp6b42Zt2vbJvnk0FJsDa9Z6nqAQNPdpwj/lO7UHZt2lIAWrPli
UGKznl1VAS/mNwkM0yLfGORbt8R4BAovvqtVZ91M0hzVe21bqr3XTG2LB1S/2N/0zZxF3ES44CGJ
xNkEOqNTqDQWIyYkpt4IUNNHY+9Cw76UzhQ/qkakX5gorD1mjrjezkxv9wPRkXuIP+JtqEPncWBc
jwWns3BfzHFI5jJNq4e4NJJPjLLZycBC9t46FsROv01hWE2Npy4mB9RfnV3Pp3iqkZzKVGEGIQ5z
wKyIBst3VLCquX0bk8nMWbI7aQ8vHt/u9zzynSeXdtLuMSgdr7+J6pbk7JxNVrUVRBC3cUmcg3Rd
JtYB8MDFlxNDLEsHodNjw2BVbYbYgEs00KQHX0p7lAbkvL0Yc0kV1uyHZyyWy5D/O41HECjZTHjG
rlujYRLCDww/azIOx3bJ8xWEyfYVPsfnJrSGd4sr0bp1mvbSuc59aoybWBVkhJaUYK9jm34ikFhM
Js33jCqkH3EVZkdvSRhmS9ZQNLUbbL1QO29eqtVpXFKJ45JPtJakYuwE5HDFkl90CDK2S6KRE3Vy
RTfOdGiXvOOwJB/HJQPZ14Z35yQNnX8GcOuegfGSBTrhUYa+u+QoKzzS1yFSdU7/Zm+KddukDHaD
FmCbX+joXC+ZTGdJZ8JN/MFU7tMYS3U/NGZUkRLqsGzYFplC6Y3h14DPdZ1Qv7SDkkb/1WQlz90S
Cp0y3pxiCYpmS2SUcJ59XQ15fUoJVd3ntfMVO3g8rYUa0HKcvYNH13K6SptfhDNmdlCQiZXMvccZ
8fI0x6a5FXM/PecLukAaeXIjIze7q+fO3uqupby1FE1/pSIHBZl0y9GLy+R+RADY2E1aN9gkICjA
ky9+tuRD7xMSSVQME2uRQd3djpgDjrXfvgymIpysAktzPIBGicUuDNbdMr+Fnje/J17BzFoNixGK
iLAmQPk6JrVFShUVo/Dy8DX12+hHRDp3T/BZHtlWx4uOGSSnSzyZiRs2YBn115Qv5g89pzyyeUus
eTYa42QzUL2OJI/8KFnv8b4NP9K0q6BV9em79gLLRS2F0SOgtlwHPpe1FUlB5xduU3OTLDlsAn3h
NpjccZ0tKW1G6bt5yW3TsB09F0uWmxal7Nmoea7kkvTul8x3gAOH4mBy4P6SCI/8cdrgbS0emRRT
KL0kx51JIRSnZmU9BpwnEfHZ8+iIiuxPpjXcsIau7M5mLEkUzhE1MgYPmsAHPQJtoDRxeMGVhWRc
G07z0qumDbl3KYELVzePfkdVGDgbtBU/H9oKCn1bvUroUu9Tb0J/C2PWl7OsO+9uZvV7nqmqJ39U
oaiuSq90ul2WB9F73IPDXLlDav8cvYrKLquk/9T363c1gR6k28B/QXHH9Yy75SrmpAbjj7WDLygr
N3kVFLt0sYyHBqu38Dr3wCcpbzshx+s5H/v3oRzGsxhbpsq0m29xvBYHPdh6h1ZdX8mABaMG0vPa
+Wa6i+khvbhF7lKcClBW+Gsc3yMNznVdfdZV66mbkEYq92DQYLlyab7DjDHF4pkiqhq6ZK7Sr9Gk
+SzsTL3VeB09KqjR11d1pfVLzh1yE0cpNA0/NRIswyA79qMTcaG2kM7LHaeA7kqbY/Jmhal49Mkt
uKtUzHwNhqwx5AWg24w4rp6dsv2SedpSKuDr6n2mSeELIlRyTFyDZSgyZhxIbb1xR8PYeyr9mccI
W7jQ8HLq94JhCG5g3umJCSo9qJm5HMaeWWTqk+7kA4hiax9T+3WOM5oQwpgE6kDt2Mbw6qt8IOGR
DAG5AuncRnZUXpmxQzjSdkpUABWR4ob8dKbmwTumCt8hVwlivTORvXpTJPayTZW7HLvSJgR1xFYl
edMMypgHHVynMTkxRA8GBWFk/kx4fH4i3VNrlFc1rbBJ0Z5pQHWvR25QOyq3+0um/Ts9J7helZ4u
S2C0WkFN6taD4U77wsBfkCNKYXEwbxdN6M30IgBBZTMJm8Rmld1yslvKPFivaEwMKASihRo2Qpg4
8XrIuHiufDU76G+QUG1MF8+Q6QpvFU6dd8/RoHAo+cmjWytLqfaYfHno6S5YZ4WdbmxpEr2JNO9l
wZC6L0QZ7Xq86RWbXt2dnQ4tce0MVvTSxqO1k10j3zLqla+zesihTCcGCzie1nsbZtt1y++2rts2
ukuEaV+buJsQzhjPnmEJ+AdKhjNAfFqem95szinm5ItHLHBXEfGONxagv1eNJfwWcU1SjWxLjjQB
nOJtOxp6wnsJfzB29Ec4t/OG6Ta0hdgyP40Z09tIofqDx8pE5nawHLYj3CLeHBB1yIZ417nmfBtK
1LfE8uuWWWAZXCtiE/ezoUCjYXripwy7Onj1NL8DCfRPjdtkT8TTWQXxGtGgZAPwbBCviHsYjbzl
TmA9e4l2anxU5Eca3zmQm/ka+poxqK8xqeUiWHWW8RT0o1xlmroeocuY7ya9iNtMFerej6xi3erA
OPaF1+BrpEFDG3THmCkHEPrqoeSAbmAxlgS5MIlCUb0dzbrfdTn2dsFIW8Nf6N1j7wTlVaF8arAp
NfYBVGeNpkQk6reOnfCO1yNygxfAvx7ythNsPDDzRBHKZ+okxXMwETsoIHonVKB1c7wePQIwfgG4
Z+VMafNIwWEJaN/FDLSZoTVUO8IyZn0ek8RCkm1qi+cW8WMguRsbL1RgyVNgJniVgJx2OVP2bLwA
IerSc+176UPCgHziPGMsxb2uB046a9PhK/PLec8A1/uRW7N3CVRYi51fFQZBFKBFxc7FZoIS0uKr
oUrSs0BZkqy7UADHEXkKU8CBeRA2L4MD4GQ0TPLrYTCZzlHJLvJOM1L/Y+rM1WtLpmJvZFV7qwYb
tCl4EXk/6nhGbtNWcNcA6brY49KblfdvrqAuJgqw0Aro4j+M2k7ojFEkYW3fPsnAKp8zmfXMxQPV
7qgls7a6EgVCSn/kU5i30mzUjZdKP8CmGNYPfT+qDTjA+RH50j0FreXf2dpDYsimoLmKh9kAad/a
wSeqASH5mPx+vqJvul9h+YArb/gTXaZutVj5CU+/pmCaXC4jlr7uS8ffLszBxh+oMai88DHvo+oq
pvLTyT1asa3CV9f0UGl1kGwzePnAc/yEYijrdaLVAIi6LunURHV273Fw2GrVTLoIaYvQBoZ/G6V2
M9ZBleM7rjMqNbV1Vzhhf29ra35BOJ/uKWCo9AqnGUxXR+572dhPdp6rWyhPzjYlOWPu6tTSGzjK
2S0DNM29fAq8H32TJ2+p8oozxVzjXWfg5UKCFIlzbgkeApfDvmiukkC4N9jEoMT0vjG+6hlr7srj
cL1LXJWBnk7VrQo7B/Cuk4fVOueDuK/pnzSY5jICjUTiD+sUh9NDHCH0rgiLYBFJfWuLjZILdOjN
LtupdNd4t7hIqdJ2b4DzyQtleyapAxu0tOHi0oXq3L4Ryk5vvDkjrMB021v64k1knIoi6gPcWPHk
McE+p21Ip2TZpjTCygH9kxhgCflPG9FHSh/3e0NfkLOdEg5sGPlgOmxGwpgbT5Mk2s/dWLzwtI0w
c4qUnQDVU91K044+JqNfFjheIlfwL/lYmI+26OmtB4lxSpLI3MdtKc+s7WxAMjQ/pTN0yVI7bu9x
NhhPnpE24MI6/6TirL1ypn48znYyfGHDTvcej20L9SFs/VXbK/XLy+gQ6wogNg7QiDU+i+pQObN/
clm3SWvXxYOjRvdEnMFezZjAPkHbUn41wwDdN4VZHYBvK85oMWYr0Zgy2caDX1+4IqF+N5V8ykc7
uCdFU3zMje8/zFbHDx3rkIzHFgOg0FzxIs24gxYT49Tn5rQd+AwfKrLxH+xAZbDKIMQ/GrOwaUgt
Oyvd1jK5G0pfXuo6h2OM1boFTDw4zjk0+/6utP3i3JCkeqSLinDh7Pl3nsI3vzJ1SfkCstqyIY/W
dTBIuYt8biUrih2LS46BhcLxMLOahyiq53tFHe4+4XBDEj317hluVcfCFMlFWi5e/lxR5jVSNkq6
jyrBDgbNnMA/L2nkOPHL4lvebuOnEtj8+NvXJBrzrYCQ+86VObgZCETcaVV+toLisnyI121SY6rI
Qn3t9Roa0mRPsGP8ep0l4YNOqY3MvQKTuYd0eeyxlGe4VQl0ZBYVDPa0mHs9n5dHN8RgC95rWiPk
tMM2s0xoBhQOIy2jI1G3/ocPO/suwkKMR9hW3cXhQM9NoHBx7gb0D65G/GEnYCC0rukwlm9xrror
pqsfdYf3ZNWA3b5NYsu/niDP3SvkjB+VHzjuKhcRCIJ4YHyTDDxNE51zrKrRXZ1WEDlMNIW8G6yv
BmC6sZJEWqu1qKUB82TmQ9zk7qTLtcsR4TwYfvVix2xZSRlyZEmWpmNh4YFwmLbUq0E0z8xT+2PJ
57tN2r4+4B8LNiZmvW2gscDvYQA67KYxDZ9p35c/PBuEFrPDYVt4OvgaZSXPE23vaMEieDMxonQr
PRT0HObmCFYkcjnI+hlzK3seuMHAWp3O0pJIOSXE5oBpDnJv4743LiWX1DX2xjEy6AVz0EhSgg35
fI27l0Uu9NtmMcklD27FzMcOxfSIgd/5rCetfqYcWx8hUQ3YG3O1rP80Vlx5YYaNf7aV+tHmzC+J
q3HpQSLlaDKXC7RlzFiMxyHwmcPkuE/BoPbJ9WSY5k9oSkG5nZoI9nqn2bh0FXrHqPbNM38oHJDs
wWqdNPZ41G4fs3NVMQWMkqqUTRNbmMSgC+mXNsgt5jZJuLOshj2/amm7jCgLi9Z1ZIHY6f10vh7S
iNW7n6z8RG+SPMVKkjNxc+1/hJBL0PJMgtEEKGp2K+DzBLdEqMlTATKnTKC3857HnF1sBfmbZgbP
G+z2KlSK3ybPnfgQSZCEuLQc8VSMHXMUq8rPavTBDvaRYRwR2Ut/4+L24h9MvHSriAjCEzNbAoIT
A1GfylPX/WzHtMLnSqSczYuzS8F2CbSCrf3Ym6XIN+D31St6s7Xt8sx4jJfbFekHmLdxCN/FYT4I
KdxcGu8K8zoIR+szd+ge6ZH7dhiBu4Rg1DBGO6jdzTpEHD7PpSlOeCjVjSbLtwYKgEheJtjs286C
ne8J3qzR2hrZdO8YKKOJnLhdE1LgEH4CjVscA6Mytn0uwKTodvwl6Jm4HjhO3FjL6kyBHOUQhCGv
DDxA9FnyVzO0/2QlBmm+mrSA3sg4ITvVTda27k1M6fjYyJ3Zbv+aUJVx341jdVXnbcAYXRhbWjkB
FgNh/cBF6W/hwHVXJcjc22hus27dpJguh2KaP2RMOV0sQh8cMi21nNeRiaHVu7t/3/bzzw09f/Xz
/Ne/5gz6/4mjiiqHlebvNqzFffSnq+jmvcRVdH7vKv5Zjlfr17dl6fj5n/8h/vhVf2ITg7+5Lkuz
GXp/Z6X+6Qty8AU5LuB9WEXgDULyvH/6ggSoVPAYuMQX1i7rCj/1J/JCwMnAwROG/AwsDHhF/44v
6HdqoudCayU/YsNt9AL792IfT7pIq33InVG6B13pWwJQXyKodiNUU8pd78c6/2oBlK/+8in9E7Ma
/ojffEFQRQA/usCZPJcV+BvF8ZcwM4oLwTk8awT/wu4Xjk1zxTGC8yZij4gxghAHIqbncEBAWJkv
SjYQdArYOzepkM0XyBCqvTgYocdUjF9ecflAY7Yo91y1KWgpnNUua7QpdXAHgE9RRY0Is7PdCLs3
Svh+BkxwMuLe26GXgRWvNMYFaPNQi7zudooZYZH++6Bgt9oMebBb3O3r3khGdPUKg01JsUNsbj3D
Ms99AiXMUV12sZWAmKrUaN+I2hB3RSxy5qLU5TBkyKYbO8geY4zdM1B5JfcQy8p77bItN9kVkCN5
nTOoXVEeITBSYqpkfJun/OJJpznxOCbiNo7dp96XEA3kIGL05bC7civyxSIlHEiSmb2qYfS+tvrl
lFIQq0onEV48sgWomAm5k6Lec6Ia7jVK/iZiHP/aA52GXke0DFEWENLaHgkrT4bsvyJlhWrF+JvC
KaSj8LNv4E1s9eQZRKxC82lJp/CXFs/Y/2bvvJbkRrYs+yvzAyiDcId4DYTKSK3FCyyZSUIDDukA
vr4Xcq5Nk6zbrG6zeRmzeamyKopABgB3P+fsvfY2Qnd819UNbDxgVTn6I3vtkMICWwH7eLkQH+lz
6sPqwsZQHjqGdK+wM4prE8l6srPzWd6g4vVAy3bmRfoVuABC+2aKNavbgq6QRPLG60/A16qAFKqo
OtRimC7GzO/3ZLVXIZQjIBxpv5xX06geGyZcA32NDgE26OL6yUZUsbWZvxh0Ojm94zYfg/oGjyTH
tkTkJWPYeegpHqqmDEWnAmLS6kEgCTbxVBNktzyVhW3mNGm8GBaDPVs9VV7hz9f8PqRmYEOt79Lw
pMmxfKx2UL2Cm8TVyJ5MzE2SRi2BGRKR2tnQjSvOBDneiJTapJvXmbZzECTPKYKqlXyS80iqwpLN
BHlAj4swufY+s6O2I2q9xrh5FpWdh4EcWfElcRH9G/B+HiScrS+xWSffI9ydH3wz6V2XV8G1l0vo
3M1czNUuFUPyAk4jpRof0nhvZ2DFOC9QO9If4FMWOyERCUAymHhI+W9a0ZygUFuRfYJECGR86Pu3
tK3nnZ1O9j7rivnerhfnroISTxidZfdE4ZTIvenFjNNHU3r46rNYq9sxsoI32v/Jc5vy7e2E39aX
QQGrDipq7D6Na5VCHW5NO/oM03tZ992jjgOkT3bVuu9NmlF/KA/osYWQnFqzyFqk9lZjfTe61LpP
elU+jTKLbt3J8V4q9B3jJiGeDnWAdsyHOKKVj5SQVIPdUMnyvnYbsesIKSSWpIk5LkVkqiGBcwbE
eDDOesQfbWFYW3fyGOwnNICIXbT9g5WMeDRJk8VB1vvmEcs1osckT9o7uPsNZreYeexCDU93eo5Y
RXKihjX5Fhr/qpq7MrRyP3+ilsXRR3coM0MXld+HiZsaqiu1wBGmFmQyy0DWzkpoe1hT156NO5SQ
DFTmZzdGWSQ3yKnRCrSBRByBaVnfprAUn7ilqKnxNLob11cuzjq3vY8HJ9kKJTRNQ1nektaCElF1
WGWVOzUvTqfg3MD8m19pA7lvLObcUV9VdLo7z6pkSOvMCMJmjFFaxZOiiUMQ/AScwdSc3Xu0OWeG
6k9DDBtywxUGODaBP1ThGEWypk+7jJhgXf1UmCQmhbjEsw6oZmCro0lE6GvadyPn6kHiGDMtoxIc
wUwIuIz9bgzpq0d/niTA6Wj0yDfCQfWiy0V9NvHSFgxTSHlgXBKsbRccSkuoioS2ROy3c3xmwQrw
Nh4G7yuC4c3khvQpnewEibanenTj5NDRhw5OszFQ3c2DxdvV1mVKYEeTGe+kpjPMnWMYjtgBqwhZ
VKeYZDA5QpVGNvtWqwV8N5ZeyDY8OO24bYhSX/V68FRwvZnEmEU1Thx3lh2/xZLo4KbWHy5apDL8
EX85BdmoQsWYAwho2755DHJgG7be05C15WnE7Xm+ZCYLsdmt/DV6qi0t9WFGSWix6GEu0leiz32m
czkr9cLEhhqLahs5rBQeExDXvcfQgGYFXXnJsNjMmUMOXvtjHsbktnWxlYZplfW7EXD4lY8HZc8P
ykE6rsvnqo7bU5z7dYoHmW0ndouYyIZqOS9txBWGN3TnHq/eDm6o8b702RXhYxHzClPOaORc+xss
meJKwCqi+6AjpIW5Q/ISc0mUW8conk29WsCid3QZHuxHt8/ni9qd8b7S0U+eTQeBASUCEtrQnwAX
hMriZ0PBOb+snNkHll91w5ge/iSWy9ea/fnCBUabhn5hw4AfiO7ZWB2NRAAcxLKHY4YXJrQHi+FY
tzokQtcw2zc9yP5G0Cu7iqbIvjHBgn13ZiK2/ShdHiUv0kdAVIUg4sRN91NdHGyRwoD06x4+ZEsy
6eeSjrEKaZV6MgwCA9IuN82+Ra0B9RBe39lg2nlx0Yyj9yqHJPmx5GA5CEVooAZaBbM1bMLJ0oKb
mZg9ny2TGJuwjiP/ZbaU+87ukt66lpWQ0x0Bx5829tAiza17hbp303S5d03XtF5pgYuYzgqvkoTg
wODCyzTILabnjpcApSfpMdl7YwfRVT3Wz2NJp6tqAfgloEwYysIZ3XMwoHuKiMEbz+dEuPcu3S5N
Qx64Jo5xke3p1INlIfz8wHAE5BmebSbHpe1/NHbvnFcJanFkIwjSwohp0bExDJcEd+sVF37zSEqI
+Eb1GxRHSqs63gWwFBk/IDhJ6Kd4/Q/fNTIMdXBMhh1JHf6d6bhxtB/QIcxQQ+Ko2+Layng7nYH2
itbOStUdSzC7JsJQJKcDgtzzAQfts+4bnihAoBUHIQbkoUCLd2wLk2YCwFK2SzZ460eb05tinS7Q
2LQVGDVjENO1m1KwglQoR0yIc0yjIPEsYJ8MGE5pA3wW//zg4/sVCEPz1jdDJfP+zUFpsoKtU+Mt
ZgTnhk43Z8xIHVaBAEEYvqvFsO4rXwlxjEdEImxUi37UiOLZjA2Ycmdz5MCS4BHQVOpZtiamO6Zz
ZzKT9feFdjWN2aWAKDU4kMwQIXgYn0ifnwjP8QM4022jgtDpLXcvR5E8a/wzG2ksnNjaKLGIP+1q
GqkzXtlowhNIfBHD3t4yPmYrVq+mxL9Kyjp4GZuh+OIz//RLBNzGjOMX7cmwgMadaGhcY3BnTuDK
ZFs6o7kxGFaiQamOMaY1esCZL24z+qjoQyuS/Lq22K3Z9Gy5I4mTkSQKxBv8hSCikimWbT3zJDo/
dNplu3ZMUfnTqwtuvKFtIVGRrcXfWHh3C/qTemf2QXJvzFZ5aQ+a74+X4gnSBctV4SBOPPhdNj+D
m+seOmIXTSDXkq4XMM/OYuqkhh8Bp8EPkYwV8WZ+lyAedNCjh7Bh/R+O340tJvMkeRBqrtliO1tc
4tZDDmqv2TCxzVO4AQdKWKo1zPpHagAbUEtT3uuFRQVxWqQYWJUkwW2gINORifp+stGqO5O/nfNp
PsFOIb+nQaJBHcBOS6wUDQwpZidhG6ua4qrkNM/wHFW7eSbbot3FFoMilQMEr4Ex7xZ6V3StvMUP
zQa+liaYM6yDDL6ZbAbcV0XlGqe8iEb2+zktNQ8xo486AiGAgGHmJMhGSacupoku4BI2hbn2dxNj
kyrc2lughXy1nqgfrb4s9+ACcpd+sjLPcfojm++7KuiIRO6K53nwAZGUxpB8zz1SRqGuRZyKUBxz
RLSYaK6QLbt+MgeneNCd6X/aZVwfNVnO6mxIeUdxY1DmMf3N3jNU/uaeMlZe63n17ztGVYBXifFb
AW3geBgw02f8CMMa5JJG1A09xIKJLuq6uYUQgbkQkXMgAVUvHLAHvG5hJ1rzBhx8Y53Die6RXLfC
fPCqFjmVUXyvFsaF9NN8hgit5SE4HUsDuYV0Y+vktlpe1f3IETLpdUByTembp4j04XVZlvlZn8n2
pnNiRbBULhAdCEmZN04qO6S2MM+0H9PiNurs0/U6WqLkbljnVMny1gWKZflk7+qmPitte7makvxx
xdFue4qvXU3TuuoEU6Pa6Le2FdsbbbvXHS/AdWpEPtLcHr5fIUzqBo4fbT12yWb2+hxMBxEk2Dqw
QA4FaJaRCVPutOmhaqzqVguID+Xc1tve4tS49qXbiI+ZRXFRV1a6Q+5M5NI8cbgATH9Nrky3r+ri
CO7cIidU7+Iu1zeV25pPJnpUYHxmFoB+6J7pRCNXTm33bnSJagRlQRxcNV17iTGReSwH91iLKTiL
vEhEnE9sgIjSCEwSCpr0nIwsjVYw9YlgbosKBGwdnJax1YIGaUBCGIv3d1BDh8Y3ux9qTvKbeETL
2Y/kKdXoTk9eYhPzQKzip88GGnp8QaQT1PwWOIsN3AuAvjv+xty4WVzH88LJUeAjxqRTD2XbmxDh
I1+B/JitB6dMjHNE2WA/GXQfCescH2FR5W/RAPsPk+hMZPjgVd2bk1MGcQBIEQdUkW8uBygy2mcl
RW7dpyI2z9JBFZ+YNFCPWAknS9S+bGDZZDH8stAK6T04FxSfmR+A9hSwCyy/ASchNcPHxIRfGQ7Y
F0l/YNYttvm6Zyof0DCkEJ+FymfEkW85I3UnkitZdnou7bV3xTJuJ1rK5pZZKQ8FuttFHmVJmbCv
MX4SvFV3Ig8ZkDKxJhueqSNu+e9KpoirBaPWeeujCjwLQEoGR8A2HbFQVcIhGly1+92PnWKb0sk5
73Snr2D3LF5omgkH08HKiJQqBRAUGEbpLW2B+tgPjnMHcG8kysY3WRIj39VobpZ4DpXqgJmkpTfL
QwqIWyHPwICDd9U2L4ZWqWPRM7zf9D5ZEfvamPoP4NR+f/j//dH/Fh+YccIfvZMX73mXvH/q79/V
Lx3S//3n/tUhFX9ZNH0QS2MfwMG69kH/1SG1/2IIZrq0QaXvBL74qUNq/UWNEAQExxA4hqyXy/hX
h9T/y+aQSxoMWb6eLQiB/p90SFciMUUtcsBq7eVS7KGwoQdrwkG2cXgGv/E6JLpj2oUUnq4uT0HZ
HQLtFxdx2b71HYxvGpcEUGiK23Y4RD4tKgqXJ8LtzYu6G18cnb0OqoWsvcwH9sHh2Df9TRZXdOdc
aw0LMfAPKcq/VhYvvU9AphnkL5raOBjnkxO4NnloGDVpU4W2zq7/3IclAej3Hw6DnSVNx3c8Cxsq
v/5TFzYzi6THtiW2E9JzSw6Em/yoWnVjut4/WEF//ySsrGuSmBWg8bCECFaH6k+fFBvsk2NZUmpY
NeJSmnSVcYGFZ2upePvnH2p1zf70U9ETFq4nrPVfDq7Xrwyynz8LJYguGdMa28odP7yogbBXVs89
jCbyKqyzaES/XbhjvjUbV22pH7rQdAV93bhJgP/r/kim4kGk3iu/66GqyktD2stWyvYFYtJ57Xrv
Nm0TqdytdOtvLQf9kLYnIviquZhF3G6IbdbghkysfUN35hCNHPaAsXbCTPU2ieZ3d1xemyalCPA4
huYcpP/8HVjrnfvPx/brO/ADhguEL6EAotX+6/cdSfjBs2ME29r3DwnhklaJrUhBlwTmCNjmRZXu
u8GR3k448a0ZBmIsPwsj+f7nC/n6oF8vxLMwHDse0wwbU9BvFzInExqFmMy/oh/SDcU55iXDe/Hj
rt0yKfzAtn4uMk7LRXHeDstDLWf6gpl3gBhcbMrAvnWG9h4e2XaSzUHE3vuSxW/lbO2XQt79w8X+
BucRHmMJFiG00qbnSZaQX7+1KsPHkRPcsjPNhf4syknP1IB0zfvGcC8RBT50Q32GUP24TO4hbcwn
0n/Yt4SzSaYE92m2Ha1l4yFUDJciCekPPmjVin8Yn/zt7nKdAVMT3KC8SpKV7tfrlHGDDiz1jO2Y
FvfKz5q9LjmzN3pCXDeQlkHpUmYc64Xbo5Nsl7exWe7nkiqcbfjPX9r6nfx8g3+7lt8xQkRvWwXC
yWgbVbSvlAkR1sKZ6hCuZB+6f/y4rzXp98+j0W4KwZ3ybPO3B8qjGe0vhRdsnX7BPx4rUiKh/Awl
MUGzuMfwa+/9uazRWBk4VVcnJX0xDMXJmzeThgqLuCMUD4pgFVQv0UB7EWZ3mXUPIHPycxuBeTiQ
RECWfXoLYHTY9lmwMZzlwu87cczciFa/VTUEUYDOtGtrx2Di3A8Ceim0kHdCAKxujHgfzQV1B9rJ
Iw1hTGSSvBy8IyBc29jZ9c7yD6iaX5dYb3142Q5MPP6Wa5H++NtDQeVfdHXPjVgWsVtEvM/U1QQO
KS8v/3zH7b+/Jh6QCTZFKiX23y9S8U+LucTMTseTd9rJPEJr8u8VVGvut8IWFDjYP7rkOZv0vWiW
s36Y7xC2vUY+fPexi94ApISV7D5jj5mbmdNlsR/6vr1ce2Z/vk7x90fz1+tch5A/XaeJ2yi2KU+Z
ermcovWeFhjhTVn5Qq6hCTByhTqqMSVPKOmgMlWXLXY/oq0RSC2QZVC0GlfMoQwyfRrn6GTpeNl2
bYmUWedHQk8jZGGuOOHKzZ8GLbCEN/3VuEJwhEIIqBAqbgxbCR41Ptg1R9Q0y4w8AoPOBvgegsQm
LXe13Q+HStTPU5+9R4myeY/0/DbL4cnGNrZdK+gfpRqLcIpiWDdDE5+T5rYAqCye/vyd/f0h4rQj
wfAQzMc/5Xrrf/rK8j7guOFUwTaW0VUPZED2Y5g63iFS9v7PH2X9u8/izMHMzXYEs+CVHfHTZ00Z
+qPOqYPtaC/OaRiWZ5iizrmiO/+UaEusmHiayfNlF/+IPaJ0awYSGztgg9V93W6XGf+Ss1bTyFn+
4eJ+51ZAWCMYibeWuT1v0+/HviIbrVL6ecTkqjjNRM9I43xpHv/hG/j9pMKnoAxgEYPE5lkQQH79
Blo7pz9NzxxrJf3IyZuOs4TfjfDpQJ+z3s7dcKdjpd6LRj5mer6VnbPLTBgOnqgG4gZKtWnatNox
Dr4hATu5wJNK8i6OrX84UPy7KwW/z6bIY7HqD3690j5zIhwGaQSLr2ZVScv9mEENTRSeBxOPn5t4
e9OMzn27/4f9ZeVr/bLee1BDyKB1PTxmnvx9sYHS2y91DI2/VN5TpD2WmDYsg3rrVDZQOlSozGv/
4b78u890ydB1QX6xz8jf7ktQzqZgTEoMYhMdSnvVnqVqOinhOVs75WhfDh9JPj42icBlCMeZMSmA
1m/QZ+IwMer6ygfBmHkOiAkvTLOHP1+f+NsCjMvI9QMOuB6ABk7uv96NyWgsos17+L7+sE3hL0Uy
2kcZrwvOOOAC+VKcYz090M8lxB0T++K+YdyZ9mCfXttmQV7mCkS4448sSfblZO7jEYGqkac32s0P
kETZqlBwBqr+QBLi7zysACPe3LOaX14YGJ7IQ4JMC/kbDRcIatl9n0vzYcBEZ3UkEc5oSOCgC1rT
OAPb/B/ukPdrWcZm59suZYvHIZd3B97Or99AlaY91UbibUnLe7BLebv49dGrUDUqhCIhIWLtDrvH
pZriIrQi/k8tVyle0e36uLvrW30nWhT2pmH7YZqLcLJbNni0F4SavHj0g7Zl0NGDd9qLuIO4Bnh+
3jZAX1qNjwFzBalPWN3SKHr3ZY14Gmj76BBmaaeXFp5DTAJnLR6tMSMVT2Oe3IBI+ETJr3BGN1ft
kGL/5tLMkqzL6WLKsoscmxIOP/k+9v3WcOjYZpU+9L17SdLiAXI7dJwg99Atu8teVA5aa6fZ1YAU
NqZGZtqXE0jTfNon4Ayciakgv0SwuvrQbXxdFy/eQlJo//3PD+PfNlnCdzB/AsmzMKeQ4PPrnRjc
Kqq8hoRgxwZyd5TecayPDUM18Ctfn/R/O7v3/yWBGf0Tvs//WmB2+f6ZzO//69/Qp0Ber3/0X/Qp
+y9aJJS9lmmbBET4vA7/qTKznPW47FMvQDH8PyIzwpN8/kDAMsJZkS2Ov+1fLRTb+osdCUYriy6b
IK2X/0kLhd7L78+ISxfHZZzLqsXB1JHrSeCnnT61jGBa8qXbT8WQiK3ZMl23uja5NoyMbonsrWef
CCEw4MS5XqQMVq2TX4EQ8nWa3VfCTq9bRAaM+/QsPtkig4cFppU6RHVsuxd0XIfkKWaTIAMGW+UT
BaS9sZVtbyfDAS0HrADL8vToyVqGfTKM16oynxhzTawXFVpgqcqHeKnAaUjPucbKlh1tGBcoXfDf
tXE53JRQyjt68XKqw67oS4VkHB1vb8/9Adl3ZzIKY+5NC0mbIfO+GfBTNJLbmLpFfbLb5q6a3HK5
A8JeOwAbl/JemT691ixtx/vSqglSXIRG8EIKyqoIEmsQlR0X2HJxZ6lPw/DhHM/wIQDZlExJLqBu
B8FpjGzPQ40l7PZ2nnP1KdDEpwcEs/n4BO8j+KyXZfq2WLq2jjbYyXLXe06OlEsb7j4NApQShpvb
5TXeg0qfFpz+P3rSSdnn8Ru+QYyxHmqXXACHo/utLei16iw7S1DHGSdlJMo8kDLsfoP6JsYzxwX/
BiEKUArEbddcqIwRNbtjW++tLCZgJbIIWWY9NR8E3s3XoRAQFRqj/ZjMzruiXpu9Xec3CJ0TSMrY
RJU+5/DUHyo2E3+Ty7Y88K0I1HiS4MSia8YAzZ9i7RlzDem3jy8IpynzN1xu7h1pyQbNbbMyTwas
i01tFAiGsc4XGxVBZ2dRi9NQDSvkPga2wKiUpBKR2/aB5ReJoMriC1HlHwPZ52uLB2Z1ClQrXMgI
u/dBMKITwPlkFvzcSBWwCGKZSELoFfW7WU9EZ6SD8yMuSv9ZtEgVWPO73HlLFJoDZE/ECQ3T6uM0
0QiNxhGWfQzg2UoPxML3ybYvg/Tc7cs78pdSdHhtciHlLG/XBsZr2xbpZcwc1N0VuCUPTe/5dNAJ
AUZDbxQvY4usnRJETv3GTcmZ4OBoE7o3mFWSh0VWTAwEkyJTp65yjIPnL0iV5iLuLkjbJe69qu58
+gi7FKo23ZestzcMFh4KIcbXVnhVaComRSE9UZmE49ihk/TryHeOZoQdB531kODorgHbplOCL5Sp
f4a80TK0PjO9HhmUHhbHh7ljpvC4bB83mQrG5KXTEAqYyMd9va9Rj0wXzcz5Y5vkutGh6duYyPBj
2Q3HLW1dw5CxPERLrfvqEN5LRKsfw6g6ROUgnjG0N8aVFF3S4sJLk2E/rdrUrRg7eybSSjtyjw9g
NrfZxI2G21RJHA+OHVfTlWi8eLiMRgaFoQW+CW9IwO+6S3wN+3/26Bc+9zxd/sb0CvbeKDZ8RBKa
CUxYkaHBU7ZophhJ2j+YWSHPUALHzX3e1Xi2UgPm5Hc9zupiLGqavw5NRQJMFovYFS7UDkmfyr8X
ugeF7URRC4idmS6WY+mRHmWZZBngnzdawn0HKxqxehU/2iBrEOs7Ot5FmSJRhyeTEbRaJfcWni7k
5sjwq1WQ7xpkWwDq8oL0NAjZfnOCooWOlCDzYu41jUhwg5RFYrIfq1X+32AHJrY6t8S+WJ0B0lRk
TSTYJkNPInYIlzXHjwIGxirU0dVTwALpdRhuh6YO+RHLLXZAHAh54qBaK0isajnmtPoVDbx/OaJN
fK4hJiBFknpGLoSpgbErAlSmORN0Uzs2VlarPrpWry/HoAluIgP9D4ly2CQyw51uJZ7jUCSUB+VY
JaSkooNF27o6LCJULdTlMHHPrGZOz3vsCsSttM2DVdnOc4kUbW+1DO9BirgMmzXDaJxreDmm1dYx
xdTgjgGPbxenBhwBwvWGgzkPwYUC4x5WqDLQeFAeoCOt1LUB+O4djdL0hgJXPKHuz8/cYcz2JlD9
O3bL1D80ltc9QL+YvmEDFp+oaPWDbku8Q7K6D1iWyBNovAB41FjfZwhOwC8g4j01DdP1AzKv+Ii1
FWY9SrkD+c9ZGkrRjzDNsiBN9n4xLi3mIvc19nCkbofVdZOv/psAreqmSikmaZSYx2y16HheiUq2
lqatEeBBcIYz529RStXHshxrnFZomOWXAaghkijbzxY/MOJh5n91alwMhJskoV3FlrqYS2dRSIuW
+rEpdOGhWyVVhEQ3Jc6UwMOfE2wNpOrLuTSvJiZpGAJkxOxcZk0eXFdfbieE6x9sze3FslqhshEl
5EavBik1kUNSEryB4huuzp1cvVRlavPfvRiDa66lfyt1YMKs6JjGD7pe7myvSSA5rzatCMNW52Xf
QToUjy6hujsdlWl/xd2rXiHtLnSce+OQES5/qG1BGmmtPpHiLjfJ6iHj5DIBkq9K1FcImRuIwMlZ
VUO6qawByFZQj7xv3kohWx1sJn53UviGYL61sIOp+4p8n5ONfe0NZCUPWCwGqIqwVUp/q5nME3Pl
dv03txkFGlk13k4QTJwzmVT5S63jOL6eRY8Kw8xE9a1eTXtEso3VBhNOa5y6L28fWskApn08eveB
mBEzOXL1Z/vI2PHd0B/dzIk0cIbFMYsZKCtvRBSQgo60G34xj3p5KzKbuB7dsTJzc60nxNNVv+tR
J2K4Bva+VRzMGJQTl36YF93/WD265DqTfIkDDAekXL2QRIGrC736I+XqlMzrelw2JAUQPS6LMXsE
CVQdktVjma5uS8z87ilovxznbUoaMj3mBCpax2aDDGHsQo/kt4ShOL8IIKsPjm1WdqjOZmd5b75s
oM3kzO/p6g3tu8lD1tuNVcwbK0gIsqdVCmDBFiMBYXWd2vzxim6xwpGKwbHCuewvdxxME7xGMcQd
TPcxguyhQEDK3xkf7CCr34Ic9koonUrvGZan1ibKR5IIZKNeq7rHrJrikXtH0y7PRUSp6AxDtxuj
FquZj9voPK5xINJORhbicUm7mDVzDjPfrJ97P24+FrNu4L3UniTACvDDJhhq9y6p52kViVYPdTBw
bW1bIznx0zFlToiZCmMzHWZbxPUNq/68bQFKLUcOO2BYaNLEjwRMr+uOZpnsAG1DMwowI7YRh6Yt
EVFVSfk4N29+mrHV+PBhr9uywcynhml47/ta7rwvv3PZ5Pm1k9pMODyNgQsDNIPAldA9XfatNYiw
Q9vwGC998ABeNvehYAc4OObEPFb1VKE0wIX3YgZyTO6JSw1uGoE8e8cC42MzMNg+VvUx4lp25psq
nuUpga4OgqrsQfzV5HOFOUqRGWYmomszDcaD7HvRbaTVerfpkmGR9ytt3zNsVVvlxsMTMTzpPR1p
/0Z/OdYTiXm9wCsx7s1gkR1Hki/rOwoeLLJj7N6PbpBeZ+MCJwYu2HwtnSb/KOPJuWsUC/XR/fLV
pzgZdnKUxicrHqlzRecSUuVn35HFqNVyJh/RQ2DJ70zDvTNXn369IDYNAf+TOtgQnYS6C8Fx4tbe
a05C1U1ptsa32i+ze/PL/W930MSqcfZ+BD5OhIsl7khmWzpZfjpi6p8WPc3HYimg+CE0SrcCSyUt
ji/kgIsCYt6mFavQsWlK9wgfDdtyPBfjruhUdzB72Z+XSQvzZk5NVPRSOTtrHtohrOyiOJl5CTNR
FOP8vKxshPoLk+Ahy/WwiKbTPrdqBQCJlEXwC2m7A4uQnhMuDoekHF5wqaJ/WrEMywpoSCu7eYtW
aANbkzpNieOfpa1i5RExDCcNyVzONl7YdIU/mCxeKLuSJxun6Ea0yLd4Com1hxpRe+LYuU57NkG5
3zV+X+wFU7mDrxMgelhivkcrdAJjEOvfHKwpgRPVodGLQ132yQFhniCvZRpdsNl1fTNVMjlrMtXt
LXgSR6vT+XkTe8OHXqkXnjEzv4hGjkZowOoHhCnx3kU6dNRFEL9xnOnQ1SV3acXS3MHA4zDnoVvC
3rzxxjo6V3JMDypomRbHQ3eBNJWdGgbJVqf6g+qhp2XowyplJ853MNL6zxxOnd5luiAAPgMJlTUo
u7aga/qT5gEJDWNuz1tEtRwWAYUEXT6+L37zuXxhRAoRrdsp1ZhKqujMnVtcjYa9HCiB6OklCVVt
yuzoMkhltUs86YQNMfSbduWWpHCjbvvSBNfXTFN77sJzuIDBoc5mQzXZ1peteS0XyTzdABXn1NED
j/2tK+LzcRqenEULRNO5D/KyWBDOoi3vsIdvuJ2ISXMy5DbNkiXQjfqKaFjMv08otJF1x24QUn26
Axts8+ia/fSewuK5cRcbZ6/p9tnlvLje0bW1OKsjRrkH8H2C5W1FwTAlu85V117nqJYAKfbHYSXH
IIwHIkP00fDGqRNPey7lC3GUI7nJ3WW5Qmi6AgZR80WmAT4Vf0MDbX6LOW4Q3jjV+3mF2XDQW87H
FXCTFeNwD7KJfc6HFs/kcdg3BWBBHlFDnpVLaV+hFtAPvcfZfO4wCW8GOvSvSMZgjFr2CJxxQJ40
O903v8J/UwTedC6DSN9HsSyoc3pzr0EQHlvXFXvHsNxnv2qgWVQqjsftSJazueM0ckMP0SObDBKg
2tSDVQLsa+RIXOdQ4U+yvZ4t3GrAmFC1UQ0bjnpDp2mV28QYxh+Mb3vvgRxCfwotu6qoTHo62j27
yWdrG9pZUwenY7ak1RskSdoTg2Nj/vGMTMU3ZabMpygda47feXmDSMx+swEWg84hd7TLjBolsSgI
uFXch7OB6mbvegWFhLdM6VPeTJo4El/ZKFZVV1XHKQaCpGLEiju/aBb4XkqeeXSAzqahs6kXJqe6
QYZtu8e1QfIeS8PajfniMYQcJ0g/jujZw8CeG/dWN6/4nhGazzSo+6Tw+ne7SFkAOqs82jJ9azOo
sE7X9dWuGGJUIZo+C3VdgcsnquUDNKb+2FULOLp4mi1aq1UL7w4G2+Id8C07xt6ZjKxHUYd4+QkW
i20eFLumgwi6WI+M8YUmVSHVbcYX0QeEl0YdnrlNNgZExpjTcOUvInomBc0j5obEWgTDvZe9pFXa
nujgVPWeGT8qZ5ve9snwMqd80FEPq6G3RveinJK+O4domk/ATedyl2pDgx6decmBnQdlUwY75pTW
waE557EipaYOkQUtlxSd7VtQsWPttUYamMedBnvkGA/Kj/wLoFhdyBESecNQj2+8ckTBseS74ESG
MrsmgVd8FNngP9OZQdXNfsRJWslDlRfqSgaq+RBtHIOTC2LnYmoGa28FSfFJYKsRHRs/SwPaDy1G
OgujPb2doGzJTW1pGKBStNs+dGHJWOQwKH3JxKFby8Ihph9RYGdgYgYOZcu6Pmja/rGWaOhXi32R
DBIuCwmOHIezBItNZJJsdeyoxLI9akG/OIzeaG7bXBKwJlo1vDhRsx6VmZKw53RF8QAEEYNTRMfy
uqJ84f8SdtqFScmDSWR0kLunBlXkOymCYtMOYA7CHAkyJxy2qJl5odqIpJxOOlDut7yw1LNbWv7L
4lYQ1pA9Gze1XzgzWmOk56FG/Y9soecImxbkVHASL/bjovIijOaho7wDYY2AJ+sVCv3Ej98EJMJD
5Q7uFYpTH6r7f7B3ZrutI+mWfiImyOB8K2qWLMuzvW8IT5tkcAzO5NP3x51Zp7M2UIUuoM9FHzRQ
F4lyOmVJJCNi/Wt9C2KHtm3J7qztxLM/HfQPjUk1ngag4guZij3Pq2y0BgqX01HqRd3bNWfIsqdz
CDSwbM3svtAytR9CSM6kZDl7BIxb24yvhOJvQy6OYgDD3CS5mVrVpqd6Re1CkcNeZiYb5hXmmDrs
Nh3thDtq/CiaDbNwfOsdDli8E6957iZs+oFD8IZ37S6RG5G2TKRc0GtQW4hYvHdZbDx6NP/1G6uF
ahOWoL5OTtNjoY7sXr4LqIvoFsmoGdspMnQtyHuL9j/fZYgsi45DF5eng/chGl2bslV9JLJBmGyX
F2AnEUTA+ReeWRCD1bMvYp7iBps4eeEsXVyteePWzm3SRe2z8m35ogYdJmk3hSQXByZNTpBqLukN
4pPA/AculWNL0zoQhtqjwKejxPYxT2pO86Pg8QPvUn6EsMzRQYRQ4sxzgnomPOoVF2hqw831RkU5
QQTSwDwNed/NjPVG97O2u/opc0TMYSzJuahTgaS3SgDMB6QP0R45C2jpJu1qjCWYrc3onQ4S98Q4
C600gWFxwTtVNewnasUDW0awYnOe/zOoPWzGAINb/LdZYSzgh7ijDbVP+urC2HscEGnT8c0JJZ4S
V3Vv3Em1ONe63u2iKmq6c6ULUoWD5jL+oW5y4QIlMt6OYgG9L2U5KmBZ4rkyFpTHPEmzxyzhlzPo
+q5VTgCo37ZoSfKHnUW5C7DWhqRHX+nTGWQufjFOkVoUVPWoyDBkZSY3Ik7mOzzXabUjXlqQdEj9
Zq1wMnYbiujCmwEA0RDULeAopUvyY0OaLwkM3ccKxVPVBLKSj1uNAF53nmjzVoGmWGWCbKrQ0ZJa
R0xqXIfnwAxg+dLMLdQsunhzjmDEGNehlIRzPDOjNg2EI1RtfYgQi6aSP5jK6oZqvq5gIJvlxk/q
GL37mhEuyiMQrpWllS3wqlgyprfjrMpWWlZBl2x4bEYrp1XaXcRRw3sWyQwM2+kTDjCypR5oMHpt
y7HeSn5SdD79yNiQ2dBfRXKPimvBBi1stY4HN7lPSSLvmaDG/TaG8fxc4SU/zVMfPVN2wU6aTJG8
Zip7rTQz3JSJ66YHySKyAalM+EK1fbjuxrB4Z6CjfZVJNT3KzO+0Nb3SzPpJJrfTKWMprAGXZvmF
M+To7dWwaNlp73+ymas/dCotn2Z9pBGsJDBOOEGLj5rBsCloy+UdtWFnrkzHIQ1ANfy3oSkMOuFk
bkcEhROSjhVI0+6ujT6JJSBTmtQIu8O8x40b3bdqqO7DGQd8LFOctLGIxMPCIWXAg8P7MQU6MFI2
3FXbGX0l2s6DC8Yt1xqUKKNqGKGGFqnivcflS+y77E10yyQe5AWxIYUmORv9fK4W9/EevrXJeCZu
PYs8vjAgdsYPlNQ6AUri9K6HycbUwNlVOk5LT83Z8MlAhnCer6CTKpwTrG0ydh5SjiZkyVMSA2DZ
o8daGN4je1Gyqbofu1qgM4rS2LYp9eK4evmTYhcoiWaNDhB4jZ5/i0Z6QM9NAqaFMyL2qy5RAaXD
GO4gtNBNmddOvvtvmbz+jwOACCzpjFL/9Xz22n3h9Piu6+nv/va/fu2/ZrMCzoelW7hxQXmYmDX+
ms3af+C0WjwtdCdggVp+8g8CiPMHgxhcWMwhHFgfS53TX8NZQ/9jmeRypDHZt3PdGf/JcPZ3X4+D
hYTBsc4Tetn7eYuP+G+TWbtiDtdVndponv1GezaCDWb2CJhYkA2oianqxm3ku+eqMD//9kld/7Tw
/L1a73f71+8v/Zs7D6g3/F19KX2z0o4sPRu6WM50Y4Ufg2IP9e9fTfzuiF5cVoZJysvGzG2J33v8
JFU6mGEL0M4ytY6RCtsA1Dw9jJ5It1NTveqRlDu+abXJso4kktsDoq90YH1O99rDil1Z8/IETa9M
NG5sOQYmTXWI30A+VQhfCf1+lZTyZJhFs/n3fz2JCL6If7JBMY43PHqUcMoJLqjfbBaiZk/iMPXc
kB3F6UJlebPiJMqotbemjdbONtofJCLgHePV72TyYIX2rRiXBV14NP526jWdUSQRyt40qzjHprUT
ZfoRuSzhCDgHkglyNQ78uyKnfb3w5pkgnge8LmaN9CZ1iJTQH7VCJ2QeZvWeSeqaRYVTHCARHYRU
AugivrdsuY+m4YONzSolUc+ubT2GfRvA379z4/S+ghBhqa+pthhNjqsfYzLOO3dy4NeauXtT1j57
GVrGD77X0QkUUzLYEG9f2x5vZizMZ6s2zJ2ALPLopPodW9YEGiavbKo+OxPunt5l3rpACCUFAlSA
njiIEvhDR3FXmInqtWV0ye1Uu+Q3skHtdTeNthC3x7Wthf7RouvhTE/xvLJ82VwH6kH2c96wx4Oa
/8PUhQtSMqHo0UZR6vyKbkVi9Gg/ITz/IRYflT3331XX6sfeOIHkHqh+h1yCegj1TpopfRuOmI/w
uGe0jJk8dmFstcKtvpJEfiVR6RwIDvqc21kSLce405qqBhsRH8M0o5shPirLf4p6wiEuX43dTDU6
Fb9QSZrqhjyU6yxv1A1tlpuxKx9J/BXnf39BCh5A/3Q9ejYObG5hsjmucIAI/fODA3ywodgGGJsu
y+CfJvZcFov9lbEyq221w85nPiaJGM9z3Gk/4tA2GBIsu2N4j+XZc82nUdDv3YdQhbvO+x4Lb3ow
Uz3bNXbYgI1s9HtmhOlLo7ruxh1D/eevt/B/2070P25Rwx2O9d7SMen864UNqCxCPo0173X896Xt
b7/81/Jm/YGkz9rGkxU3nu5wofy5vHn6H4J2YbiHumUs6R9+8tfyJsh86cLQfV/39cXA97+9R4bL
yofvlmwDFqcFfvWfLG+Y0H67TqEIsJLiEPSIhPF6v1kl9VBypJT9uCWbHAsm/00dDI2kgmXyFyqe
ifZHiDxlj7jqowWI6boVxy9rBBO0alkyQOM64lwMWNzLruTE1oW5Otuumz0Q69YebSOMD9FYgszJ
i/hU5y6ScG27+a4ZafhwTYK+DF3jL4icM0OsKfNwddD2S3Wvk9FxWtCrGWYFXS7U4OBIxw0bUKM1
Aa0pc7Gq54XTMhEy56CeQxIQPR2+NOrUp9iDzTpyq4otp48uRa6I4BHRI6CRBBaDuiTlMvZjaqU/
kGfIXlFAoodSUD3r6EJ+KG9hBmSKNMSECP0Rlb79Y4wtF329q98HMdSBz9DaBt5NyJ78ZlBKIxXk
LEOYTE2T3VZzKjeFxqdTiJFCM0Q7I6eoLTFrsUVJjeBgM3uZwT9/eIkHnKIoO5bL1kvSs4qd9GNw
/HlEesr8L6Dk0RPuFYbIcgEA4D+gwGMd0Raybm1kcB/dYaUDAyLHEYmj5AsIqDWAuwG58MTo83lK
ijBcu2LESD03xFUzWTBmmEeFvG2xPK4JI7o3IH7kO3Td/FsHSe/vakwY2koVfcMz2Z8axs0GTgG7
0ej7ymegCX7fovE4xZJP10zAOIKej5vWG/zjSCH7W0zspg1yYLz6yqHEAN8WT86g1sr4Nc9yK1qx
dMR7POzwFyeT4RdEQB7aadQSU+doXdCgG9Y+Sp7PYzyL9e6Lo+EAtEyU4x5QhL9D3ZkgFYPT2Yiq
w0BBbxTnZk4hzVOLcftKwax1Dp2ueYyLuHyPmMCCLGrRjE9txKUYuIhmMJjs6Y1SudJAK3LBUviy
rn4YXQt4cjYcygclnowHg13j1bIMQJNzNfhnmZbNNQcew3G0iCll5NhX33lOMT43loaBKsx17bur
pG2vSYLVr2j/ORNsp9wBH+bnNC4Ojyi8jPCjNvcwdbTIc/tBMMNbMc8tTq2sVmArBHzpFgNQFA/D
s+9w1COMNcPkLZb7NlWcbmONVuDKQRIitUmrXWQTcAtBqHxE3FzLr4YwPaw6Q9DSAUXUG4uE+aG3
E+eaabYGCtPKRv0lUpP+SrOxOW10Vc47P8T9DRyk5K82Jxglnql0PF56PeD7VRTbzeT5VlHofIeZ
mN+GaNyAuw3MfDA/S3pDkkBPZf1hu2OegaO0xrcR5vdadfEYIBYOj+PQVefYM8N9alviWMCAookt
avmxSzGNAgz3MjeuFVNICGFUeEzA5PgrjDY77QrU9WItqoptOpHe5gge7qeJ5GI+zZuSAUDQ4/vG
pxXXuw5VCYaXGz77QuZYFMmSrenIcCiPREpHx6wrRfVZjnIwFyD3LLRhI8iHMS83IqTuh4CgSr5l
V8VPM7UsJ7w/FJ6pFv0f3LkYXjVuFGOrhFkjsihUotyUcc0tAoEa0QrvIeAJW10rsBLTtugkmzsY
TePagAyFIGPzYOk6p7tgaIHcMtHMcGjzpnltdHepACm+0ryXFILXPKd7uOWn2E9jY+NRBEDnn0+T
civkzewJ9Dc/HvsXi5DM2Qzj+M3oXYnjxM7nTSc0u+GCDcHL5i52s0Cp2f1s6JvYR3n7qavEAtdT
9Jg1cd8v/shMfVlaxCZRqzv0oaIdhpukQxQMfFpubKKsUjaB1nQec9FBltTq2IqhFK0KsYfwHC1N
BLqPMx6jYxsMMCNKhM4+Imq5p6lDHUMnKW5zPikm2mwa4cgOWdruBGyXeM90UsBScWAM5NiREOJB
9BGhzBwbewVwjI53r1vQyfRa/RyHyTvqbSnWRtM0HdiakYcTVUsPhcbt1sxJMq7Z7Ko3eM+6hcvO
8+7aqhbPk1uCyWK0J846RSpPfg0g2i2ld/TojkH6d1vKJ70qMm+r1ituMQ67T2pykZR96XD5uE2f
mduJJtelQqy/ASixbGpHK3r2jU5n91+6xk9d6YZ34i+MTdygNgy32Ju8t5YSPmjCGcQ67ls734cW
bsVVPdjOI8+m+tznvryAhhJbE7MTJwkR28GoUbmHKEfnRsDAm92zKpOznEL3ZVo0v6wc89tU+rT/
CVXR6VAmV4FIFsSzYVxRvsH4lLF6ZpaQPlW+Wa2ZdL9VHJMf26q3rmk2CaiP0tyj8euPSi+1b4xF
mDmRmbp1hfXgIGlupPYVzfERO657dcvksSx17QrUK1ynE654/CkyvWpSGNhBKzyjw1SAfGG9m+MN
PS5A3ttfBbiTKy0U08wblyshM6t3KqtCOFILzLWnj4XuNwiv8cJ6pTM83vcL/xWZPFlrv6CwxcKH
LZ2sOZMTczfV4CQ/krZ+Y1ox7zBWjIzCgT27Tp68h6Q0yAUP6b3nDsWOQeFinY2LrdJgyAcYybVN
MUCjnbrYLALRMHO7ce08/5HFPYZGbOajt9HB9GXboqYfIIsqHi6N6VmHbvE5qsXxWGg1dX2pTuHT
UoYB7oI2hrRM0bgaC8AhD6CghMb+aLO0gN7N4E82w5DSQ0LT6qbUh+Z9NuRw4zVmKDc8EeIDA/T4
Eum9eNCtrroaHXw0KJy2S1tJ7zyATppUQI+ksYPAg3/XG73LNOOVPtHBSOuWj9f1xpFu9l5NfvjW
TZSttXjkf9YqYzDGNUCta8m0EecDo+6B/6fWYHZFXZFdE2yfiLYmXzFp6iHc1w2GPbxm5fQCIgMW
ZTpV1xQ6XgsjG9mbXlLDJOrNppkMaRQ/O78sqBztSu0y2nV8siI5rxt7CMOdGRNSD2QCIujgh26D
ZXSSzkuvcUfCZ+zvSaerXZvmxi0nSnyvrd3QrNqB9toDCox2Tp61b9GUlnfk53DKCrpejuj5S7NK
yr0609J1didzOjPXGXrAX1p3xwZ2wFW/OG5jUCNYtocelCUGbRO36qheTCGrq9/Q2T7CMLh4YJEw
dtqWxVmZtk/2hGBzwMHksOQsC2BiG4vponGqO/p47Hf17I899U2tRkbNdT4BsrTQHWtrem+hMzL+
yoErW1PVfzCqkvTsmPQFDxTWgzOeh7s+bY3uz3epFr9xZan+zSfzYy5e5GEe7BduTpiVKimqKxNY
Bqgqf7LT7D5D1FiPi5fZzwkdVCbSOXNoGteApfpRoE2YAEnR8MUTB/VfKqNmBQmrIUoD55dL2hWA
Ewn8AsM2yvIedwiUmtypbpaa3nODd+ZV82jBwj/VeJ/pYsCeUzxlwcjp9zJ6DiQWsgIjRqpJn47l
aPbTnnh0nx5xp4LJdqJo2rfkzz7DLCLFVegOy5U2sLmMKqqnsKV5/qUAZ7g3WLm+NYyM31Qm1cw6
JLQnAFu6V6+dnO96Zfc4sZB0/OSp9xvBhCOTr7MGPFf389Dc9hNsHMFQ7dlIcai4k8guVLnO1zkx
22/z1+Jbh8hKfPAle4iIil+mBR8j0KsbtyiqR0iWJ0NFzD/jvHfe4zJR4wZ7QmxulqwtgoUzwb6Z
hXnrpe7AJD1C9YiTidB/k9mgNvXCStN918n5MPYK6GWjSnwBWSds9DcD83mnWsYKOo3gK6Xr1ael
qXY/gPi5KZlxgYQZ1Evtz/FXo2x/T8mK8dwbS1XJOI0RzJmuabcGVbkJyPE2OtATNGuHlOHpHp7T
eEox9xore4KSGnNIhn1Qt7T3xmZe7VIH5iIM/UaeORIkewdg974adYXDFVDoxiDueA+NFaBM3BVV
RbFZPqtAhvYM19UFV0AotznmuVyIUIzhMtqujPKK0ZOOOGa97G7MTu5svZF7zy6wIg2aIe4jrsz9
YDjFh1fOeHA5Zbe8gplna8gC2oOOB4vGZ6N+SUc1UbFs5mxVWfAxHoZALY3G5ic9VLhBE+WJeUl1
Lv2IbERixgsqPisl7NSsjveiTaJbUea8Bcw4LmwAS8q7zs9/goF3TG6XfDfUGSTROsHwOWVdSSYH
92IUjwaWp0nTH6Ud+vf0cs7wWmcag6CjOSnT5J4NCVOU5thA4xNrZ7ZgbUWNU+2bVukBduZE42hK
MRWLMsPMfd02fDVs4/Xcn0499YvHlhXpPaEH2gmKJKQ3l9pe0LaFgYS1jts2xPNltyPDnJZJS9pA
WKJYDq8cnnQHj7YFVUiAGazTfv6Cgels53HM22UbmVekGOPaC+iISw4+U8PvMUrLm6hOeZJodC/f
YYnUn3J7OVO0OJbWTFomIg6eUd8y6DXPudOGe6H3xb5PXWyW3RSrbVTk4zNECUwfjJzLg6b68Adz
4GUqA+GaubKlxMGsaQZ6IenRsgF0B2bH/1/M+j9BEAnH15HK/7WQde0K+f7xdwnrr1/5iz7k/IEs
xBRGmORFHSCn/5CvXPMP5HbGkTzM4anAav8v+coUf9gGUCCfaPKia6F9/iM55zPSQdjiF5G1QDGI
/0S9wrX5m3rFcMhhNATq1rL534I5+vt4ZvFlc0QQxa7r+mZfG2n3XiROBcLWpKog05rToPSJJmKr
xBjqxQAmiuhQj548+XphULhpe8+Un9pf9Nfhb7ZcbesaOn7HQY4nLS1iSBHs7mvbDo9WvnQ5jfO7
01m4uKg566jddMb8pGncfuxb4OWWmJNqP7mYE0JaPyfPorS+mKQCDLfzY9pQ1S54Vi0IYNIwqmKQ
hO8k2STSpT3CTmg9VWALjuZsFTfsmOZbbu78k40XpFVS4B9TgkjC6w23zKa0reAIhnCMpfCZO89G
ToGIa03EZ2s/TH/Y6C3raOZVQ/x6+COSxXGl06thqTJ6sfJmOGhFaa4RIQHwFvldRd0Hjuy4PUo6
xQ5D7Y23nQYlp4ztEctWU0JOTcuxu8aM2PcUJRenMho6kO+Nveg/dKvHrRRPE5bpqB7Hh0Sa0aWJ
QfkJ2EI7LXevwir6p9bXo2+VJfVr4gzWXa5zMKFZ2L8mnjKDsf7V+RwmDyTpxcEX0zMPMnWNbcDV
8OHsQ8dnfWrzMDn3sVc8D/DgdzhzzdVI8RR8+zSolZLvAw2ilzj2qBxUCfilVTm4/QOji/ziVtC/
LQyrc7IcITpHvVJxGgbQGqtPZw5/UmjozWvXH19ikMtpbINhEOkmqQzjrvdSjFagUq/SHfxXyxmr
MzxM62TmNS6+bs6+LIpaMLCARV58VlRKESK7FHO1zJsA13xWdqewwkX5oRnjicxPPRxznQbwAb//
nmc6Jj1KiA9GoYkbjpTfYX0yxKspeWVUHf+hYex/zOymWc+kjO2VQIjYQH6LqIGiBXpe8SXkVzwY
6cWPZ+Bc2jw9CQ6EeLZwGUVWqV6g+06XjP3+mpODfp6EoiBW5bDnl4rNjs577Gccam/ygR0GToCq
2etxiIWo6FvOmM5P0B7epQWgt1FCUTXcKrpbSjEeWkYmF8hmT+QaKT7ETbYFy+NtGci4jz5L27bK
8uzdiTVAFg2c0sAGEkxIIDI2ska7UfOE06DQNLYvLLXapCsQlKW+QYdhJsrO6SZ3ymkv4NzuMtJn
mErd22Ksd7mJVkdej7JSL7TWtvQCu3VWi9l8N7NHr6Ai1BQQE1vHoSTKD85GO8PKEhrDcdpVnZ7e
VSOs4moxhKVoQbTAWVsHp9dOhEkByUH33lK6Hunk04v+zkjUcO+gc1pO/lHAFLXn5twU7qcEjHqd
oQTsK622tjW4Xx4+y38xrz2aKI0hC6r5fmise89IJpDndbtmYjo9RD6VbObA4SQE4hBQA/AFn//C
iWLcOK2gm6hzAJg6VfcSlwOmISMFlJg6+i3yRBuUU2GcdBm1x7IxrU3XVu53C7NjC03XvKk7k5uJ
mfAmJMT2gBbLpzpaROomfwyafmEn2zBUuI6LjWdMC8MNWeolykPvYFK6s8lSxnVMlcvj6FKRhLWl
2fWlZAdW2vhO0FmcQzNzvg67cL560WxvkVjhl5sRJkv6HaCl8m1PKdlIGwUHdHvc7lJfUT4duuWq
ojZ2JzrbWzhN5kcFBETxb5fTua0XEQ7XM677MnzBCzUHuEaw1/tDf2TvVxzxJHp7qpmKDyxM7Ymx
ox6A9NXvucmBciQxrnPkHieBbDCYT05SusRep6zapMXYMYWzYrxNhBU9qMWeuZU9StmIwe1r9PMn
E6Fog2K30zISyXwQ+8wq3TULhv3aF9odvG7643jnlDrTeVsAQ5oAWgOrka/EpedNnnkSQ3fbbkuU
pHVYZz5ZaOZFG7NGPW38jvu/RcsG05/s2sLWr42bbVK9y1Zx5INSYqsn8R3Q1ElPoRkT4DOtk5zh
PVq+91DMPUbpkrWbljmrfcBujHrWDV+pZ6acFyJjHYb9TVwkd9J0wF9KjV2jB6s3Qf3atqB9diZ4
+J1p8wS3DeDzI65HjIuMbrE83sW9+4S61frUPJkO3vVqeq0kjw2U31za+566UUQZQMo6vb+05NZ4
gZkdzCC2fySMo+85y/Un/utB5vX7sI/e2pSnfpY8mqZ7AWkLuQGzbZ5F+aZZFECbWoIgHpv4XGu6
PI5lah1c6SBq885f7Nw33xpTgpxQXnpgldgXbVg9RJlW7yZFWRZkfQ5thDeL6hWmZnRSztTeuvlU
nUrNbb9z38JZRKiTZXBiYp7mxbbBfbJ258a/bxzSSxjlNo7evXYUXIaS5vpBzhcjj5jJx4JlNitg
daODrnyVlDpOOB6qAEmP2pIvGMzmbI5TkDPXpfy2RXyXJtFwTBWQIyhklCb1ACkRI2NuDwRnyPZ4
FTUgHnOPTH7j1PbtrVOkfIoZktODGQ3qXHnfZOjAJrtTeKGa3KNf3hYnmx12sesHMCDrshza95ll
6FtyHF5zYsuuRhpXxHNpMWB5w1D3iOUSU5jum9oaV2MugiFL1N3EqWk9VXZ9o00NUbR28R8TmdKf
efRIyIzhuGtU0cDRnYYdbYDGevZIRHZ4uQO4rM4DTdjjIfemOd8RpgnjNQVSjxXjjLFR3q2n2R3l
np7GWAoDbFWyRYn06jurxvGxyt0M+dh1tp2VsXqbZu7feVb5PLr9tSwAnhZFfGmTeut0GMZas3tF
o3mq8SKszCI17zAJlVsoZtOWZc+/KcDFJ5uJGttXCWh5xfDwENnpp4ytHREl5hYEXhN3P7RDtx4G
i7H9bOVRzp1Vkj+kAjZDYi+lTVJfV/sS7x3nvftUjz9Z0J6Huv9qbIt++MG+ED/g6GNYfuBImG82
kWXWXXZhYbyxC8ddS2eebqrG0oOwAftoTpa6gAzbZnYYUe4+us2aJt4ONY+2cbdSDFe0RlZriSH5
kcevd57mBlWj7TWLqZ9POtxg12nFFzpSkhM2S22d9AMC7dzod+zipodSZnBR+sG+Gh5solx+WREb
2Hy0OjDvHI9V1qH+NeVRi0vq72w7W9n0ya0XWO4xFEm7Nkxj3JtarweEKN+pXKnISWXZefAmluhQ
ObATSjw3jTOuyzm2z80QUvKjWerouT1qAcnMowrlKddG9dZh4V1YFN5a9EgMq5SxLHDAFkeo8qpb
PzQQKmX57mUFf69fV6Dkcs68rnNQGnXejWpflVO/U1htrxOBf3XK1Y4OBHkMacN4sUFLvxb5oG0S
YBRPhVWvUaewo9hT0gWgb7VvzLD5hh2lcwc/OwpGZqH2Cpc9JS4qzaCRKtSYHozW0Dp8qHl0JsBe
XV2PRSoqs7XZFt0L2EgG3olXv5UJI8PUVgzLURE1HjxL3HdICUuFqubaSUIygHnISMnXCHmkfjDb
lr2r+i58Kjgu3+mR8NYqVuG9WVcmta4RUG8jG+5LkRUvdVSTr8gHTMFADu4FTPBVn7TZV5kbQJwT
p/jpU/mzG4eKxgzFDrpCOT/TlYUuPVNa+Y4fFkBCTwPbyhg8caLQIHmIInZ5+IxV8gwLhCUjq2gA
6sKIGl+dbk8z1y8GsYA1zm0TG3TTHMI5NzAGFdEPejnJdcKaXROryL8s1fkX0ir282QYVGi3A40q
YD7f/EZF9ynNHw8l87fj4HlEN6WR9Hz0zIErTgJg2S0ZNM2yuBbxXSMpna9tVMOowRgfIwNpzThc
XIAfgTOo4mI1JDtyLBSbOQy/h2IAAT1XsbMtsomt22iGW0xd3psx1uYJJcK8H2an2YytoU5RIx32
nw7NXq1t/+DIqjYzpPPvqg3F2ucAeIgnr7x1oiS59Eac7G2rZUNuFepYmr7OqmH5W4AXnhGI5Jpq
Q7EhH6NvvMQ3jolmQP4nBHsRc31LfwoT/dEG8ee2+dGbU7xwlfAPqOvmGWUn/ckbVZvQr9wTiU0c
ZFlLdnHIpp92OH+2FEStPLgwQQX+fG3UAOF5lYVKGvH8zIrwFMbRpU9Tdo6GfyMAYK+xfvQBLrPk
JdHktB7m7K30aGWAy+HeVB1jRnumX1cHz1qKZjgth3zCVsU31uEdmX4m7a0/bcI69tcVcchn+piZ
9rsj8bqYe26d9YxbHUW/Ed2QxtliCxYoIYqniA18yFmuf4502wHipz9IqmC2Vrj1hnBnpCo9hnl/
Jwdn7UYYBMKJLbmub7XImC4kBdS2jcgGmtN4K63mg8sTQwMQ3gsxG0izU42lvSVYifXEQkPHUYiB
vWASYXKhZiH6VA1mnZzE2xzrl4jn5yYDDbTsDZJtqShS6CuNUkNrCvd05Gbr1Erqu77KErznjdr3
jT9vNFvme1YKeTR6bC2qz73bbp6sHXUoCkZjdNO7JqNvdqPRMRk7g7kaVjAYHBKyDmhx9LnZFy+A
6IPR8gJLZZRi4tKPcHxracDGdx/TLe95hO+jfjhjTAPA4mlj/9DYsniji4Kbx4yN8LMOi1lbhbFL
pl6P1agHei/v8trQ7kfLztv8UFs9OUIKGlq2mXZPTD8tLrKVxg9WwPpSaRnH3LjmD5c0Ka4IY0M7
IW782plz+CwII29Uz7ll1SbEUKi6HKcDhAGDwYnf7nDfO/d1MabHqXW6g02VA11ulrXrelF/OjSK
UcIUd8lbWfrt54gjZNVUFTdjz8OTj8Y/hTDZDoAHvL0vhmnVOzDSk7JpsV/W1itn6eG575L8AeO6
dUldUVJvW5TzytHrW5Pv9E7kgj+G+chzJIbvKpO0YNKJdoz13ridDP4JT74fWKbZb3JmwBmuIs2g
6NYxNrlFPoXdB5OYSTuDJoBCAVcH0xMqsG8ojcJvg3iLgH/CNp1I10WvfPfBzUZt4+diYMNd5jd6
rm9EPcOEiWyeWH2ECD4xrfBr4pN+Wz6OTvpek8Wap0RbySH5oh9UHlxV3+R9bQb01TFtNceXhsOP
xz3smsZ0A/PgR0mo9Eg2JL77b9E9/x9igi3Q8n+raN6/y/emjd+LfxI1//ytv0RNGOiu4wL2Mk18
4i765J+WPMf/w8Kmt6DzDPjYfyeqm/ofBuQubKUO3kBhLrD1f4ia5h94PXHy2aaJ2K3b9n8ianqL
7++frKMGdjxXB18GWt10Pec3xmipVyONqm2z1XOGljstXCIzIrPZ7TU+3lf8o4RqmrFvnJ3/K2yj
sMsW63zJ4DS1r3HIEZF3En1qbgdzNM8OkVgGPr8CPHS7VzSJ/Qr2yC4XHeO/cdv9Cv6kyh3a3VRT
T7bq+wp+C9HRgZ4EckNdPdQ1ZKfCOcQ+fttN1+UMhRwKV97mZKSMwljMcxtAQOwAYbwAodCLMDpT
jON8mEp1m8glyDRiAbrOqTHfKM3TNjn+uMBH3txUqkvve3i0n73QtffpVyRKz0Lng/bg4lXQ/Fyj
lS7RqdzGvbKNqMtGy3TlSwYEkzHtr7RVNRCo3gFTHx+aJYmV/Apl6Us+a5qqkGqZaXxjFE98ayj0
CthCU9Oi+2fA61fY63+xdx47kiNbtv2VRs9ZMGoS6L4Dd7r2kBl6QkQq0qiVUX39W4zMujczuiqz
e9LAA3pShRKedEGaHTtn77VBWxFzQ1oyJjDnzRDWY1Yj6aHRMYpFhVldsfAy9Zp05T9Xb6YyAEfo
dlATYjYbMAVEq9pq4NqjVn/2AMEs+cMxDELL5zlvWzMjMvHNxqa5i6XN65Eh7lq0Pfqh1ItmjUFX
PSrV0XQwuq5FesJ6hX17bPJtnRTJR7NTKTm6VnVNf876HOv6eO8reEOLDY857YCe71gxAy2RcA4E
W2ZD9YBIG2fnm0EvtxUBG8VUM0sVBO08xG9uvroC31XPvlyc51Z5qztRUkMzaceHfuiy66Kq45tl
BAhmF5PnHjlDuzMX+2DyzUqIY9j1wBcoPIbkSs6PtJ365ujog66t0SXiSFRaPBl7zcKoaL95Fv03
/6LuVrCObPrw/GaYuVY0hMVdW/dI08i0mKoVxSGOy4pNI8QTvtgk/TfH5Jt5ksTf8RkLg3fGNYsD
XL4ZLfs302XsT0ZIKeTgrdfhwRJK/82ZOXDm3nRvjk0kLD0EL1+dOY8ZSwfHu0+TltMAcXDIAYo2
z9E45vN1+OYExYSNLsdvzb1cjKI63IwTQ8a42WWYrEjqISf2uTDAt7tvTlO9bJxPVSfcQH9zotJ/
644ynBz4QuOS0GQXyDeL0nn2owR7R65LnRac0sCqcDzwcSRXBsbw2mgOngkJeUvTQW1FiVVwPcwa
CljO+dGtNRsMkus48Z/EIOtHQgy8j07vWScX7QL+/sV/Cys3BYfgPapeQlwjGIezU6dbry7yP3EV
gUZx6FEttl5/cfjWxTxMQaqUdWx6LMtkU3Nu23JEUU92Gbcf4yTiTJm9WYebNxuxkc7K3KeTgb04
cgRXDkWPdzR0qG9P9ZsdGWsd1uQYD0+PJsAnSm/8Zl9OFyszzLoBjMFo6YFRLWZn30NKjAbUWxwZ
opsYRpMGAUScG/a1tDT5mmqLcdpYPNT0fHRCafFVFzzhnKFFG38CE1BeImC2d6MgpTT2lYNrfHFp
N4tf23uzbo9vNu5ocXRrMwnWSQEvVBelf/Yg9N1zRy2KBohj4ZsxnM1kek7VlF2CaMQ43gjGSAxx
ImNn612B58HtPyWNNe7cqK1hAuFAL97M6CpBZHjKu8WkTp7u/IHFxs7vUp9APy/RvEvjzdvuUD8c
W/KQngBRMF5iCo8PXmS5hrYDczyWQkEPnv4+Vki02StKY0x8PN9nIYzyc2fWeO3TN989ErHUe7De
/PhIz/DmMzib3J315tkfyGMmiuHNy98stn53Mfh7b15/fbH95xxwAuuNBdC+YQHgA0QdoABzQQZ0
RqVeswUjoAaAAsaCFrBHW/tgvfEGBqt2+zVuYDgES0jpEqrUv9o+Ib97OZrFNRMB6AU9TkwmHh1I
gwVu0GUuMw29HLyNjq6s2DdhZ0kETvlo8/+G8oFuA6wEFXvZ1me7P6SjgWYitWbqT2MQ+mf6mO4V
aCLzRdP6/Jo42nJrEmj/kEF0kCh2GSLx5qnpAEANxUuywByKjGDGtVoQD5jIySqQTeltUJPRHe+R
l7l30YKGQMZg5AHir/rF/saOaAF3rsOEqBM0v+ga5RjazAhKN4cWtvAn7H7yasYD4bVqFj6FK0NY
FcB1WbWQfTmP7QKzGMw03IPZElsj9xHKLtCLdMFfGJph7CPVx0SSA8eodK/fVAswI0w79dxOtFxW
Ub7AqyxodNlqeQ61lUecIef+xrzCWHyrIBAFplM/lhEmNrAzGt4yxB2ltMMTynSFXba1Po+IEQ4R
Lt81lFwkVX01BdYkwYNwfCU45AtQq49dZGk7XWaEX4WQQNeKlnWCXne0HruUA9emrLC8r2K7BS3H
NHQwDxYSaoTKBIVWh8GCY0lkVYlI3dQcm+FTNpk1Wt9Mzdux8fBzj7H3mTiyEjCV3ukPMfSIeVWB
RLP3A2be8XLm9vkckjZbroeeUseK8ewvR7nybHUkZiEETfbwVLSN0SM8UzGtZ7QGBNPzQLRBZsrk
QDaA2MRJ4t6mNso9uw+zIOx9UEaeNL56MuyeM89sg3FG9KPVZEDTWrBkMIikJCTXDp1Ll8kKLHvS
jZkiZOiPREOi6HlKSk27t2Bx1atw6GW59lJVF4FRy36+rCGbGJucGwamcoXeexOFnalv+iYaD5XU
zMsap63ESkum6IYgTPMJPXiaHPzZbL94i7Uud7LhLWAgO+R565trVoTeBbshvKt5RlkDr6/xL4a5
8s+ogaeJsaKKP+ZVax7tptFSMmXj7mNldNAVO7+cXjBxdUkAQW2JydK8ueOEGsLz4DAFHrMTyL8P
pJnOu3yy8YWlfMsXegN2cqVS03VWxugc0xyITGWgpFzBJWwfKKIguKHvMj619dQ8KYK1jxkYeeIz
0RQTDoud/jLC3sZOwjweNYxuh/qqNfXkSrk6Jn/TsTswVVo8B3raNc6ZI1h+sBvdQ+vFYgelo1l2
Pw7o0GFGwfWMLJ8vwLpJYz0iZghyO6PZ58/lA4Ie8spsT5YHD7TbUzLUKtkXTJluergtZeBFRjMt
ThKKAuZDE5RdPYwuxqQF+mTiNH5lPFDfGGTF3IZt41a0wZyOCQipgHRllMF90i/67RQxsgCekQQN
/Y+gh3aJaprC9MaO7OGkQr6eNYGSc7xiGbcfSN2GmBqVMQgLZLBpvfFiooQfIzspv2B1xNOeduj8
8R8u1VESVzMcH9VlrxQKyNL6cYrOHrAYguxqEr14bHzGKGkuXZwUdUJrhQV6gvGXxN1DGlpol0h8
6K4U0txTofp+wyPQfMmVrd8OaR+3gV752U08j9q9UQv/wehHe2f0vv9FkVd5P2necPJsW3ueRAjV
IKyT+WYoE/XM+ku5YNUdSqicKEkIExZCryEX3kFALHss5YSDW7HHPCI/QXJI6B8UzCgTSbor6ceH
FM1Er64js6syKmXB3Ecwd0NCjpWl2TNvyI+O2+OfK/vYPJA26mTbWtD4oiXB7gZnJK6nXciQTB7n
DjGWrSzsmspaHPoSHbsWoEn3v/bMFD61DY1JzL2qMDYtZ6kH0ndiwEDxMDb6DgU4Ki3u3tg6ShAH
sHRg/CRbex6GHqg3MfDaa9m07n5Cr+kRUzVnNjDgIpnxL8w9x50AkU3pPTEm0L1bGx4LY3nutAqx
2ajb7ioJ1SsJf6t2ipxkizKU0caYuZsIGKK2GwvLOZg8T9yYM2HSZygXBO4p0+rNyxnqBPl1ICPx
Utp3gv1mPqbhFN4QUF5n15nSZ1w06exHxhmKMgTYmKl+tsm9SG0MgfPHpL3c95xUssJuGIMVi53l
Ip6RIV6BsFRIY/Qqty5JPCjCo623fXzlDa5yyHkNw2GftIwJRsRsN50LivXs2dQkdxPdN6wjxN+a
23acY3lgpCgh+ERVk+/tJmTMD/5ual/yeRKvvkxSMrYnZYcvqROR6e6Oke5SJHVmiNdEDgYxv30L
DcZoRrCqujERRBhEkyFeTKfHZ9R0zUCqPbEcUAvsyT+zfdfDPvV0dbSmXAdQZLf6npiAdNfhLUE7
ETrjh7gA+3SYJBjebUwD3lsVloqSi9Jyl2gFONSwHVOjRQse91rQRYOzA+Tph0ezQROzrRLsMGty
YN3wWNRqqo0VqCiBTKh0AJaR4Zu1z2NKuV3VWH4ussXEDmAjtlEJO0PnVcdCwMXdh56PIqSzczd+
YJNy2gMEu4IyRwzDmbmOh0dByrbP74FuWMlHnWe4vIlUN8E9qAgBZoQAQ0W0To+e3/efE4o7QDwT
KoCg5eMgcW/khHA2YjJzijUmBBvEumgeZ6ahW9doaodOYqOdZJ4++wmDklWtg7OK04o90QqrF80c
aRhnYr5O2ug26WvCgBqZkmmU+XiUVrPZQ7kZnSomBwCijtHlbFNFrIVfEdxoxkF3Exg8tBiWDMIs
nj5NUWOahxZaPwWr6FsoriDElA4LBWW1yf5vo0nqzVqzVoOV3aoIr1GA+SM9RSNPLFUL9lkiECf6
c5EW9R9b11MLUtoTpNM6mA9pA3Ku2cu2iRxkDmSptPhG+D28ZSaSyYhmomNmxgUCsT4KeDXCeORK
QgvqpPQLxoZoPdc0fTFPE1T3uWbpl5uxNtr7FgHJEjlZNa+55hQHYBoaeko3PLtV1pLjmeMeA6Nt
wxTH9GNe2RhIbpkVWzuJReCQMFmdYV3zdTiD05y4L7s7vnl/b/mR4PUYRcrNMLeHShTja9SK6GGa
ZPc41VGX7AAQGcfe1N2DgtaDus3Ts+cIzFC1TiFri7Vb6thNht6uRFDAN8wufaUQ64CYzv2txgd7
qKPUP3kMJ/PVCIV0wOceDjX9/84P2iZ0anyGEv8SUaiiDwaA3qzYte98M/T/r5mPlwt9KkGpywi4
1z/+4/uFg9fu9ad/2LyJKG/Ul2a6/dKqrPvHf/DK6Eu5/J//3f/4b1/+O1JMeoP2Lz3FH2QKpOjH
ruX3l3x3Ent/4NJdlI6OsC3ag/9sW3reH4IEAUMgutTf/v2fPmKP7Ej+hU8/S7dtA7PwP5uWLhkG
Phol031rZwLX+POjX3/jKvCtffsqvv/zj6wK/WdOBmlrlsm7ooxAUULslb3YjH/gZLC3imIoOJhY
fawd52bAIFbKCys0qqM7DovrANixRUG+GapovJdDGh0LHdFPLYC46/RRaFr2HsP4FmkKi9Qt6L/x
UGKCu8jdMf6mB/7bN7wIQ/+Fi/iv73fBSfzwfm1tcjrpTfrel9mwnyy0ihX734q0DsbddNEQssF8
zEX4DRXztxcm8eM3l37H9UCqmVfsLNNeRq1czXRyLlMmMlvQ8uUmUVoZzH7G4FRvFpyVfTUuRCs6
uHngu9gyEtQY+2kuiNJm3LoCoYPqlKgINLLAICq+PcccrzL2yYuwA/Qt3bIk4q4Qezxut1WPmTuT
dLYEPSpwSoATKgQ4Tymh5HMw1UN9XcY5w5cuVx96U0TnlCWUackoN1ll5MfcF+WFrXx50dAUeo7V
gCxAq8qz1DnSTyj+t03VbUTxaepjcQB+gFU10TgWxRztBl3cW0M5HlzYnbvMzDyw15HcJgBEk8Zv
CZIpDfVEDK/YxTgAtmATKImiWm6a2C4BTSf3thNeYQO64fTYsFcEQ6Y9WW2Bgxc65XFK/Md2NrQd
eL1TM1kimGL86ckcXeQ5Z5cKDVrgTQmtRiV35gBiqvfc1y5nsIg2olgxsz0yYNbwkU9Xo4jtbYvX
aaPI7FtrMU27qh/h2OPRDsJMXpbhDJKpEfsmKgH/j8dwxt4WNVXQI/wwwHOVSU3/M6QNZop6C12F
fPMob7dyNvod6i8srENVrxi4wY2bRLnhg8UUOeR72I0jXoaoiTZONHTIl/VuQtUmbwblm0eempXU
1CmcfOArnoGcMh7vxl4Dhp2PlGG5JZAGKzrlQ4VmU4PiPg4b2UT+qmFHR8uJK85XwJB708zOCE7A
pyQ68RJOePAKR+w6cNMHjEve2jPKeFMjNsSE5di07Kslocec71ByHOl2bbSy79d9nB9mszGDjNMu
lEzu5tGmy0Q+K91Sz0fFQ6vsNESxQM/YgcDu848Yl+66lJoNmtOuZjjpx96dIIC7dWikGxnfpU31
snLSHphwB4GxNt114QIpyAwPx6eqmARj9up9kpj5NVeUJzvHfiiKFhEwLmW6DxVijUwlAdQ/ALVZ
AimlRqnieskO/PqtXghx0gilYOdlljFyAFiVVeeeprJKPySmrgWT6+7GwfqwyBuD1BsxygJqxmqa
XDoejuIpRgMB0b5bd4kgakgzdtrQ7GyDcbPlRLcKWyCyGx+FaXoAY34rPUY62JnvulGe7Equuy6+
7Cmy0BYBvHX7zdg+zFl95dZgNV2hbmNaHxzAUrklsGZTCPWakiq9dqLmAhh8MOXFXatR2o7+to7z
T0IvNh2lVpC5dFipUOI1StBLf3LIl5lJL0hqWMI+wR/61ehGxyQsDAS1tWasqMjdLSbuolyVZtl+
ZGhl870X4sMIibGFLnOrUX5sQzkInu1+ZGoTjRiYGgfn+Gj6r3EGhUDwsQ4jCGZ+KhDra1AmJp2j
ikb21IHFjSnOxtqkq1cRcGGkBoEzZHAGTZ7aN15ooLkCXHqRiFrtMy2KjybrIu0GfCjAUxaA2HCa
IJLeNT4J33OHhM+MNLFj2IImk1M/R83CFWdA8+Lg16q5rUPSagZlVntZGljbhoT/kV4mYn20Ol3W
CMZl4VU1TcfGwPRuO+ndVCQd5yjwtE5qPdC2jDdN5RIQAlxx1RjgjDSDFGOj9tRaeBxEOoiSmNPA
BGFDm1d+28pDtMzuE60RO/DPcuMKBGV+2dpPOPyObjiz3iWckWePHsTgJQEjzHnfDMRAanr51Y2K
PQ2vbmc7BElpKD32rS+fTSTFG0uGN67EiqrHobYdkcgABgQOOWiJfqClVFwiLrn9wSXyFzs+xcb7
DRT7h2HDONBdioh3Q0odK5GupcsJyi9vSgkwO084xkNhP/36QvrPHo+3rfqnK70rLdJuLGJhROa+
j5S9t0L/iz5DIedEWYIodj46Bmqr0bb0lb+svJU7lMGv34L580T221twdGockoJNAgnf2Uy8shiS
op0RPPU5xbSwDGZZqgXzkLmofhuSZmWtpx/gdHb7FKzjZbisJDFtOATYYX3yB9pCZVtiL0iaG6hP
foDYfwkH1Ivi0nZnWAfEIARJn0V7Oo3F3hjHdkMqNosgyTxNLbw9GoyvSAeJLQO0tM6b/Ib3oW3g
j77++vP+1W/748d9x9JKrCyDfGXre5AA4W3b0AefGLQF6DTn9a8v9TPk7Ps3+wbA4S8W/pWf6zB9
4FjZ0ffYS+V+7Wj4A/qwXkwga0FjV0+/vpi53Crvqj4yvRbczrerUY7/WPVpEtHRWCbG3pb9NUNP
89EkgueQDNFnXSKNqZ20u6Y5HB+9zpj3ncYQ00grGBdO1F34idon/JKY+Ltd5tTjNmlVd0RabK45
feaBlPyEqT0IrHiJHRhTWVyLJC5wPjfInEd4BwYSQBqa2nlcipJ6KU8s6pRff87lY7z7mFT8cEgw
4Hp80uV2/qG4BUTvCI19ZO/UoMdTJxTr3CQoJvcd7Vr2GmgKVWfpb37Kv3pQf7rsu5ra6EoWtxLJ
qWZBYPAa+7Ob6uzMTcg0lnbusZjGyxA7xTUImHKD1CD9zYP6l2+BRYnsN93zPYTuP3/yTOhjW+VS
35uSzJGWLVHa7QWajnBNVgcqn8ohxktQb5rOC6t+vf31N/8XtzP5Pf+6/rsnRw2kl+lFZO27TL2Y
rRwvuyI0j3ntcGNr0W8gY8tJ4f3v7HigpVxBch1///nTxoPUmq4k2ME28eTqQzqAZiZ64Nef6S9W
A77Pf13l3WdqTdximV1a+7xDsTTwARFWWZsOKe1vfr6/utLyUYRBq5hQ0/eLQeWrYp4dsZ/DAXWG
pz9mjn9gn/nNJ/rL2+THC71bBzh/qA5Cn8VugidGDt1VYrjWzqebAQZamR9gDjEYjpbyGOw1R4Gq
q36TEv0XR2ZLCBfQoifQFXF2//nXC+NxqBn9mXu0N9V+Rj5+VxmWfgBEYu4r0vjKyk+DqMcsI/uJ
8i2KYYnU5CYQQvSqgSXaVCAG66W6KE5plD86AKiudWk84J0qf3NgNv/rzWYJwql8j6YE79h+dxto
uPLJLGt4a5E64ZgsV3os5K6cM4yJ2nwx+s64wTa1V20MwHuQ1YpDqLaVY0r5bhfZps9ZTpu+OFCm
hpsEpXRecaZpNSw0HCK+VqAFDqLOKeGwsuhuX8MUJxSNcSliO012m2ouqa2qEHBI9oWgWX01DXW+
Fk5vnaG6fCtx/td6UPQE/tmC+sf/Rwo7kyePR/PvPcN3r7nM/u3y9bP6qVn17WXfm1XiDxM5HBBl
n5RoUqxZm75TXZ0/MAAbZGcu3a1v6rs/qa7mH5YP8Q6PJmg7FgE2ru8aOzpc7sL1dCyL4D7U1c7/
pF213Kv/WjhJx/VNOmn8xeZqLDfvHr2mNgF1AOzYMH+41ikKVqlWv+QWiJWGUScZ0UeLMQW3MkmM
P3xT198u8mOnzHlXhLiWx1Pv2PTxTM9EUei8W3xQQIlkoB+80RfuQbikIGldPK0bCvfV4qJEXJMY
Z3r78U5VQpIZo4tPzASijV+Ncb6JO4vkXRg542VvI9Ud59E+IUWBCmRL81g3NKll0/oXpmyR7DcT
gbMhIPlpH4oKq1nl3lCY2ulFxWSbmse5M5HgrMmC5w905xLGGbOpK6tE/B8oB/AQEwDQrZzQS7ub
t5ljQqays9a8dKFH3GGGYchWEWe2oFWMMzhV7c6dLczAXulfDSYBBy7k3wvE8Wi7NG26TySk1tol
7oxgNyIwM0ft6H3bJx8xy85mCTyAR7AWF7CmMcOFf5buLRc0vAtCqg0aTSqMy7VdmqeagWO1s1yT
tHnJsBVPoZNCqZm8F5yfCdkcRmXcojGKqnWLlplRg8a31tKBm/qkPXe4EJERcF6+wSLdf8nDSTwj
+WkZ39taMa1JEeSlqJaHpwXYkZLFMeQfCrN9VLVmE1eF49k3upNXWCcfDsg+Spp234M42CW19uIo
4V8IZY1OkCmYbZlqFTTcNFHkViYouYCnjuOlQsXEj5Wmpx4I4I5s0HRneBEnyqT2ynOBLvaA4xqp
TR8Pd5FZJqDYBsiiDTKJlpDDzaz4uVs9Fa8ZrZsNXtQ2XPtuPu5Szb/K6e2dkYFG25T244VJZDLn
X/pdIFnJ89Bab68Tr7BZetB2MHZKP09yiKs1WH13Ta5dWOGFxUGUNfm8pf1jcaIFUYc12d/2loFW
slPtoxPp3uMCLr6okop7OrJPnl7jG1/u8y6S2ZrxsXVhTo1/1ztkaMe56gKqinZjElGDksan3o5q
9hB+wfbOxa3sr2y7ST94UevrQQ8RQCdazdcwpKXkg5HwyEDwJfGUqW8r0uoEX7Eo6iBte8nTog82
QdvznKPuGQyr39I5gNRTuObHwgq7W2EWjMvcpMt208JYHczQ/UI0avPBHVr/flFfUrwtkFZg8uNZ
qty6MzHZ6nC7xtq9tGJiOTbF2JcNehE7JCFR0+odZx/yswchCWka05pwxS6Nho/VNOJc7nEInJNG
b/QXz2un3ezaE9Q03WM3n53kYzs22fWQJ9g5IpXdtdKwCQSrD22B5MXLhq/zMhYm+3DYpoVJemq5
wHFHuClTZMuLOlXxYW6or/WwQgwa1WaPDzuuTsKWzH7UqHf3zmD4n5LQDA9a6cyBZjOrKiBMEc3a
Qh9JRZ3UgcTFezHrTbyByNg8mmGGk0INOi6z2X4N577YkhsovxqOrpNoNRS3hCN5OHx8/TWPZgcG
FQmQYcyWPY1ee4/goNxlfSvO3RjlT3Fi1w8E4pj3UF2sQ9wi0KyYNYWBnS5htTA7h10FRhN/R5GN
7VqGUm8+ITYrolNsNhFGhSTzrHsD59WwsXnlUzOTa8rM/msYmtDmLADe80aneTzvjUGbIVLJZNqA
LyRPJEYa4zN69YJENZgqIlEzH7fHySGISYOEPCa9fOVOG6dVERI9Q16DL0WgEdiymaoYQ06MA5k4
swp0WWCaKt8ot3b9c1dN+XEGpsOo2EqZp3skqZOv6ekvtmb7SL/m/lCD8HuExNWEQaL1A3EkBTX9
Bmcuj00vtfCV4e6SDImv+QRSb3hQSdG5h5Dxd8g4Mp1vdAxVqBNN2j1hJMfXIhmryw4PsXGMc8/f
9Nr0PA1aQXMw4osp+kz7UND9+oLBvMeeTVN3cI1ebYRS9FGww3dY7KnQnrj5cbHj98UngjKHCCk6
YIiclQ0RclUPvYM7162X0A7Q2MiPhkp/HqveXPQtqb7NGQlZKwdg0bNWDK21cdPKeiRxSjzVkkhh
Uc/GJ6k6gzii2Q/8bm624FDbqwEp6OfWnMtLnNx+ggWZ/FgQBDMwn2wOy90UITCAF+jIE1JHNF/A
oMw7DOUO+hmLh35VWl2NAqPhDeTpnC6u3xlZ3KCTD7OKUiKPgeOkFawEZbFeECoos10JzaZDDGcr
qI6OOY9bDyGOtoMw4HEEWPYd6OnlA1tPGAUTSjEIbWNf3aeymyEnJf6WnwyaQOJ1hO+SWo8/lg0P
Eae/ErXbHfuyhzabxUsuX17mxTWzY0WkG48DhiAXF/VkX5PxEMeYTlyTUD1S15gpQ2qojeKcTw0q
G1RCp5y+5y5OkSatMBAkxZqxHIHNPlDLW033dQdV2txqK9yeYnnQsdvOXWNsIuF7n0mP5b5VE7G1
JCn47ddmetOJYXPFrD2SoiGYiK995FlPGGesAAJhd6Ol8D47Z7yOB92/ndMhetA7m1AVA3pd2Aig
QFVMv9aCHraOXb85t3EUX7Vuy2NrOJp1n5V1/6mfJDGIqWxccoSjaeQUQQj22kN7sjItu7mAAXye
LLKmmp4NWdXtzhJlRQVhxHf9mAyXpP7w4tiq00uj1HCXysy8tEbdIZkQDsHt2HVEylidOMXhhKMv
z0mUQCqAYGOllaCoqMm2UkRFQAH7yeo1O2DWfpVOkVjlE6hHK6m4Hi90tn2Yu0fM8CXgMsdY51UV
b63KHBalbeFdE6GHachpdTMPUkIK6JU7VXkiv8IjtNEakBxwU1EHUQh9BSo1XwLSH7ODJ6GOOUbi
IJczJVhRRIEiAuWeY/wz6G5zjlfNFxrNXrezPNl9Uh75hNu8W+BafVNVe9y04pxmRW+sai+TTGXI
bbJZWm3c2D6MieGwkHD4oyOakquU0FZkuBMRblM3q3WfWa1HyWezH1ZKqscOp+8jsJxs4xLaiwCP
UsWB77wkRXEgtOQmqQV8uip1b6wmHB506E3Ruu5leow8szKJeqf62jStIM+W8RbUVwISiAeefP+6
bqv5EtZhv28K1/omaRCGkVyZkeM9jXjTGQfpCg0pbMOxOoSjtLBo5Q7vpF8SGNaLYJhhiY2L3U/x
sBL+ZOTkowzJ9AHYkI3atR3RmBUTk829gHR8Vpoft5uJU/w5TvKK9mLEZRDXE07I74JIOyTyGnGI
Y7GIYZa223NTD9lwVeQWoLkGgW+xzpBDgfKKCDa8isToFQHgUn71apr5gpKUAXKQUhDbW6hpxoe+
CYmXVaFLClfSG0Z/9J2697Y6bI5Lr8z8o+pdpp5xLkYqYHpzQBSt9FgBC4C/yqnorpoH45FoSgdB
HADHo25hXs31GFQ8iw6phywV91hZ+uKE3wwmhpBDTct/xKAUYD5tKFmrkUSbItNePa0GbBpqM8o/
V1BGbQbmFRJBr9f22044uCj4TfzmGE9h+JgRNvvQEHop4dJ38IDtjkN5VjYKOVStfRF6EjIJ0ekv
CHaVwzSiJlmXXpw84SEgwRddT/fIr11dWPqcZEimTMaYLOb7sM2M02xh4vHtsDvn2NHhvYSLxoSP
voEH6itcANZ4WYE/jQM3jkJge5RHAEX92r7rBKzS6DfnsXe9II5jtkHzxSERgpOqjo/r5zYMDo1O
ZdIi3AcYNyLg6GMhiw8M4Z5MP/9g2AUbq0u/niLzpYWUcPPr8+DPbZVvl3cEkgmqOzDxYvnvP/Zq
w9bI00HrNk3IPIHg4+LMl5/9piP8dqL98cS7fErfWE6cguvY/rtD59TOvTHMFlzECNWz6lVF1D2I
S29vxWA/1mlf5Qaj7yL+XLA9GQCw6gwTC0L3J32cbAItC3V2qry7TaXrXyxfGRRIYVxqA+QPHFPV
Gi5dVJBknrjdNUrCMvzWXP2/fszdVH35z39//ZzLIpBt18hP3Y+NlT8zBehi/H1P5hi/Nimmx89/
88rvbRn3D+5yC38hTkaBiOifbRnP/AP34nKm/tMS+aeGyP4DCdFiRqRhYdG5oCv7vSlj6H+wIHFj
2S5NcxtXwv+kKePqP3fPgcgxPqAx49HqQULkmO/6v7hrkyhEhrLL4RU0a05xJXWfT3G7aRWSk7VA
ZP8IV1RkaNGcpSHYpty80dTAswHDS8pXWNX9h0EMOF5cm0W5y7T8wqPfC/Uy7m5LynRwieWwTqBe
c9iYMrmPVVmceEN5kFtQhAdcQRiPbG8Yz04pmhNa8EJe2aCt/RUZ47EMsizBxNS4bmugvqa6sPCr
oLLPJ7T1jPNMgkVqUfi70o1nc8XQB3ySorKUFA6Jtxd+Yff7FA/VbU89va8njVhgfSyebHKfkdyH
OnD7NtXXqdfSJUH7qO7c1rGHtaGRGIh+Wg93gw3dYa0NDgD0AbjBFtlYT7aCWbsl6pKBxK12DOWl
7HQMnewUFrpqt5rF0UhDcunDYaRux3MeuvsEEIHYW3NSFDj+LemSJj4441qiwnkhkMCHmwZT4VyG
wDLrXMlza7CerZqydCVxei558F42dQWjJsIBYfcjgkaQHXpP0VCq58xYRK+O6hCwY1b7SoYCVC+t
q6pzSOLxBfsIutHOhhKxUi1ZhyubAPu9rhnDtTajaEnMJv/EuE5L1kSFRdmGfob21NbWpAWAR9py
Z2EEutYMO6wCsr05Ms5tT4kSln12V5L9Pq1AEXV4K2eKNICrnv7VqQTemkhDJzm7aIvxJhJouAoJ
Pd9J2UhzHVcN1s/ETZFLqFDzT7qsqi3BhH1gNO2CbQcHEvdNsze7sr6NiQ8CwyOZNSVzkg9BBmFw
k9p59SrabrzEtW+qNcBXtAsoCFBedMYGKzz9pRHmRiu9nvbbVEy7DkDftrT1aRtH6fgI3me6oGj1
962dtg8jWuxHqgMMqebsDdTPlJz5knmql+NIFDjwNKsDLZzq/nCFnzAF12VjjKnq9ELpmb9V/Fk7
/O1tEOpQrvF0sS9YBYHmLW9pmDktTJqcLzQVUdaGTXjUdZKVjDz2t4VJ5pAt4vyh0aHCl55575gA
utEoolv3K1gJp//H3pntNo7kX/pV5gX4Bxkkg8Fb7ZIty/uSN4TTTnPfgjuffj66Z4CqrEYWMNdz
00Cjq0uWRMVyfud8pxf8DECp4MDQYKvv/d7Fm495GA8IFKJYxQ3SHdHbAODAUxVCb5BdN54gqixM
9ZmBhynRFWlk9tdW7vD5pyIIby3Xmu9srIIbXBnjhWfd3lcioakqKt3iSw1Oe0fgS3Cjd62HORzm
Z6oX5CHz1OTvhqT2ehL4VfGcwRh+ccqkek7LtvuCfZo8e5Z7lIPqDk7KvzuhuG5gitjK20nk9Vst
8uaOs6H1jtvILTHUAE4TcWeuC8wuNDyRlwCizZqSrsbETraDjacutKV4H+akRSOlC/VJiDq8OH2W
bvSA+WmExnFRmnlkEhnNNiLbHG56yjzvbeXRXFDFjISg0356TeBP5DlMQSDAcKdL4hXEu0g2VV8C
+wF10mp4tGdv/oo8CnU3iu7OpxmN4W7KxwW/Tm01dU+Q/ej8HHifoFg3GKisN9sOI2OPRFm4Gz/L
ghuU/e40sUbccxIPf+VROpYrSazkJfULsssNS/PBlqkIV4kd2F8gDkk7kTyqmeekQj52fkH/RdfF
RM0zN7zXeVi8S+3w6+9hA69KVWW3Zix7sa58Yr8keMZrV5AlXIdzTO4LstgSlEBWoGSbjgcTy7Hk
GdAUkOFnE2AunMDRp9l062qjKZu0NgVi0yGjk6LewtLpbpVlZ2SPqLrGBec68ZqpfnMfiqzex+UY
0aQZd81DkmAuZFpRH83El1e2zIL7MHOct4DwFm78OfhhDM2DWeXjNSGtwSZ5NiV3vpZpfigHlHE6
UQR0ejvsyB5qkEqWMWFup8TkWqaqPWcQPSkmQIC7pO7o32BzMwXrgwH7qswckjKyCYeDiNv2AbBy
9hih//wQiTFse8Z/V5aKzDu7SIZT7PjyOhN9fgJYmTM46CKAdZz8L3kxTYe+HN0T5RoGHT5dDzQp
IwJsAJhvpbFTMU2j64HE0pmfgniSmHHvwjoJ8eX38gQAMn8HyuW/g5rv9thf+ZsH29afVtt6oPZj
8dhbsQKIWnhbVUfqOtS6+qBVfnj3q2QJLKHUKKpfyb8D/hj0QU4xw1P4RKD+reIroD0YWxSnjQNc
dojbtW1MG3IY7rENxvI6GQAWlLjbuPPZiyY7gNpqQUAeo6hP7wwPFCvxWpVTFj2m7LeKewFgS5YX
oglubq2ioR/eDZtKXS5YIriP2qn7Wsir3QU2LNJ9qZwUnSD3inPAxZu+jXi60zmm0ZWvG31XENP0
1w3t5TDsE49WbCBb12DAazavXqY3TTOCDcEheyLQmGUrx07EpwfuvlkZohvAedl2fOW70+DvuP2h
vnhZ/MyeTSpRY+mkHtQnWFwgAl5lmar2PrOiJz/SMPQ8cpdrOAKcolPRGVdZHMzmMUYzerSL2gaH
iUB/NdeG6VxFxWS/lJUJaGt0NaEnKUmWQhA49c1QX5EUEPfE/8TJ8aN0R5+2sbZUCASqnIfbuWj4
QGhmK1ZkPdoX16/Lrwg20Is5wLfMKNxBGlQQnmdV3PtB7Vx7GgcJwLhGvrSC4Dk8A5vjkBsSfDwm
upLnOIpiupbr9KVEgDpzYKudfVAXHWSGxsddOnXqzQcVsRpj+Wo6WbWfJJXcwnB4nENn3kD4ch4N
CuCOEeCLcUXvBN3RhdcsqMG2K7ZV5sf7CHj9WxHCixEsnRXURF1d+VQ/MBibTfyYsxixT2HiAerY
HQG+qK0g9Ap7jWk0qESuWUlC62o8UNktiMNxaV2qSm0vfVOTRrOIOluRMzYVGN8Osl9tmf2vgADr
thuTteZgtDWrmLiX3cAbrtRhGHj8uzZ1r6xWPUIV0vvB7x+YYVcvGv1uT2ieMmKvV6xYSY+5eTQa
Lr6wgLKHmMfkpR7NcRUH/Xygsgm0HaS1+F7MGCtPHXpxsi67qg238PidV2zS08+K2Wu8mljVWzBR
Pqt6kqMmHuamCpDwqfVbm2HmoSlQcQG5sgM+1XQV/Xi1RDt0feD7k2D7RCwXFmigDpDtdykH+c9g
A8nCuGU+85gt3R3h0uIRfxd64AaFbuuAyLO+Cz8qwAm/qqUFBO6afUiWZpCkDPUuNCPg53FvPw7O
MeAj30GDZEzYuOcmN83r3Byc7QArdzX6Jk1NBdbh3ILCDKM1vG1UW20Mad142HlucP4Gq1qbw12w
FJmkS6VJ+t1u0lrssTAPBa0nXj14m36pQumWUhSLBuDrsCZztEXBpzolx9Zx1sg2zUpznXl2v2tW
5u/KFQFEVCInm+1zF2qpNtCNwueatY4dbHLvK28QycZmPGvvrLrICEwayjdW3Lt5OqlxuAEgF92G
XgsumvqbyWYRG+eT0rTFNNKSTyqT07XMvEVhLHr53MjSvWOxs9CoazN64wds7mw4qxyhvytplnIa
b6mpqVJXs6Iu5TX+XKmToNbly5c9EedoCD0mXZw3j8WQU3+TAVJt1o7XNuaB2zqtMI3dRIc8q+yC
VXPCx9xRIGiuQppfQLCbdD8wlwttasgaD1sqErdgCu5gMTGc5qEg9rtoe7OxqYDEX2Zi2W+lB45j
U4POPXfKA5utZLtuEoMjzuT05kU1MntrUgzeVIolSX5psHCiddZ15m7ciC7YlW8E5IatfhwghBYR
GI2xshxOmjzK0ECF/xJ4HRed3gt8chAejyrdYfUCJ8wcI91UxURKQ87WS9MYTrhvpamu/GkYxnUi
wvipJBs53UH5mLqdk5TOV6OBWuwrCKXTLjDRAlemp8J2k9E5FV1ae0mlZlmJGKsI4rLpkWFjr5ru
+c2QT7dRNNdtRIhFs/pftRFSZpejwCngoyxL7r0s2Q7iJPAhjU/tA27+JuU0Nb8Mc4hp04+Yz7H8
AubVkUnklSVplv9Rs/6/RPIvEonNePGPlpWXX037v1a/ivA9+6tA8n/+f/8RR3zzf0ygT9xaPY8K
yL94VpRLp7BvS/wq3IL5T1S6/yuPeP+DJdjDR+Lh6VhsDH+VR6g1XgJYPElkv/Bh/hap+lPE6p/i
iLJ92Pz8/EDrMzH4u1DI2SesMyXVns033VHd7tOUBdTXjVMFtG86/kU9+i8+FWtxa/5VMZS4dixL
YLfhEyHf9ZvBm4x4gA3H96D1NeE+FGnyy7Gd+q63imoL9XrY5MG8XNb5p3iup175Kxjn3fOsg2w9
9MJ+YtFW/eZf/q6/e3gXkUg5HPfVUheNucjDI/RXwXSx0pPIztV+ENmPtuDvwESsKNl1DxBATz7J
fqC6NnyiOBs30XRm7TRPf/4j+E7/8dnYlitMk7k2LqLf/oZU1TIYk07tq3iE6Zo2wUlZcfn451f5
L984RcwEpD0bvQ5L1N/fqceHnERzooDTEmtJhxfkOeprIfgzfSX39OdX+y/vybVN3o2D0YoF+7fn
SwttmWOi/L1fQNwd1RJW6LhG//lVFjX9t6cKvgPeK1+aPMPit6eKyjyrHtzA27tRzttIJwKmWXff
5/HHn1/ov3x4vuVIYjC8H3zlv72Qa8x8osvjG1AJsMqN5GuIKaNJ7eIWfP7N/8OLyW/l1MGHa/72
YmPnoII1DpXKNkBfhCUH778gzTVL4i2JPPz55b67uH//FIWlsEGyIrBO/fZdxZZCH/VCiK8GYzLd
gyYavMC8zximHsknL9tjLXdRO4gDO87CK86DnzIDkzkUY32fpErv7SLvNxhZIGwsd+i1tDnwu+48
37YQLZAPosIHkpAUMUiAXLUruHGMUEtmTeuqna1N5ybMXM1EcoHK9b/MRb7tr7+/R4zUxBZN1uJ/
PI8DUJQBTq+3D4tIHBPXUMeJg/Pa690nYypI2gdUzOjwy7O5AztEhx6H0FH/8lH/t+fVZ+V2fLpt
XNqc//4b1AmjaDfI/D2d585xdOKbwpRAxMxI/ot9/p+vhPGR/UMoW6F9//6dRtVifkl8tfeA/a/H
ToEQLvMfDdmX7Z8fH+s/SvrfP9zF94gNE44hOJbflfY6t2zDEw3cJ78X27Q34oNmxb8V3CfvpcGD
IOr2Ed0xJ5HakktslQnVA0sZOnI5Dge/qbBLeYzsuFS48qGLe/fd7WuuQhIn1dqGffDAPcW5btu+
vErJLO4LDfoKXhHY512GyWxdE+yn3MjrjiYgt0MVOXLna7RPo27qjda12Nqu9i3+QZOuUjcsXUTv
VgAHQv4+d7iHLoVrcSWDAiAhdI9i03sqvgRmnrxzscuPTu8PWzPz5wPwdPDufe0dKaL3XmMKVi4Y
I2IuTOC9jMAEdo2mc8L7HJytZKKuorW3WVDlC0yeMAHshxXG8erR4cL5KlCx3lVoKopUa8ADNOsF
66Icmq3H8W+hjsMYMNvkwTCr+qLMHGvXiEsIYXycNT3ydv1ajX1w1n0UACKb432f1+pDDg1SW2Da
b6mRvBSZ8EPMqaW8Slp9sQGNciGKNjX1WzZ4qUPRW6BmdB+Ke4BzJWpwJNWV6djNZWZwTo0sF9+m
1umet0N/Z8/kGg9XvMH502UYUmIaFVmlpmu/8/kyF1mp23QioJcGLTzeZ/XQ/+LIxGcy2MV1BD2f
M3pn3dRtwGDCtUkd16XTvFhN0T+7jsI0lrtVI1dou/4zx7YJr2jht9x/cvoPOxMEWF0b3KJd57ru
Zb5F0kQ9iUNVBet6Zuun6xgDwyqhU6HbpL2KDyL09a5QfN8CTR9GmNHgPpPpACfGRxU0Uaa2TuW6
b1ElpiuC784bF33aV5SZRpc+rE1CPDjYMW50Js4HFo+RldOZtMRmMPjPQ+O22TMp2GLVm2byUbsJ
78ELaF9c+dhEHzL6P4hARUO1jTjinHL6fTLL8b7m0J6winYxvHiTGUKyVwI5DGtAN12LNK9Ps2xl
uSFoPvETwmUSUWy9FyiX9NPbggZg2+190gawMHxH10eN+YcYY9od+sAcz3ImMLhKnJBxUmkwGDPT
PN/Qf3mTdmNI+APszWosLP7eaNA2FS2K9MI6FzLyV9hn52sx6F3XW/Up8t2FKlHkD3YxtOs0nlBa
vehRmP64jZGndg1/22EwynDn1/Ad6c7O+X5HBkdy5PnIZgy6+HU7ufMokXjuEamv7Kn+VVqornGn
Y86ndf3DD3xpcUBFVTUsrVeSkk9ELQi/K2t2aS/GsLQhg8Snb6r0rABW0O0wRZByNHhCh7IM4jP5
O8jr5CYprOGgbB18pvbsBgA2hgFEE2bmjK/4IfCYXCWxkW0HIud7Y2QX5iiqP9D92jvhN9PBH4x8
r5tObWsRWjvcRuAl8a2OPQfEcbacK1DLyXZccIS6S5xVX50wUqqrplQ1Xq15wNzehASHk+ApnHrn
qtZWeDHAG15p3frUkUobwL/bbjPu0u4KFwgSWaGXPjS3JLLdgghxqXNxlQEsOqVsSVYcjnPhRldh
1b8qBXNelWa6ZtcjtNp1HQrUXJzbzMUDXDnDvGEK6cBS1EBBPSNLuLEnxKtx+YGtm28axHdqD735
QdRec4YgFf8cY1Zc0xAACwN6ROo6HW+bvhyOCWPE1yqEXt1BA3qStTNvR80orZi8+Rz6yWsnfbkv
m3xcaDbQl+RtkOX3JhzSYx7l8jh0ywQxTai96Pt91iljV9py+IUHlL44GDEgoFVnWK+jX9tnJ2vO
QxDhoKsSMPuDOa2FM1nXAH0o/pYqynY6YwTqZuWwK4nE4b+kWySxUDVnrXv4WlUR77RD213W0kuf
FMbXiJCTD577yCFp3ndQ81duyU9ZWubeIh63HYbSOjOapdSKxuOEOlkPVMF6ZgVHDSzeaa3UVN5u
RxtdGqNuCbW1ZYIFEi6KZ2c7CopAbST/m3rogvvCpCzAC8LpitD+2SkpXfcXEh0AwxHyWFf/CHzK
pDz4gms5zbdAqNUuGQo5rOQ4yNfCi3BFZeG082pKSxjahQEjOQotOVZNRfXEuWy8E0VsH/DYB3sd
Uw1ksdjcxDlih1Ub/kPE+33T1NyQgh4zzachczTghpZbvHT0EXobry4DEy8sJX9bNKbSZzAze7cZ
JGx6M1m8XvpINz/hCBIMrLH+dMcwwZ1LtwgVq20zf00ixjQcM32B7PQORLA88q9DslBjs0sc7ayp
1qg3zZTds/ZvTBYfoPxmvZ8TLOfC9tM3YBr1STAcWDGUmfE4AZFJszCiAAqUvSVJWqWDvsKsO14o
unruifNsKEV4YmRTrW02+VtplFRFzUGSrim0BgMRyIEnN21wFXlO/SCk+eDF0NrLiikD/lHz0DZ0
P4xTQ1it7rpjh92YVb4rsGNji9n30On31DbIPUsKPlvMaqsBqur11ObiFqEn3hRmVIDJd5pt7bhb
3AgJ0QpWixH08hcbEj64AnwQKbX+KbQI2MN3dIdfOqPHAeJ9kW8SvdTcQBzkzOhSPWKoEst2SZVa
3HyVQpQnNC/rwbZ8SBnmdBtrCOITJZKk2e2xAxxr9M/ku8Mvd071NuK7udRqMo9EH4KdUfj6foYb
tGvy4FMTab+hHSzcZbFfnKRKYmxzSZcexh4+ESjmCS9BnZDWM+8A+iry/5HY4fih7SdgJLYC9Vqc
qKykHWkU5s6yu3a1lFfuyjFOr4A9YisFBcIcdEwhL0DkKj/EKLIrUAFpuytaPhFfJhnlrL51dCJa
vulfuEqd7nXSY3nGI38zZmXzyQi8wxBLlfRC8ycaIm46G9e/HzTNu421YZ+bdX/M3WmflsZzEVA+
TH9rRZl6QVtuCXV1G1VjuAk7mT+RlWlvfKLee5NNEO0Qmgy21ienikB2UV26obRXf9bFMLNzcygA
7U7nKX3Rw6YSrM1pKcMbiMPhndWjuDZmRYd3LkAh2iY2RISM/naM9Eu1eIJLo7uORJ+t82nYlgxK
NnObVhjhxw3UL8W8qpz3vd/28CgofJsr7yxmkDIijuM7DvYuTMAk2ExzgH+tsBXExrF4RjClo8Ir
tn1KvkfGB3z17THrJky9+LcPcNzAaVs9uzBi9AHa5bzPDHwkvrdrStfbTRL406qqDHXyyxFigB17
kFixyRr5Bpo23NzBBfQUVnuO8ulWhbjWZZRAfesZpNi8/krn7kdbu8GrR3vnqqL60BwmuZ0T4s9V
/TS1jVpByTq1RvesEtHjdWBQ0+s3v4UzbkfGB/zEZ2GnZ+ymD2HPDhXTwZyN3q8w/aUH1VNLQuKB
HMQjbtIIrbs6VTRSx651NgRWVPiuzXWmjWvNE3TtmH66DwZbfZSjl+xCkWPKD9eFqvo9wNL8ZbY/
keKynRK1tbYGirUzcBK40icgp3kTP3ZlDMO2KZ4A9T9LaitkXb+nVfBjLN3rCKeHQ0XqVYPVdt1l
mhFgHj1Fwj/AcH2EuwCzuT5WABzWTNNumHHzt4ue6XfVD9sOXtiqTZjcCAOWiMOYD7KROBb0ge8G
md0n/KqOWRL9RHZgwj5tDFW7TAYt5N6eZqkkCg7SEv2l8EP3MlVe86vNMh/RzD2mgZGfUJIX2zH1
W8wUf6a2x8Wc6/5jWzuY27nk85M1XPlBUXu1yxtnTd2Wu9O+mZ2mlCimCIZoOUrJeuvYOLOjTHW4
gIpkoyxfr8gnnYVDGr0pRs4qFYUJS50MSAquCM0AKqRzDc4wvOFEJNgYRBes4OQXm7nk++beitXI
8B4IxF8ce4jXUugfQLF3jKRa+n05febMLleUlqysKuRAb/v3WKDOdhK8tFNxk9MLBuqG750eHRNj
TaaZ7s4Vm37xZLaExjQcRTEm1WsC0W4DIq6Cq/7TM5wXmVFSNGv27Klq+NJ0+lwJu7vFrpo/j4ih
wAPcDGZGaOFkEiDliWwA2gPUGfddu4+cKGdJKZOTV+AnmDzAj4yHFlOU/oF5AP63lLxT8nnESvqL
a9FQE+V2uZ1Bx3x5xEUuGAc43QGI202mWe4MH87ORNqp4M6yS7j/nIYi4HAky7Ur9C0YQsZBlapf
o8pw90UUdHsklgcI8eUOr9ra7cMbxfHw0tRGtx1ZO7agfuW59AVzcDpP4j2Jl/pmFmQgNGPvHa6Y
mtM/YZyUjuGOvO5OEK9fqLGE+PBsPQqj4OpSVJwl9WDuCAeVHyNv6uRpL9vIka9UWF11EJHR7dlv
zZuqBtUUlmlBVP1QTHNCeqwUZ5Nyp23YdMk5xRv43FilfFaj+ysYLRyiouj3UWabL1mftXBTE+Oh
gvX+c+DZvm21kucptjGm27axJ+jb74ESRfSK+c2N2zX51kHGweUbwbKuYRIxxcQyx7mPcS8dVngb
QmZtpgULkhOZSzGxzdwQdm/VHZucGDQ9Zm9TzVExRPH6oDaroOfJmtYYeQhSckWmHYGm+pEcCP12
ZgcOAX9LUkh5qnQ7vdHlwvxMy23Gz3dnNlZ3XPKC2yFxBwA04Xgbm5SXz7izTp4Hvapo5F2EELXu
c75x2Bz+QfSutRvRUvDRDR2Jugbo2aj1Eez6FhLwuPP5oXOXyvUVLsB+m8QAW0Ai5WcfhhPH2Izy
w9QaNqCso2M193rfjULuaasnAkTtz7aLUxqQXEFJXjqoE2DIAM2lrDd2zGmeC9jDQKczTObEWsux
pZ/QxrObUszkzdm5HiNc3fH8yXVc3/u4eoGOaKNbA46ilSrV/ZVhNpiS3BdetjnBCWb6ThkM6Q1K
JpiKrTWpticxNjGtpbWOboRpoA0VurG3eWeiBeUGrQV5DHFRUVtKiUG1cynWDndc+pwXxqnWhkew
elmoulCqy3alYMzCqAdOu54SWdyhVRRPlTH4MKCi6j1JI/s+JhNxy4zS3kbTkr+Sc6xvU+H/xJjs
36PHLaFwm4CBg5tvCOZk3dKngcDUeTDLCn1NYC7dSn9Mj/1YIInWgdzWRpnvDSMq1lWjipXtWfFp
iiZCv64uvZX6doYW8w/ySuYhJDP7GpXg17Ik0Sgc8qcHPoTDgT/RM2OF2yanDIKYOyxogi3X2JkS
Wibt5Mjjd+c7EgK5LsL6MIZ2dB32RbKdyzKmmQOLN11/KKpX8NJJeDlgdO+mxHQ+ezDE4mTM6bTv
B89Wa1vO3ivgLjPdOoM3ulvdRfFXyUPmre1qSqrrKGynxzn3oRlnpqGDLRVCrQNIV2evg3S7rTEN
3PTmdn4EpOPsqz5jd5xSh2pD9yGRHWumr4F6BnW0S5S1dNPQ5GEWssH/UrlPQQpgoO1vFNzUU+aB
4ipT9g5+q9l8LnTub5OFEbRyqEqE9F3gAoPlUj7zQvqJdqrylUJh+2KV+Q31iOkuKSrv2o18a5fh
ymWZU21BkUZln1o3FziMvBLQeFkHBwDQ/dNQT/NDGvT1Y0zVIy08vgnbCPOpWRhMnI0Elb3JquwA
pHjUvHTc0WERMF1tJ4s1MScBTvQHTjB9TDl+YW+phPNKPD3O4ifN2i7Y1V6Ilj7VabBJUzaDldd1
ZCxl3WQ7Ixiqd5ni21q+k/TRY/256XIFVhIjD9YvLpP7jo9aXbN/47eJhb7HL8Lqld5L5ed7v4/G
tYt+uapoPT4PbnfrhJa7QcmhoyvoQa32VAMvML84wHMIfHwbMkfYGe6AOy6t6r0HjbSKCdV2VEb4
htFsDExQ1KX7WDpdajpA/DfPXk2LEBVUMNeavJLv8NLEwe8VM33A+dvBJwDnzW13z5Uy4PefQ2Sm
HBS7csVfReJrmNj9hNuNW4Mo8R7p43PGWX0k4DqvMA89d1N0qId22KPUwlxSAdWkCwKLqnBIYB3F
VlnsObRvFhllB2l9slV8L+kz2QKIOwWOCTiNpwVOIarwFlWnO3tNIn6OGImDTZ7k+Lhsc/L2IFYp
eiCz3l45WKP2ngclnsXLVJ8yISbeTaJ6Qf6o7grVtPfhoNpXWATJhU+eezHS3c7qtXfhLDesJeUM
u5xf38bsxa82CvXBn63x4lJQG6xwAQc/0WA54aOXV1eFHdIx4rDm0a/XeJ6368A6kZ0J6wr/MR1X
7RcxLWvcmhYerQ3MOMaOuVtgKmzsyn9iL+0oqYAQDfJtokmPC0eg5yOFalXJodtkpKowg834zc4t
0L2nVPYBMVVVXzehHDaYj5i4BLHxY6qqpRaVvl1wfaz8Q3PvUu+3zyvLvCCLePyrGx/5okHRcz1v
RETnLOuv67EW2aVKWaYjQo5MesZ1oYm9VU5/CbJsg5uM5k58qtyAILXr6qub9VPRjv4TnMCCbTec
Eo/GmybfeNYMqGx8mRuMeQ4I5B29thtjASQojEnrcorjU1iiCTHQOYZZbDw3gxFvfKKei+xO2VdE
RReFoZscywkNs9y6aoDmB2X6XGZ7x0B4iWjO5gRLJ0GsCX/tzJZdEXCWwsLpEiqmSFe1yQr+AWBA
ZUSUXTBVMW4oOJ7KnYnRFyeg50cPtme7Vxz6yiMpu3ILxrB6kP2Ul/RLSgs/aI6tfo3gIelo60R7
29iFQyOrZ8tHM6zqg05DLpGa20q5sRejqWEvntOJCq8dnnzIgbgfyUB58pX3Ne9a6s+XQQX5UHvu
W3u5sWS3gRmCU7Dm2v6kV5tDL/0klOl9m2NRFqsnNS2LZdovEnK6OGmdb1Mt5YjGPvm22uboJS/u
mHqv7RR510ykynOGReCewad3lILstOmGlMRI14gSTtUO6cQ2a/w3uCklBxkjL44mOxwQKMeEyjJL
RDtiffy2kr4kJ2/Ajv7lFI791PETfg4WQ3H67S1u/Sa/FN+OY10nJs0ivpN+1oZrktCbRpCSbvwQ
fzuW08W8rBhU/Jjgb1zcKsl+ZnDNliaM8NKNpfPaGTaes6YL8/fE9ecTGHH+ezH4yBCZwYVpPeYA
1f2qdB/80lUYyxevdVOF4jDotqdEXUXyNv12Zau6CQkGOGi7kbETET0gZuO3X2UhymeGSMELza3l
m8FvH/cXn3zCx5keJSfJw1TE80swldFrEWIpX8EOb9+ENuQ7KrDzI6NDY037FRYCmzY4p+EIP9u9
R92sY50qw3HYUspkS+By/BKL+x4QdrcuSNeAIlCUtk91YT8bbh4d7dGczvjf4W9bIl2bXkNwblLx
SSIzS+YYLVSFUgfvMyILP4Ayq98UxcWnmbM2h+oZ72DKAXDVNnlD5VXvPrJ5Fb/6oitvZQFMkGGD
YS+AhHDLMS8hQ2z8iJF74PNgo0C7MSkcsEJ6n8g93+DjoImHZb/e2mWV3zIuIwIyUqVFCypJ2lUh
8uphagbtU8eaUT1M6pz2EcoOzqIdsqMzTOo4BlGLF7msPonHMxgsrRbqeWJ52JqEwsDc+INpbto0
L88sGAryb8w3J+A1l3uuyaNY96Je/I85HYvbIs5SztkgYT6sRA93CNbDrWkG9YPbe+Uvt+6yM1T0
9DTTlPDlO64CbUtwJHSWDImwevvLXYIl6XfGxOiJmxRL8CT5zqDg6ySPgvsZc+00OHgQJ/ILBx5V
fxMxIH1s3JrCEgVzE9A3Ttl7QhnOc+jl+WcR6mfLRxUtGk4k/VThcvey0KKa0q1TEHLD9E7hRgQg
A+204zxFMJKETTofmhZZD5dlk++4BvAhd1XPAcOQFfmbJFqyONF3LkcvEZ1pbN1y4zJ1ZY0IC7XD
kd9eRQn7F8lit90NM943Whn7PFsLxWYjmpRBNE0o5rmvce6veCTEjdl5CHZ4eokhSS9873QVAJHS
zatjTVWyIbAfHftcl/cRX5TaOapxnihcpefCzGvvk6OR06/8OJ8+sCEPiCsZGaND5cG4XzMxhtPP
05w0e9KSizKom1GuPb+QP7rSJ35fceS/CgN7eJLtsrP5eE1DgPK4owvLP4Xe9FPrdOHB8KGsuFrz
O+GMxDtgmGBRA1vWbLno2CNzHO8tzObsU4dDgGTZEiuXE1YRy7oGQ0PuSysHt7LtSIe0KAo2rH1X
M/Cw+R8eLbLSHfkuBwZqFdo5kw7Lg95PDQvSWWMlH0HjZEfPifE7ZmELz8MzzZjWq6D+0JM3ses6
Fts/o5vpKk0NCkWGVr5+20cZYnB5o98kTw86S+3PJCNvPmmn4II7T9Z+6vNib6c9tmKCHzsJQI1h
niqOAxDLeusxTLul8GoMmUF27CZN0HzMSUWzaiUM/UK6bOG0c5ooo+rL7unPdGmbPSW4rW6H2TYy
wvLc1iY86+dp6owNs1ru+BOkE9h/K4Np3567Dbgsbs3VV6164Pl+lsS3kXIvGXPfvQjr8DHKc5sw
cGOMh4SIcb9jbh/tisZ5d2kGvjdk4nwYEmkHPu71JKzys3Pt5Mn2ogxM21D6iL9O/eqzm18bYWnd
ZDDJ7kNYF/9ixFiMFr87FhxcUGzcENAdZ7FP/CUnG6WmR/i+VsudnuEpN+Zb2naiS9YSkFkxmzUv
vWUkT2bfs5X+2TDh/NNM5GNCkUxBoexgvPnN3zMLQ5KrHtV+ggN58WWlD72mfZEtcUFIAw4JuJMx
GDeT/nOY2VJ01+W7qk8tQmPNBwkUd60U5UhZZdLkg6V9U4ySdkaO8cybhUViC+7MSuTSsxFQXciv
0ilPg5PM57aJbxo84qvBRRu0cWpl644aLdYVTsDs9YBbyi4V+3xMSVvgDtpIMnWrTncOJxT3cey4
HLjDZN3SEP2RFDQtGV7fHijRxuQFYLtccRnDKoWZ9V8+OvFPGyHBUVgHtg1WjGHwbya2/H+zdybN
bWNpFv0rHb1HxnsAHoZFbziTGknJmjYIyZIxz9MDfn0fOrOqnMosOzp6W7WocEeXTYkE3/Dde8/l
UeLtszmt46Hk3iBubVtPJTFh6mUllqWRDorJwuuMRgQZGvDBtPEzUFc8TDUGJuo7Qt9d5tEAnqTP
nXXiW8NelLCMS21caNFz381SDsBWAjk3AaPx80//bCT9/OgRzsb06fHf+HPOzrkfHr2YvaQa/Mbf
iqZKvsOO52zpzTq6mI3uBE3AWQ1szjBS2+ggheg/ULz6fSPObj0GbkoWKV+xUTD2wLfx85/ur7Y9
4rcEeXkuXR9n6qf3N2SGh7k897c0arKG0hFFxRPFdL94mU+0wrPtkv8Qqzp/BVjav2d3f3gTKgRj
uw0qf4v8SXcg6T6gWWPTr7TOnDeTCzxrJOG+QgbFKugH50Tsp9UrBuPpBZ4d/4ZgVopthi9LpTCS
d1ZPLUoazMCxY3FfdaQaf/7WyM/vDeu1kEoJrJO2x+znk02zpj6OgQTP3tCaLAqzWZAREAwHkyCt
Fsz97Qc/vSlFXD5T1iWX6D9iGQ0kRyZ7coBxxdO7Snz9O7bzPybtX5i0UUMFhbasEP8+xr56fW9e
/4sYO3jB8LX5r93r8JHFP1q2//Wv/O7adi0M2PBJJV4b9jYi5P8kDZq/YQG1zyW6zN09goz/cm2D
JyTnzhfG4jvtmHzlW8Ds0f/8t4kJnJUKEAMUUq504Pv+H6Zt5QvHdfnu8I3hB/lsDE2SzqSDPgvW
IySWJNFbjiob2Zpo9/b2h/fp9vet8EewoDwjHP60QxJZ8TF58YLSYrb4aZMKc0oYKtUGayLkm8Ed
ThOz/DZ1N0WpKMCrn3Ohlt346Fsbw51vwnzmYbeesvCsjeoLnVUYAMxfrRt/WTzPPxVbNrER/uB8
thUHVcy5MK+DdUWxXZfW+8xhTDGa7kaGzZokNhiKfOk0DrClYuFThDgFJIkDNEvVce+ofuErZcX6
6/tED53HUu7wmSjB8/Ljcp5HLndwnBdrboXR1kzg2BXKPuEADW50FNGYoAzGJtnQY9Nz5kNcFvmy
m1WPo2uw93NUvBiM/Y5BJ7MLC2TshW3He3TcTaX7ZoWx6sXVXzO0jaHrFk5ZXOGSjWHzao/EFb0d
JrMLSMxrq0Wuw6LVnimM5byiBGpZmOpKIEsRqNxUqG544K78tN9wvDg4xmk0y9Mc5CumuCubVlrl
TWuD1qWzlFAI8xA6AT6Y8rJ1zF2c01nfPE25sTcgx87Dm1FcOIRqIHVZh4q0i2nvUv9h6IfHoWdB
bNi/lpV293b3EIz93gM6y0lxazXdKm/J43XhcbYPsZtcZ54iOgS2SU1cg+kBizqg/PDsA7wUarzL
h+LAUQ4WvbVzQNMu+7yjt9jDDkFnCVvZiqQDbRoU39vN1RA5m9aiSnNceTavyZW9KoeNRcFuqx6Z
nx4SmFIu13eZqUWf4ZGIhw3ccyAO5a5px2WYtbw9vIxvM+cfT2Wjjnyei8QAr9vRSDCPw8pVemGi
Bcn6LXJvzKK+LJj7x7G3hL+yYOc7VDbfzMFbC1RlI75Lx3JnNNeotBuyu69DEqxt+42alpe2/Vo0
lHpi6kxD/6bFPuGfnRzFDr1+mXvuJsY4Bb+mvxa+qu7iLnjhQmlcUdTE1L1Pb4wqGcn3aQpCQx4t
swv82wD8xFcsc8FZ1OdNywfqIHH2ZR/tVERHcw7LVx+N/1xTev7SBM4iphF3z53tzpW9+YXZ0bBv
uWI8M0Kjb8Pyw+04nm+ESKfhQ16l8IzokF2wSc81pCnJ6CVQfX7npeSkJNORVdfMzBOKUWNDqCpH
v3KlynY0GnOY1PUQXkVDFV9aPeVVHIGPYOzcU2fmf5C0/7NJ/mKTdH0BD4A169/vkdvy9ccN8Z9/
44/90P4NgJliP+QwSMm9AzYGc2L3P//NTulgYef89nuD/Xmn/Ad5l4ATaQkflzt5Rcux2KT/2BCl
/Zt3zj0B5bUl/xzG9P/Hhnj+waBAeCy8DtuUYEv+cfE1XR5MlY3jmqlgiQs6mjfUaZtLKbnrGnmi
f5HU+cv28/31eEFFgon3gzfjx9ejXo0xCSl4NCV4rtCnvoGPS8BGM23+4TP4m/2X1NfnjYXoB+wa
3+S2o9y/bCy9oxjGRtG4hn9M/VWuVHWGdkvMlmZ1lVLye9XPVrLNzK5YhWB6352sHG5xYqT73LcB
6NVGKg9iAjpIq0zLcT71w+bRBjYD2d1z1LUDXvXQC7N9m0acsMtWuiwCifYiEIczphvG+eWHEfQ0
lXipvM895qYby0UXv+jsRtzGmdmGyzaeg1VHvP2jc6Jy3XpjMiy9Fo9Dr43oAycFIhiA1FUZZPOt
X3OzQ1Cfwm099MgffQeOBVfyRU0sbtjVNuIIeBlsC4veBSIG4Yfrp0nlF2oWGeSQhZKp8MIIDXdb
zTQlLvIsoSaUVnM6Y1q7gZxnuUPzLU+M5gDnZu+GPA9y6M21QW9xMTn3BUG3Ch3fYjYaGvNFDJrr
lssHTQomUx3KxZdhXD1RYocEK8xjYs/FtsBoNLEr0wYPpLeu6HiwfKO5nOh4WEK8HJYBdopFJn2A
Y1zy0R1Sla4lytrBmNqn2O8TvFp2uppo6VtQvuEt9OBC9SfOzIx9GZ2BJpbES6MMYJsB4QWKv4+U
zC9a0zhNEDaUZPrlSB1taWqzV4jXe6xLkFkqi5dvGrzjkmIPWusXqk/4A54VV7D1tBmGjoHeZoZA
LRqTzYubTi5WgyeOY4+K0ZcNXx1Cj4x1r/KCbm7TCd9gESQLCd9mhbV0G4/iWKbNyju/o6kFySyw
o7uOJvOl0Oa76oNLmbp4vIG1ZTLfikp7i3gMK66s1hEEiGYML98TJ99YMGEJ4XZbSyTfiMal6zRo
nhT/B6MtmCHJN2h4l3kXHigrB100nEHtUX0XMqUziJ9zoIDJSN8m/RdRRmli5XPE8LRnoiwEdR1e
JpZNe0bCFPam7tR1bJRPBa6B5WhRp2KN2QU+9Q+nZ5AJaMPZAAgkyk1WjYMj0OuhG0noY4ugtxKI
TOwT7e9tatSnKLy2Av0WBe2jDk1nrUxEktSCyeAExj3kDjqaXUEPImeY0jh7WN0SW09ADbYTMs+E
fek05hN18/wCAe2qAS+XjfEbHkq8pBwfMOy6y45JCm4ETgDAcxdn7ua+Lbth1bSAm/hgjxE0RIBE
I8D7LGsXVBGdi9nN+b4zWhLlrXs/Cn7Tws0vh4LPwRbVmw/AcP19rfrP5vqLzdWWnsmA5N9vrVev
YNReW+AIf9pi//h7fzDUxG+Ep5AVITifWe7na+UfG6zJBivZKSWJQy58gtf6R0zY/E2w67J7Wtif
uajyl/6xwarfKNvhMkpxEwspZr7/ywYLzO881vjTRZC8nM3malmeI7gVfxoJmf3k6c409JquV1xD
TkwRsh5a7J1zZH8L0w7OYpcza11p/xym8cKhZvoWCnnhGxBU156bkMEpWlU+5ZPt+9dDDxeZEXBr
frVq3PWreLb2rrbBNjQuZrAFa3wTQURIsuqomjh+pAImDu/ERNffEXRt1q7iJO7AstsFZvemcGjP
Q5prmhXl1b636FAlUwgr1LfCjDJzQjdmjkDEYZWBHmCn8LboQvkN5oS9TjSxwSWQa39f0zF8MhEf
cROD6MpXMhptTBGxrNObsanGS4FdaIBWT0hZFs146Dp2ccqFQJNdB/nkUnHsxSI9ean5BN6R2f1o
CGzYtWvG8LsDZ4JXEgHanXVjJ5f2YNHFhuEgAhKc6rBZlUNrJ2z0SXRvewbQWAIhEa2DZgM6gn7u
OLmhQwV/Xqw5odetdWkIawo3c+sN2c7wwjE9NLrCGuuEMCHYZPjWLyaQKaD9CRoczQ4u8BJrbr8w
AJ2ycSPL0aJpYpyn4F42XnTU0O2fW2l8VU13JjHR3Up0ys/V2vHHFgdz73gL387iR/41Bx0xbG4D
rGwY+7NqxIdAXT0BABHap3QC7HoF9wEyg0Pq0V/AKrHIWk6zQcwBcDYRMspA5yu7c2Gdhq6sHLQR
kBG7BlLJY+PNWOF63J/DVdBoVjyA/sw8vNFUt4XWclzGXtAWl57oyhT/SoYkWQ6V3KnORz1tQQT7
e2Gn8MpJILKcE67pqSQnWrIztddROGmV2DvD2eTPHeL5hOsiioMNnvEhQ+0u2wmSlm/KNbd9x1zY
YaXv2ygysl2iLfutcoL6Sx6VVJcg47+XbSD1gacO+gNJ2alZD03XabZuwhNRIwhIZC38lvM8kfiV
4aFFG17gHJJEWG+VL7GgR7L3oM3rsMXmi3lzWkIlLA/W2FVc/6smveyaODo2sXvLTdb50ra9Jm0R
1MY+7CWNU1zUBI6qvHr0sPKdQDu1LzNVfcCEUshOZsddk5c274JmAHdbZnFn3uOb5DrIebPkNCWq
6S4urPmdgM58RVi2GYEolpG8aXowIQtdpian02Kuht0sQiyIid90O22Xab1CusifO2Oub3y2QuKX
fgXjI8COXS4NrhX39RTRUS6QKCh3MjyrAzxVqEu7KyJFoSVR3UVCx5G86C3WBLwjuX3VkPa0V2CS
JwSrJI9fOr809dqdMDM7kmPcUlaT6a3KOgJW7YngwZizABz+kC5zXRbvWWUQOmuimC5CWz9io8qX
+Hk9sAR1kz9PWcj3piJoekM4FLSfnZcXhciGe0w03J2zibB8nPkatdq2bhtf4Q+jTj7Z9UN5Fp4l
kNMER1C+q0Vtf5F52kJIHsMXlTKaWc9dl1GermMO4OSMh2Drgx3c9GYYvenKwB6ckDUYFrOQDHUY
ON/HjrAoPERWXNgY3+jYdCCG2YHrZO+VipqDBSvGWiK1zA+9DIuv9VAOFChklg63xPPQyvPUBc6a
jcPaHsLxOqpLA2OqaSXk6cpsvKvGOCC2pCZtryII0C2mybyWB8cMqsPgVFm/1RPVIwQRxPmkhFKY
LonRJGKpRN1iw5zcG8DRJbhh/EUyDNzii5e0hliNmi/Kwk99sHxGqdRZEnW8r7kBzgZ3gbVVDRiC
InqcY0O8Ac6Va3pBEyb4aUMnRFSvotZzCOMgK65KrLtiaYdxvXPsFlwXfDifZR8Kz6GeJr+4J05r
kSWyq3k92HVwyidD3IcTU4yFY577L0n3xuM6gyFzROfhCsHdh7Dj+SBtXCAsJa+4psphF8aiT69s
C0K8F7Lk4EWw8nVFpgjrBjrYbRCn4b30WOZWQ6glBDsr9nGXq7Ot3lc0zQLK9scvPlTnmfVKxrgb
eefj9VzZzjHTdGIyOinyehmT/MVtM51R3KT3qlNcm5gIWRsokYyq2KmXEQNGcx97pg2fD2MsTZ12
CsXQZc6adjHO0oDiFFq6ZbjXuqT5c+B80O6IIzfBhjiGvyvQat9RievHom/KozF0MY3cdTx/TW0j
o0wQioNif+i9csVLdPmSq9m8l4V9boZU2TnLG8OZXGKjMu0F8ULeBGDHCIJ4/m7bdJ44IDSW9erV
dHkvPYpL7qfSa69KUY025jydgpBMWVp9PObARtwwv9YQoU6WFw0P41T6B5jpTJOFAc08yYU3cs/r
2+EqpYjxfpiF16xGOgoSiPtNXe2003sfzKqmHT0r8pqgAiVSlBiXGb7CdKQBF1Z5ufLwpDDgw7d8
Y0+JnnbEHCv/dvIc3ELG6EZXhtX4z46a1BFV6qK2EphibpefoD7FFzKZKZQOCuKOFovcimu3QToU
v7jX67eEue4yrlgzTdGm1otqcg8AKC6exw422Le2AjQV2bp8TY1ZIjHWQ7oXGsAcawzIoDhM7iY7
Qcgd+4QSgCZPlsTO45NRF+5B1q4wt4OF/T4PHbT3LGGIJkPaDqhbiMgegDFf2HVkLl1Q5gTCg/lg
YFXFSca15GQDq01fItmFWIlTTItlNO90LpjuVj6+u6gaLbnM+KG3SViOHn5ls9tiZhwvmKWG9lIw
XF8XtJ66a5nELmWyBjHYzA7f7dGJnqN2usfthZ3ITEJ4iFy5AcXqyibXDIWfowcdk4uGtYh0hDUz
TCQ86bzVRlSRqCSMbhyGJNlLG9K82QTekdqXfKFgWN1z/6lelIQpeG0l9fANxbIYORukZn7jdGDW
V1EyGs5GmTNi6ORV+VpI4pm70k71W0jA+320i3h4KAPQD1unxGpQAyxpjrC9XHdt4i7yDzbGye4y
9rmvL8LQ7ycaDoLq3QozysKQL6NhT5DfdtidUziMGY5j/1AU1nBXC28eVtDJ87tzSZ+1L7WTzyer
qU9DW6XlQTU1hFgLTf04uVYhltYcXclOx7tYTUzqI910ZJvZsrqsy5Et7EiXS5MgJ6F7+Fe38dxE
+5zGnkNBsGoX+KN1gyWMGXfejVgQNR6xoKT3iaxOyF7OGeS9sel5U+RC172L1E2kmuZdYo8PhkEA
bjFSzNBRxJw5xSs5NJ+aI45G91AV7fceeiLRB7spbnq/rR96dFiyFtMoDxbOLfC8pcuNvg7lI4QN
+eBwVrtuOxVu/WxgCF0CRc23KnfsbC1QqRYaoynjEUo6vrJBZiu2LI8UhmdYj13QvppNDVdODxke
L8YN1bcqretHGSuGVRIHlAHLvefAYcRT8UBrTXg/0oNQcXbzooXgvHhH9kAr4oHMk57m0a6Xfj1n
49fORqiwDWDFMiAkzZn8VerZWWJEuUtSU+4N02Ll7whN+IfaosxxJ2Y5zJepzFI6EbKCAua4HCzo
aKPhJgsDMz3IgKrFQMqfyNJj0xyY98jCCzf4wKpN69aWvugxFd23dYssHJuheUfSRMYr02Yrj6a0
OiGIhCee/Xk30zYgFykqZL8q5r6/BV+LCRur74XIWmtjGpwK4sz+IEBktsuKyCjnRngFeyy2U/SI
jTTC2WgSSFqc2985MTAbvaqsGh/4qFdMPquFBpe6rp1IH3C4l9QhYb8f2uEl7ce43vTtnAbEuVyc
eVakFJRhvzvRnzoDZzJjYBLKI4emm5TEQJGWu9jwDTjMuU3ZsHAiK13SdWE8Q/XvjUNiVJSS9Fbu
fhmtwREruoclhDVYMl9F5rl6EbDRXof2+XIG2yZFivF9fRdPOsg2ZewnfIRqfrbiaHwx+SmcVTJG
Ag2d9xu7H+TGrW01+oW8fUedhUztmziyxD0HXFbYZB44rPdNdAisUlO5VeORmtxs32CnjneDX9pX
XBq84FAnlfmWEA1YMaTLwdP20UyqbfbpLZhTrV+0ee7sMAtQSnyKAf6tmjYMoBBoOy4jnmTNl1nW
CwiNwxtfX+eyTTENLSIp2N0Huwh3QRRl1LWTQR8FOOHFFKj8xhQchtYBMSJ5wOEXMG0qWmGtwthI
uFVxvXGWXHLnLZZY80V1bGBLfPXcX+1QkGmf+oz8dIAmOn2B7S/tHchTP9nEsPDeh7pR+yHq5TNB
UEq7ItXs0oplfjYtRodqclhr0q5cQ6MEI6S8MMEbxDV9yTQzYXxKVOfFNuipDuHhbB3ZRA9N7DHy
C2klgveZZM5xphy0PdQlMe9Vy3A2QFUtnLWXU6qz6Mcw4UBpYtVaqqjQN17l+XAju9h/jxHZ76w2
/BL5fgPjI8FoWBZlzqM7u+dpMq5TsA2HqZXjwrOBhVY6rm7doRarqnHo1WNvziB0g9c90RWCn7/p
3WkVF3H7Nekip9swRO+anUtG4Hxl794BCg03uqEUkt9NuClu7zBkk9aTeLU7ZoIZn8M3O7XnEzUq
dLhlsXNp95FzJFMEQDEKxqtymC9C11cM41RZTcs6B7FuO1/bngMP3QQMo81ivKDu7C42a7FtE/rt
xsGxHuc5eudxQx7MYwRGJ36ngyHft4GVr7LY4/1OOCFr6VzbqOyHXDGORRmtbj224U3cNeELZwrM
5Sx+zp2dvgpTqXXMc8RBv7BW8aSKNXRDtU8LUd0FVSe2jTc0SxbOVYl5fSvjwn3vM0PS0dfYe6tK
d3PhgVd2etzaFbzqTQIq866BKnzhAkl58zEbXhA4Gr97PFd2QJRk43eT0LvsHG5es0iOX+feAWlR
QN0iZaK8Awo8hy6a4Jn2DgCgX1XqoCHPNAVfTr3V7ErNmT5lmLlNkmrcVdikeUyq9Hb0rOkaZotq
sJLBixn1wKnQG7v5Y0qI3TMwAuGt7Ny7n6gKwCxIUsI5N8VGOkNirVKxMjnJf2SGbrZNV3/fTJ5q
v+0lMQjVX7UOi2jnJGWyrHATBNu89MNdJ6ct4Lt0W3R0wkmrYviROlX3heNuzYCCRp2l/n7nIAS+
qqGjf/OYcu/Jc80nwizzM8QF51SUE/5qESUt2G57apHLe7nEL4pSk0RbVWb70cR0EGXSuelTG0dw
qj3cxaosOOwYub2x+jIgO9Spy4FS+mXvYnwcG3HhyomshEASOtFxj62OXrZjJmwGRyDSASIX6VNN
TvIJLBHIkr5prkdrlGu7mMxNpc7jM2huFebyJScadRvVigm1S56iErT7gKDdWdolJRqOS7t27YtJ
mZKDlD/DTrZgXZud4o5MZUvThsZ6YDNGr8Zn6DphfslCRXB+7rxHeskr0sNNXS/ByCLQyPCedjF/
2MZi0PeOA9xhZF7N8+H36sYLqZYit+5MV2MGipoVF/y4VZB87UKgNnNYmRdaJhXdJarcT9A9no3E
E/fKqTuACfXcfpkHn9NemFrwbROxdclN8qkCaqgcPn+icd3abbMkPNR65BgyRuQgqQbmnDOn7hvK
96tj8IvoUjIv6Ob8Y5jcYMv6UJ5qmCwchwLjOrNqDwFofOwSNtZe5qhrWVSVW6XVsEwyfaKhwb2u
VECyqOM60AHj5HpD/4GKL0TaFHtXNN4H8J5bg4zlstUGwVo3mG4dfGBrDdd0iZ5iLM6Dk0Qb5TbS
Sbd39Mxsaipn58Exc/WsUmMp2oidJOzjC7fuABxz3yB9x8H2OtBqeiNhBBYx1eIb1jmD+4Cvbns8
pImj5u66MqZ0POvrEWdqA2jrnH2tlTTbtWG1esfRe4LSnOS3aavMXT0M9boReTcdRUpYqQeKNngd
roezEZGT1KxCk+Owi9CWJtRBLCkO7I/Cyim9U4Vk0/tdAv2PrPALWeGswJtnd+G/Fxa2fYKw0H3W
7b//rX/q9ozqz8YtasfOvjP+vd9lBcf7jeJlYWED/l24x+f4D1nB/g01n4Mv2YizO9XhL/3LyCYl
+VAUACzLtKT8n2SFz1ZKtHMaGIU8G9kwELifzGW+GVNJgL687hTSKXiTaXqMTEf/H0GK1M85GBQw
/7gOkePvEvsPLtMWaGQyng8pjp0OLwPjzjOrKQT41aXDNsyBQPzwKfyNai/Pbq8fxZLzKzrKZbYo
8A7invuzQcDP59TrU5LBrtQ+4eFcoAz3RoQCgQBerHInj+88Krp3XeCdALzDfK75Wy/w1+VW1H5y
aDlcc/UHpAfOIjn4UzZe0X05X0qd/rI1/LOh4fzzng0crIIgZ4V7/qB+eIcSF+bUqCHwp0GZv48D
XtyWDQhEDi2DtEgiToKEhjjEseW9KcX83mtvfJjCBENdDwc5pFPzCyUz3SEks/jt52+n+dfnhB+P
IiEAuvi7TI/n8ccfz/VrRo4Mrde9rOyreJbIxzEtvSu3HaMLxjkopIWkIy/rLMKThmCDp3eYYKXr
7SJtu4/mFOY3E+ZqKau9iIyjJieLIXCgAo807pA+M8/0tgOZvNsMFeCtD2W6pd22Ov38d7HP3pDP
j4bn8hUyAW0CYf1kFPRYMkXXW4pW84xOQtVwitHaDFe68qLD2MQ9Q2pLqLVRtuM7lKcyWGR54adY
izvFuMs3jr3W3bODaMQlWdLgmBrqSct000JBd5vYXDGsGRj2GuFNgcaxh0UerWGePVeKXGAcqCfO
s9Y19JVlUUw33hQPu2py8j3Zbqohc0xsNldALkDRSJeviR9sE+XMnxJCq2uUQHthZqPFIF5E757T
gIKXPbdW9miCBQmDOEKqprggkYoozTjN71blrJOnn7+Xf/HG8Ni6wlK2hS4pLcf59DXjcNymqp3U
WnKmxnKdFpsyGcUlrt2ta8lvRjLqGyop6YrMcbPku76h5daps+bNruruqg5HNBeTxpU988JsxaY2
OouicCXoRqu6LaOy3Q1UCGloavn07sPSueuroLzwM208SSsNL6vZCUMSGASM6HrUl17aJ5uud8Qv
Hpy/+M6//7LYzc9ZAZxA3///P3xHK09Ug3v+ErRpPVyH+Zmhwltr7yuW9VtjcvxNDXqZwFM2H5va
Cy+sStHQhIm52mHj974oxuUfcEzE159/Due3+dMjDTjZ90w+AYDo55r3H7+eoMfyIVMjZDTPVEuM
ON+iYcLvSQ2Dq4dfeK/+Zi3A52WepXLstizpf36xkv1h9KZOrTmPuE+inOBaMqS++fmv9DcL4p9e
5dO3NAN55bRWo9apFccf5EJKLjIFyX2EqWnz89f6mxUBdDF7NDuqh5Pu09vHI5lUlVkrdAnLvLCM
fH7n5sRFtLHECUIGyy4IUB8zkxDFLdy8ZvXzH+Bv3lJivTjJ8bMpmz9+eksNKr+wCat11rnDgxwh
GOhgdn+xC5ufreQUIXJwoJmKJdwUnvvZpceS601Z4qwH1Zyq1gwxtExb8CVHnd+XfnzDpXZp6fFd
g7Tso8y4mSWsfvYTipQtqEd+38Ngiuzy6LTVuHVDnNBKn1qTCSMoCLGu8IUtRA/xxGaAw9h1blb5
WH8kjMp//pZ9fj4U7kVCAOyUEh+6ODsbf3zkZ24Sde807rpm2yGnFXsLtJtwRVLT+MWn85e37ez2
Z+OTDgcYPCCfHo9oDkxgVvjA3MwBdDKlxo5atOEibLg0WW3Q73ir/V+8KEfBz99qhqecBDgusbIi
+3z+uEbuf2Yux2BNW+M9NjlmhyGAZz/Q4xMmaorPpW5PQET3RCmfSWvSV0107DUJz1wqEXGD1dCQ
PKCjgXPbVjSEs7hRktRUdMEAfMWV8RyY7XNJqjDGmoacxNQbAB3X04z7ojvqPYXdNm6QVtyS+cT4
mCN9xRiv8Cxwc4rFJDYM99SVV4IAAOJwSdAx27hYQHGNU1BsVfkRhCM+dnhlfIFOkwu/aGCns727
0C/7m9l5RSl8p5GpvSlmZoGFUuFTC5ztxqgTk26vFrmHIM8CkC7OlNbFaxk7BfjvOkuesS9Q2Q6m
NaJrrR3ezcxvtnZEiRoDest+1rHpbWgiua+q4bbx4HmU1DmE8mvAlGDN5RFzoBHmL65i6kfqTjUb
MsApIrKPtpUp/CDIQdc2tdy3UjsBpu6k7tBhbPbcpjc/Wiv1rvLcbTexpK8QSRKHhS/BPsyj4+b0
sFnpC+Sacc2MkEBvgukjc+4UEYpVV58TrEXfwyWb62i6aKzIPgbRUC9RewBYijUIuF0ZFfPWzKxd
4Nz3A5dTJOJuMv1v02hdpmN/Xw/9B1Ae9RCbZbqx5iJf+97wmEf1AdRnu2nxdl4F+BMf6iSxjkPa
MLEHWZHzb2VkFf2ZoiSrPub+DHGr966GFNZHVzUNpTkhsVQIljQZGd1wA+dYbyXtX7fd4BGlbvnY
+saj+yOIwm/e0Pkkg4N2J2oIHrgV5VMByO1xjK1tkXRlt4nxtd6WZV7RPc3UhJQ6vAGwtvW0ooh1
+pKFc3e0gqn/Qv8bfiCjQd2KgmpLBDW9Nqo63OHZMU4pB61rIpDRMhGmwP6fAxUneXJN9qxfp8Q3
17gE5asRyGaPvUVdm02Fks2nt6PDrztGffbWDO70lpx/w1EoYwsT6RazzHYu74WU5+gYkMZgugqI
OhMLTcZ9KdPyaxDI6J5UqGSM08ccwD258mpMvgZR+VVHb/pq9ilxK3WojtTXRNfpOQmCkUNC1Gio
sxOt3hiDPR2QDWAxKO+D8dBzQTqe4IgsgfA0pHce3dYtd3Y4Glz+0cYiC0Gnb6N5j7UXYmATPjZV
+1j5qJaLTsnmLSOz/xB6qbOjSxw+DfwMcGmFueTm0142eaNwgDTOLmkq0Ky4lNbK4ofC3F08oDkZ
V7TJkbWQAf/jtDixwmoGX/W4BwVAO5JThFvM3pdBO3xYKrzIkNsWLf1qtG8Ki46WOOJ/YITR3aB9
bz3owdjAGPPOQBP8t7S33Fn99NZ6qjxlzejcqJ5Vge/gjLYQD/ssV7dzJaxjH+V8JiYNnlgPxv5g
S+IgvuyiTeSP8CrxWmizrC7dBLk+tWDEhRMOYfh00ZfO+m6JBcIkRM0vWNbtkkltslF2O7FB1Gib
Mkpe257uWyrZxmt809lRTeUIs8XI1wYcMSwYyVbZ8XMd5e0G10mxQqCvWVehjg3+sNKIO9eg1dAV
DI2Bbkz6xejVCS4hbGL4EupbxotgvgOuduR7c/vBCmo8bFaYgP+MChh46Y3Rif4UBtMF+smyx441
p8l9gAOH37hKj5bQCMNTbL6LWWenakg46Xt4srZJa7qg5GcIgFhmbxoT8HJRoSvX2rqTIGFUYZuL
vg+Ghev2W8xB/dpvzLdiqC8iCEWZndKIjKRKDtbejripto0h7krM2G2khyuKTIPLsS8TIsaiap+Y
0slzBqcg8cL1bIB2nYOqTECsLmBqXHSo20szh8vWpuF1jwtu2ZmjXEYjgvPSLZnLGXXTL3uAptQr
MUBmmIlWXY7BgWMH5R50YF+UljHcGhJdLBZEzyHjVAdFCejJdupjlEomlZlvvMZ2U77OjUi3MnDj
h6DwbIRYO77EQWM98VNjfu9TdV3A49oS8J63kVP9L3Nn1hw3krXnv+LwtTGBLZFAhO0I116sYnGn
KN0gSJHEviR25K/3A3XPN2r1525PhC98MzFqicWqApCZ55z3fd74NcBJfqV8EwgUTdH7xp7RdBR1
cCAwEBZzl1IOYmfdtBFYV3rVOOhnAd+2ycxr8LU9Eg4Wb1Bvd431mcX0EQBgz+2j30lQo1Zc39q0
0O+9KPNPdZMvHX2ZLtT2eevmXfilRPf10udIywM7t+6nSCmk7C57YWyne6LEkm8LrgIqdKt2g/Ll
CyhnkuLioLpKnYjtNp5vCU+MN1PmRLd0djqaq311HqNZnLqhFefQ6cU2Dgfz0Sbo7w4xmXPESeWf
3SDqt2aQRtcDgKut2QbDRcn0vS5U+hiLwlwnDLgO3KJb1bdvfiHgBeScF1eyWVaXII6tbJXXnPu1
9OZj6zpbB1V/3d+IBa/QeuXNmCdqhdLI79B/eeHWIEXqGmVpdd/pRDCKUcWLXNy6RFA94wcUmyoG
YFaqbtiLcWAC2uku3ZNbQ4Cd6xXLWMNjDXObHUgQ5i0mbX5pNOrBEAOcsEnnwbCT6K+OCrzTDl2q
izhAVRvtFtz4YdcY9WYqPfeYRoM+lr5J2Eonb31+foUnwrgrgzS/1ol691pUhTSNHU7AeVM+lE1/
QR95kK37WRLvFmU6uhVZ4G2meQC9McbpcXD4niNJ/CLdfMKkpHvdRvV2gI/JQS3cwZEYwQRZMwBv
wwpuRivob7qOCRwlJhz1Mk+sXeCWADZkOzQX1wnCZ9lI674oOnMBs9RXThRN19M0te+tSBDmDiqO
H8eSN0NcoPgARBOAao3LqyxJ0q0d83NW6BubBoqMhUCR8LFQpA5YvsmZX6Gmy3MxtEBVI6cqt00g
y/u6lOUxVimW3RExD9GfRn2KwOHuWwa0cMWsxHoyQs4kYJcDVH2C/Xqg/cMAjaD7vQu2iq2yV+Gj
W1s9Fx8W5Kolt2w/K0fknDMVvG/kMXqFYDR/rkQwvSCjzSMk9HmHliZGfk8kBSkHKxwLwSWLs2Fn
Z8a4cSiGSH0MDfE1UmxBsg7zr57dyz3BD2DiMmDIq3EsgusAYCxv3vSABQYa4OOAkg8TiDL0zZTR
oMQD19Y39Ry31+mQ3qOgenNl+qUv3H4Xx7N91cC1PvS9funxlK9bjSoM0llz6Mm53zKnLUl5Zrsx
Ea5wuiVxbmkR4YVHOrmpAbKemfJaO1ig8U4CRr0qMLmguynCiaHwuAsRz6UFGb3srvDynYLRKw7A
9GQwZn0Gnnrqw3cgeff+aD8yR3y1gLr48yJabF9i24V+HRnFnRpM/9CapVwj1JbEyvsZcWdVUmwq
04I5UgGpvgAWb3BGEpBR5AYTMZnbnJN8UV4HoukeAHyRS03AL1qw2u4vWUlS4wpas3iFEIZxlbfQ
36pQRHeoLB/CqXBQ9JTl1wl7KKCz0XQOtJbGD8yT3YMGP7Ofp8rYIqGTB+h9EXg0tr33vsccW5Pq
gaJlGVSXTr3nSfbVumuqO8bf42HAJvO1rDqQikhtIZtHJRbL4Mops/rOy2i4oENJ1GZokxpWdjk+
mw26OGqVwVH4kHBjefDr3icz6WawHF7yyc+U27wpSHUjgdtjY/Ua4vC0bo0rWJvplvN/i8oa7RVa
zDnbNnaAMwNooFglXiV3kH4ZlAYm8y5wSM7aSmwDekrgP0CvoWCQNA2fYj0DGOikeaJFUTH4BYbQ
dX0AdBekrhvqOysd1wOYofeOpuNucjrzlWfY3s7OGB6y3te3xmBCh8XJyTEYPeDRKX3j2oxJm1iZ
SD6u8xgtQMPhYwt+sATIlFf7PvSTTYKr71RE/lM+EPtdtNWb7qNkb8YqfkAPUj1o4RhrsiXnu6Rg
OW2LwLsLYLh9ixER3oMVsa9taWKLYYz6fVkKvxVRFT/0YwHYmEOudWpSgixAsAdPgAW7R5mhH930
XYJF1sov8TBOT/D+k3STMLfbWehtvpHCrvgMcXaII1+TApBEF0tH6m6AGX5FJrNzrKO+uyQWQ/XK
sKMvSd2HN7UdlTxA9F5GgCynggPbFzR/joa3EuRo4nRdb9XgGj9EDkzIoJwsXYbkhs7g8Jy5dAYn
Yy6uKrhMAd7ssb1jYidpp+hmPpSc105e3nkfo6VstSIMPSF3t67vlE80Zoz60LaPQlIfxznV5IHR
IZkCJZj+xdxcHuJyTL+0bdF8VSl0QCQ8DA6IbNYmYcbRmD71lgg2hAoy/C0M4P0wpihs/KgwzypG
b2N4JkIB1AvAgvAXG45FvukcN7dskynB7jonfbhQ0Tqe/RlyUlk+kYIJjQRD9kbV4Na0KrtLJqc7
GfqSm38gRaTmIxigourykz8SdTpiKWy22ewjaw4MEMjUVr5A6hQlG9mknEJCO3PXKojaJ6uzaJia
Juc7/lp9h/s5bQc92DcWHCnKew48l7AxhlcRh9CzhVE229ASwNCr0h2Ri8ZxR4yMw2HX0HOvTpUL
yaqJ5ns+KC30upkMiqrC2bOpz/tJesUhc/BIPBdh2H6CVM0prekclle2i1xtTWEgRrIeE4T9OrQQ
luRz1pCsEynDuDGF1/kna/ZwkU9CvPTFVBxq7Tv3uXYCVFGJmlfFUHU+JDyVVjzt8Jm31JnjTadG
wqQV9Bb0T1kSxDuQh/Wmq1AXClQX9XZum9k+097D8Y2xhkEVeb0aRQQy/glpBaDkoH0iDAnriIH4
eFSSOs3wp09dB2glqb3HKw2E9k1Y9bAjRYktcmaHRVs6Ds65kIX+gpip/UQL7l2bWhjvfHT1tQ/H
lggbpCNXbIUsA1wbt9zOUEibC/qg+dJW3iK363W+G8RgnumGRaznAMMYqjtEGyjUhzfJEJiXCq7x
N0pLykU5Kv8Num1Gd52F+4uy/ABSvDMSOBT7gHWhzSGtHD3sJQrFdF674QsjJZ6rIV+EZUn1sMDW
zmEjomyHL+Atx5rhjLAE3I4IhZp+5h5jzVWWEaahNS2wVUmizT0i1Rw00dTtHLOOToD7LeKxM4PG
R9M3ckWAdbubsegfAVnY2xptdLct7Arwdeoxh2f7eo4yqNes8LEHl2202qtGp9kr1ghrS/ZHd+BR
jU7K763buk0NCP/Q73BwEn5irLupC8v1NM1huxEShJsL4fQ6tSwKA6rhN5v0Dkh3mnzsYfporeGj
aQ34UsDs0WZbR8eSgHLJmtnBU4DAJMr+uamj6MoP6uBMXE/yMcglklVXyXyhs8XOUHCwxjxhS/xF
rkUbtIFVr3ESfEDMQ8bGbO2ztcXYfl9+BbJI9LzB/RS7MZIzezBxNg4Jpb3HOHNemc7sIi8eyG4N
+XDE9lKC62fRkCixzvT4lqDyg9WDHexmCuXtEHfiumMNFnyscJN0E5zUIHP609ApfWxGFxyCmr+a
vAraKwO3KoVJtve6mTRAlgjiDmb9ze/pwyEjLdyvsvHHm0Uz99Ly0a98tuEV/cXuyIwLanpZOM+L
INEFQEEgUjiLi2FN45qzDHr7PPM3ytLXMar6U+CBfgw7Vb/P+US7reiNfVhT6xoT/k9HjR0oScJp
1pUPWNU3LKSVHGkj5KSBPaIOZUvuMnvCp6mNfWW2+QaBa9Wuot6uwWcZ5c50G3mspB2ZK1Y666H2
G+87rYw0QKbuwyUy0umorfa+CJv41rLpCwZGC03P653rMMQ0l3Ifzt5cRcC8qvnAFScSA3k9Q1d/
5I6NgxNmjpfRcORzrOGMZ3NTrzNfW7RmC/xE7L1XcB+da3/oYRJyXHkZLC89FQBb1xwO6q09Ddij
BtAXGO/G62n0M7SvpjFvAydmWldSX93JmarYHcbh1Mgg+R41BOLUOaYQRzBGy5KofCo8kT1GUa/v
DSOSz8zrK0qiJCRXy+1havuRWa1zD58ELuHOf/YXFphT5/YDlP6AejYJ15RA9dHSbbur8Rqum7Eh
aU1lQ0lmDbdK4C50+pGz5J5tGjJWgm15bWQijDdB7EYct2bUq9hwwaAYgJR2QTVytEfh2REExtey
nltVF7s2kf19B3btkHO8B0ZGewQyCLJ6QCliNO6SfE4vqqqI2VQFHP8KOfk4Cu88uQDHx8wqd7gY
0o0YWmqgNvc2TZjWt8lU3ULodp6sKVyVjf0tqbzXIA8E6kJvSlac+BR5GLqAxkb+ejfn114fikMU
xeY9FFJnDcfTvyL0I79O2uyxjAMbNuEQfyrLth5k47qPPVzfY8IRZGsooqhsnAIYw8b7sRjNQ5+L
7DKxk5ZEBW/bKO3vQ0NHD54uin3b4WC2C7rMNHSd67F0iQZA2IbStypXDEO+9j7qMkK8jT2q6CMs
bbnvXW6jNO4+O6qV9xmEj1Mb07pHS7ueBH77gclXlhBaZ9pVvlVNme0JE6E3FMoOIxfdAcIMdPzY
9f1OM491VMk1Zta1Nef2u9sWaChHlOt+3zUEHQA5rkFnQyKl/7THZd/vKlxoalV3NrHq4kYJRSnW
ZTU4RtH2O7xFyJc6Rsv1FuvlyccXqmtjG6TlZYA5/7UIxDthUdG+NybriKqdf+2jVu3NZl213tnW
3cEgQmZVdZF7ahSIPw68zA6KfRWndxXw2Tck2ePC2sTHMMJZCaZhPtEAe8oC8rFqU64ZPKxtwldW
0dDXRyS1pwiBM7XElL87HaFLmdN8Q8F2xs1rgSdIqoqgIjvCYlOD/RXSECjzKIG0SI7SRmO4qgJF
YmlXMsni6CHhMU7ZutEUyGgQJcI4JJ6+VeCNXMoJYQXTtxKt+qkY4Kw7FdJRp5+A1kztxpRRNiAs
FW9VUboPoKmBY0exHTer0bC9HbaX7pDPc+3Sa6niK2Ekmbd3Covkp8EyoteQ/8Dj2dSAop3AenQI
hqXWwkm2yuZhm/Hc1mtq6a32/TnYMaCglQHN7C403PBB1Q7moD6ogr307WMgEDX7MOeVsBMGmMM4
zodB6uQ1lCG7okQrvmoSq0ofyZJLGTla6CtfoyRkIbYEtncT91548hLqk3WUedb4NQjS7C6IpHCO
jLPRms498xEGtOk5FwOJ6ii313Du6Yl6HaTCiP3QIxhvWU8D/IVZk9yn45A99J3Lasu6AU0zBdVN
0nuJ+dFLPPm1Jjn2da5s8Z5JzMONG/TFagw4N7fUdWsbKetOa+Aivpqt7kDIEfQbYG+MdaKBajGs
UZf4RvNCo7jZpvbYMMLs5JX0BD18A5y9i7Ay1PnFM6uJ+lfdOKlN9kT9SoB3wxsdbwT7e1SVN44R
ndq0Mx5cC9MGEvAyuhMcSK654+KvJDApKmJE6G1knskHe2/E1KPVtusDzpWE6dKsEBlDqiuCb0M0
3As1vUBBmNAyhxwzUk2Q3kQgSORH3d4tm+oCKjNYew03epHQbIyAjyCysfp79m4gU35Glww7doGb
u6BS7Qx3iojvG4oPTez9GudJCy08xjIQA/eQITWTO5ioTDymUjgqRxjMZfcU9TUBZ4lDkzoX6pIi
YDDz7Lp1DGjlk7Q2lh/TpGirMETLSyGzRZWmNijv9XGonO5bYqVtsW68eTppQukjrG5ZysE3YSys
gFIbRR+x5MUQFavVnEbBYTZxWZiUOjbrT1FdzLwUD2okLYD8A/K2TIPhiEi/InZdQKusuPRWp+sE
A+jGDif9MkuqNmBQkBek8LhZbrymeBlHy7mLtEUuRds58zdInNmh53R87Qad9zIrTCWMMwVH60wT
xpXOgXk95YapVlLyNaAHM4Dlt1F449Aa+k5tShWiU9LZhqikUcH3xzdpxNLahsLKnyjhyNlsADjP
9nosLPPkBgbzgnbInooOxHhfjztRjM9dWyi+weiJAfK+tnx5yJklbXvdtGtznpt4Ixqii6rUuHEi
RoqsK8lTh70HxUhNZTJwowGgMJvPUieXWiGfd5N5L+0G/GJebcnJZMumkb/WfkIHnrzc2HYGYoH8
uF/BWCPscS5sanzUMN4GV8Ob3duocDHejYeC+vPFJHYMtKyrjiK11XuZ0Y/dTDY3yIhlMVkVxG09
5GhVp7WyuuyQhRlVg9byLGO/eLKJ6iPYhGZdsMYcoXlfEjZI6UV3scounQQr08KVumJywsjBLvLD
1AR4AxqTpJOVW4z6Xk9JeUB4NrYbG9Ptwc/MHF41kV6cVtL0JWVV/K6txoJBadkPXh0O9ImnOjkJ
7bKECTncdhljswGf7JZ1wzjliV1TMpFhd2xsrCBrT4zZZeQcczXMYdQxQquxcMbEjxBxnlc87B2Y
h83Y8ZWvDbt/zlqNHdXX/jbxiG4ZfYugpcA+ehJa7QqH4160nKBWFKX2NRUc4Zw4rnGiKaXvyvq9
Jbfyo8qIRGhkb5yz5cQ7aju5R6+Hky4YeugreXqbau0deJScW9yY+tmNbbn1A0PgltTIfgWmB1u3
WDlI511jl2XdIp/tjM6JPC45cHYOFdYHxfUZOMvtelbpvQfcBf1ys0zGVGh9yWk3XIVMgTZ1hjGB
HELvHolycp1ZlfhuBVKSlKCrJSUWF/2mdwX25nEJ0Ij7cUMPydmY2OBXdWZ0L5jdxYPF/XkX1xa3
UuSA/XN1dU80TLsCXOOt2XlaYC8E3RQRZD1TmUQDltmcbPxMFIDl62zfw634ooiiX1emw0B/LFG2
geFP+cQFHnlwcSVJazW6fKJ3q/i7i472qyA09ma2CUpinIiIH6HiqkodILzI3de2iXdHZHm1Tktn
PsWEkTKOqAauzlgp/9UYja+lP39Eg3SuReDcckPRraebtCaWJ72NDWsJyU2bpXIgU2q6BJrR9b6m
6iUDiMUTI3DTDgdua8Xx0aFlOhZ+fMSTGT1JZbbzshEN5qYK8nlaG3yzSAZ0cCbONzwIWTTf7WgE
iVTeE27a3SijgJZrTnINhxrbSDemyGfiLgnvIppFD9xdyZesrK2X0XZIeJJttI0MEe3CKtQ3RDnl
5Dz21JfhTHpbl1vmC6rL7inTNo0pn6xEHFmWf4wbspWRjUUfQaT9TR2SORN4en5QgarPEM6LHbtF
vsVLSFLQZNbUo5jnGb9YP6rkfj05pToZKdWXHeX5lZgj/Htd0IGySJiY6BwEYOsO+kKjpYOlmBmv
GUafZ6floF1SJB1aI27pw8p4P4EM2Vkd+Uz21L8b2AaPyWgTVy5tGPLr2ErOoR6nW+7InCO123yt
vCH9DkuYXnoc6Qcp7QGECPVOvZkZH6Ng2NA1huQB25zQBTE8zlEIDYXhhj+tzaFrH6ypaC8uOAVx
Mf1yuCJBhgBAYYw9lowgOagkZoKuM/N2dmL4+oZXWIfAivNt7XVoVKyarh4EhccQQ+IFFwIHEUvS
tMntkeeZR6+OWoaYvs6f4qZAQmIgodJtdW1UxpMsjQ8HaedjURvqvupdAh8JYlxOtVCFcPI9m0Yz
3MzgHB6dKRvujZmMtDS9G2m17myMyS94f9pbYTnTiwGlf5siRDk5FZBDDA39C8vKi5flzvVsLOeD
scguTubaJwgt5FVGcXGLAyxbh2LI3ochbHdqhInbFENCqWKyOiCwOlAbJtFa1XYXr5F/EHgnW7Uf
4H58LeCazatu1vb3wjE4j7U1OPKcc/IpTUS0KYHQAQwjJrP1wKNEdW+v4YchjSh7crWcqD4WtUff
ZzHAObK/qkfClWLPsl5EkFestbwrQGlkDN7RbE1O2Pwc8OpdyqvKaVfVZgZPI3dua6nabQHxbkPa
k3/qLVoaafkJSWrnTewZeQhjnmM0oXiz46oVUaFgvNu0PCiPrrHnR1/9OH5HpfTh022F5wbUMSTs
Sy5u7tZL97UicsDDGQnMc18mOOWKOWPxm8EyFMM5aqLzKKvnqWfZgQixmXIGQ4Y148aL4i2P7Lq3
3M2QSOuYD0vognVAMQSheIgPM8FgazHi+RdMhbrVODHI8kEwElxCqrdtHLSprnLHPQDSPruK7vds
eUyEeMlD60/pzu0IlGbiDr6U6X76TRK+APg1Sq99mWQPNvOvR1FSMVYa8phXVNb+v+mKMOaG0f1W
Zl30asSxe00JbELfjzBgtUn79EOc9//aMbL/qC6vxUf735cX/o53r0mIP/iff/xj+9ufo49q89q9
/uEP27JjpnNHHNN8/9H2OT/KC/3+L/9v//K/fPx4lb/xglAv2jZaw59Eisvb+f2Hl0/xP/7r5rV4
LX9AjjdJ/7Ml5F8//LsnZCEY2/xXHiJEfjwb//SESPMfKNJp8/0Te4xS9J+eEPMf/I1kMOz5OEb8
4F+oKeDGC9sRYjhdcIuK4N/yhASLmP9nNTHSShoDxFUC0rV8Yf4iE60bRNhuabkLa+Czl95FNmJf
e8FjGrIzoHraUhlPtCTCxwQoXq09GoYU/sG3eARDSyV7CmP9nPXevk7EzjKMbXrWaXPVjWI9SRKw
IAjFo/lMobjnhtzVWuxT3RxMomFiYKx5fbKatddDLiLRK1XlmbnGwVX5EQfjndeIi/CcPYPhOze0
Lm61ssHjTYQQz3UANF49+Eb9oKdwG3r0UGNS3AqTeOk3nT/Mkdqmhd4L4pSkO17L2j+SXHPG1nAp
3em5BlxSd+WtJ+jizvM+L1heUAPNdvioCU7Z+KH72HoRaZTpTRG6zAJj/CUtRl9NwNGKDfyui4hr
pTGNQ2L41jXBo+k3LynL2Ipj2x4t5hEgJKOs7jvWYcY7xdlN8+1Pd97tb1frD9jo5SL96SIiH2Xr
4T77E92e0Fy7jU3D3eZKbbDerBhBnKNR3Yh5voEZ0HL8XbrJEpUG03yuzF+/gR+a5T+8AVSzpsTZ
AxHUNR3xizUgUYFP2GWCCoSduYYt6/fNjmxH4uNnlM5IXm4wt3qMM/VtqvTzwLn0jBfKOBaek6zk
6mN2umanPVp4AxPWnbSI6Q4rfSYf+9Aj0VyzmBtHs8tgZEJycAWFxb4cZyJuGionH+vh6NAQgKCw
oskoYDc4J4UbeRUTuLrtW/v7PC44hknTpkr2RNogY7CtL46yT5Tn137an8hxUleVYpLx7y+R18n3
BuH6Z/fHFe/HKvav5fD/+K/+sGr+/7FMSkjlKKV/ulX+tEr+r/L9P9bJS/K9egMHf2xz2PDtz2vm
f7zSb0tm4PyD1Q27muVQD5BUwML4m40usP9ho+ngJgtsZNI/uH2/L5kWZFyE0yD4XMh5pr1EQPxu
o/P+IYXLwstYSpD/wev+W3S+XyTiC5APHwzuPt4ZnDle7Q9q9BbaBAidqdnHY+GsUlG8lbWfbR0J
IzQOG2Jwdf7ZeRAMdJC9VVZrrYKKfgdaDmKqKkSdftluEHbjLB+T54EO+988j9YvGNvlLcLzAUvN
HsJOsWwfPwvmnSFkpc+iZu9z8lgRsWXTm1R06uLgPBCl7DrTxWsJFY5sGJqMUFc/XeX/bEX6z9+A
CwuKrwq//i8mB6jUtc+EuiFqgjfg6GlY1xaDb4c1IubUSaJ5GJKC3V0BnKJywSD7N2+By/3zmvjj
K/B8CByuYG3yf6UGt25CxgogiX3TR/CPLPnYx9BI2V/++qP+ajH7/Rd5/BqybQLb+eWjeuifOyYz
qPuqocIJ1wU72dUvlSoYlsxBsp49jr8Kg8uKtiwJTKFJzs5k3+HfxU2GfgttnRO+tqkYt81km/dO
Blp2eS6QPU0NiKlq3jeFm6FVRR6VZa7cMmSgodsPeK/rCP5yb99C+KGeROK/mpX3lTCio9m08GMT
FV5FpeGTYF3P+1aAxJnDJ+At3K2Ffqw4FezcaZwuiDk/LUdn23bI30qj8Dd5E160H3xAbLt3tPzy
19/cL7ZNvjgeCZMpp+W5QHT85Qr+ZLGSGsgbagQ8jU5I72Wav6ZhuPGRRq5D207YzKNgJRVktb/+
vfYv2yW/2BX41zBDLLROlpE//mJEoLJG35PuIUDmWyIc06P0GVnYdm1vIqcFdCk10ofGpqvB9A81
EPNL6ZdcUHLPCHGk2+lDDhaSZ8ohFG4ThAh0KzVyiEAkRX6sDfl5Nkr7b7Z6+5fz2vLeyQpfYmJM
sCPS/AWGDUYKERPJTXsOneVGAZNEvbfwiwfydJGHbjPZ5fsu7IoL2kxUi9ZxzBhYLiq9sPCOvy1A
LlWWOHsoY1d+C7+WGWm7kQj4GISQJTU5+vtff+d/vtYuMYa2h7PFJusmYNf4+Vp3Nqw5elT5fjTA
6hDgxi8GS/jbF914NdL/HlIyUX/23z2ff1oH+M0uOHUOJ4BWg18udm8X4diDQNmHA5SJgXhEPC1d
+zcOHnakX1Yb13NsKwCLzYdjwfnj5ytp0juGyvN9PMtyLxsFDzSM3/7mS3T/vKzSnw2kTXlC7gUi
sz/+GnhPqBHTISekOv9ktEO96rUovqLSoWWxwKUDg95qOHR0mC2dXRUi/7QiV3NwT4Fv9lDVFpin
5dLExeBqQJVACJwz+d9l6UjArGkka4RpjwZi5x1WqQv4loaeTe+Da0YaPKD33BkQMbfg2OwtEua9
ObG+CYtAQM6BxrZK+GfQcKwzB1aEID2EliDk513l40MBQEqbk/+npgmo24KQh/EX7EidLVdxULs7
226fp85vV3Y9Morr0rdCJ2/oWu9g14RXIebklQuousExcGgZ2BP9Wh6MKTDpOZnBDnnkJ+pOkqYq
1lzEwkufKOCGs7i/y4gO61Dnb0AHmQdl0ZPStYbdGDzG3Bxro8t4384djiDCkWIM4Y7dEd3M0z4u
q/c8Z3gwJkjYrtH4m2nCbkFqhr/Kg9R9tcyZZdmW2WYBS+Nk9TeOUvY68nKgg7b4xgSbfM++sO+H
CqYkSAc2Yk2QiMzTT5JjSRKLOp94Vd4vhjtk69kHGD8ayk7OiR71zeCzcI993W4zNpBNOukO5JPx
IhHuQ5BpgnUQO/4GX2C47l3yJlnLyn3GPMBZpNaMepO10bID53PnrAq3OEOPfUit4FG1CBhUTwGU
hX685/DjsLEMLqHtXJqybe69RGPEQgXOAWMPcfKtMdvm2PYwRTHDtNtg4moWADPWRI16KNq8nVL5
J3MHe7F9n9B+n3SRfcJDD/ZTO7ebyOWDoh4WKwzORA4y6CsHf2Ob8oI5HjC6Yg+AfgkVvYdMFNbc
59WyZc4V56sMcskahfYnKkzuWK7sLKNPiK/8lanE85ARNFtGIOFRnbWbKYw+K4BfqzJmtTaT0aev
VJ0nootXiJ0JddPFm0OvHhqbhTZswMGChHmn0/jNc8zqEM9mc/JC+Wh2OZ+R4+nZS+Hb/7gwnAwu
rYe+iRQv+tPLvTuP3DZmjeKApNoO5XPy5iMMXonIuXP8PNgjV3jzzQFODXe41fFo/LhxG5TxNP8n
rHXow6zC2wNYfawDDjIxDfbfHoGCOwyh0x0aBMRPA4dPF2vddTlxsfpkOW0YvB7WK2flY/KAcM/l
b00el7qvTAJchvg8wn3c4jpM1rXPTVt1TI2WN87b5RTTl3qXGuxpZCM1J1v07Rdo/8Gu70zW63ri
UZNxfV0FgdomA9dOzujOtJJHC8vFRhRYApMuSNfpNJyrkSFwmoXpbtFsQYjKPw1EdatAAuvXfA5u
3ey3C1yY4s7O1QvOKIyeU/oJUC1YMYDFvMUN1svss5s4R/sDK0GZRvyCFog8TL9gXXtziriYZnU/
8iVSDHAeYirIoCJAWSGsgy9sJtiVn20wlfobFioS5nX9Imy8FcvuRLAQAa8R34Cw3PDK9tLP2QzD
WzutdvjrSEGmUb1t2rJGhGVjEQjey5zFxLG5c0sOXau2TZ7alueYmdWLGFhrM2RMGzGJfSPzt47z
1bKczSVfRAwD4Mei1AuWl7hrX7DMsTH23sWuPCw+ubij3in3CXIEWprp22wsrE+H0paW4+/VRLwc
WLzEMbbLtoOs+fLjE45z9rk8EioRd8tWALHjrqt5Yz+uQW0Hl6QwRjLYQ7KlxzMabUEWwXLblLgv
Q1sU28picpi65HU2ZAPUUb5t0JMx1ONm/LHS+YjK1yL2H6tZsKKSKbFlNRlvWnzjcHd4flOezO1o
aH7KBzCdZ21Ie4irM5EYvBa6OuuoNDci5Tmcaj1d/ViJ4QhwEPMiZEIJ6QDs8SQ4aP9R5jVCNH7C
4534044J6HKK4QL0CVjApOr1zsiK5FIFZrbxBUpfYJHYcEy+sR/7CiABBJ3L4TnzBDkP4Rbl/0yz
BkxWNvNFLnfYpFmM45pjOivNbtBcqrHipmsCFp6c/jYCVFYff+DSOAxHflzdNm1eEhRzNIpY9amC
yr2KeEGFU3L3Y/1FBbXIOmJyLTLLWRlBVR1U2qKKZAVoAn5BFHNXi54HSOrsDIkNbJxiuUlrK9v8
OA73CS2kfkQyboT5/IQOvDrIRfjtxNy+5pS9/bhXyq54S/2YgfL0SCD0zIbRMLAd+KqX3SYMWBez
jkcgbLrsGs1utvEQL6/cIYe23RHDjZikX/V1qXZy0MjcPUyYI6B1pDHL+ZwM1lSp+EBeKBve3KkL
q6Q6JW7cHd0Rs1wLmpI4w3ja0LoPdlk/LiLdINxgy3RXEDcw0oSxMA9NraO3WCKL5zjtJrsBYS2S
oqTdB5IBSDIln5WqXkJQeruJyuq7wXz/wclT2I1lhhe57h5STMd76hzojyGjBtO1kG0WmAMy6SQb
OH3hxoEme4hytROaMmmoouVoUA/VsREx0zsCrpbkV3vtjiHpLbOqcGSwLWQx52Slm4tjkXou3YmA
lyB6640cVYeEFTlkobO2R93ustHUJ93wONUli/1S5lWyzjYMuvgfHxmeEGP8v6k7rx3JmexaPxGF
YNDfZjJ9ZnnXdUO0K9qg90+vjyUdqbu60YUDnJsjQIBGM/NnFpMRsWPvtb619zRVXcVWlmJYSuI1
OAzCRwCjrht0UvSwwMD2ZYXvTpHKkk88sV7WPxOUxJu2x1aoV3m2FwiJN/SxCaSvXjIPRqa3CD16
wx4uvbHoiLB8oEVA8QdsNODjsZFCIA18U+/4Z885U2Bd77Z1Zx1JsXkNs3D4mbY11KrKDfyBiGjG
rvb30lmyfiacAxTPmh6xaWmiQcWJO1mriPDibahJVstjgOACK5ZZMHAKZIwANTb2WoJZ02gGgVkK
GZWwb7QBKGnNBtCgRQuZFCBl5DcNwQIP9Sku2H9RRj7qYjjWduauAFKWbOXaz9Lm5YOymqKx1OUm
7bSviNQBFlS6cWhn85Z8bEkPV5xrzUj9PGTLFEnX+HWsa8vcj7nNCPjVXW4+c0qKkJjZluIuftPH
wsMZRP2kI5z3izyaHo3WrJZfmAyAjBMI81bwNiQayFjdzZ7yqjMBWIuXXrJVaHrzkge0OFRa1d/D
GRkbJ3EHls9pd2lBERyBU9sOKRWTWIwoBJtJNq5lHze1FD065xyjPRCnVrvRepRdXVnz31pu9JZH
cccUOb24DI84ZPRbY3TrVZYz6KsxkK0RQ2K6Cr2dOQzfkBy4uzTvbyOXNybwVE10c8+myVGwfM+e
8Bmd7sOusXWuhZzWK48yu9OjbymBESJlotdb4rZhyopawuENjZrx+B7wFItFW+CQ5ZANZzzOr1wg
q63orfrUCFk/dlr6BXLlVdg6u0pOHpAdNjUJRPqSDHwbl6oKcVdLdb1sp2SmzxfsManfu+SoD5b7
QPjLt3JSZwoMBsPOCGKxMi5MKpbJm3dmUGFzb8S31MqB1PlR3aMe3vSSHKpWZvytcY1Sb0iiG1Hr
5ZdY8OwxXGHjJyMnM3nDyoy3oSM5gQKLZ4p+iOdsOu4TaLz6FGrx8KAqjeB1XKe+XJpXcTithzQl
INZlXwsa6py0isYrTTPgcdveskkrCqe+L6m9mxYR+kCNKee+ZKyYYHSriz2h4zvUl81B98gI0qK3
kNMeoXe7AV97FRp8z/cTHSF0zBmRfKuWdzXkNbnCP8ktj5qAy7XcJMakbTS+8Mpczsx8KkDgL7eW
eaRBhPYt9buwfikUR08/dMN1WLKkpCX4sfM237XdFBwnOpPUOhliY7tN76quj9cKw4sWip7JTUR1
x41+837KQSHNzzEWyLVnTgBKGVidw5KPySTv8BgZ86siT/pHHY8I2ph+0gFh0gDxIVx3Gm+TNwXB
12wgMCKu1ZuYhfiGaZNZD6fe+9vPfXPTOkl85LL6RhOCvyqz79wRjLQnb3Pyc/ZNwMmVoLNfGlWW
OVf7LvT6i8V0czXhud+/B051hezXDTUUm0JY3tZerjjMvBKtASoXjLJXU8w2RjMyJfYQBUtqtUcN
gB87bnma5DxvTHDkCA1c6lWTAivW5DVoRkUOEV4bIN060mi6UrztHHEdP1Gfm7fvZ683sk4jM3j4
98Xf+lt7wXZtyWCSKYv4mMDZJ+hWwmRKdxhzuIgbNGyttn2pSpqCiVDzFicTaVcdv3I7Z/M2kqpj
qymfrOrZrUqGUkw7BiS326XM6Byhof9wHtI+vIEbPa9hCGt7mREFzKguX5dDf2MrDZGW21IAtyFM
fc7B9zsSYLMfWPKiN3vEHmS19q2ezrlP/KJ+ligEj3Y5qvOokTCDSpSi1OEO1AKc5b6USu7X1mKm
ERhIlktYB8TmrnN/AD2rTznulLUZLlVgtCR1cef1rdANDqmuj//3LXImAgaDAgatdAU+MmWSLI7g
u1vpLmi4U+KiCo4N1ri9jeTKVil0jfeNlz7+Ou1YbjrZAp+0qP/SFHM9hhk2WGZmKR97eaASKiuW
abdLnAZDppyjfVNTJ0U2At1USwiIsJFz4tExPmlXLSDCj/0qru8ebCuAXpJe0u+NJFa23oEh73Zu
NZKsw6buo2LT7+LBVr7JCO+1E0RlBosBFJ3mTdGr/t4r5W4yRv3l32/30oH7ZXj43tJkeriADh2C
dsWHPnAnO1FGxZDuzGUTWBoGYJ8ooVHOQiU1b+OQ3fXfH7n8eR8+kv4oHm3GEwJl/Ic/30AJz3Uz
6HbggV2mppO7qUL+LyyXD2OD+riPsCPnQ53t0Rmr/b8//S+rmTkBX8Bz+fUZZf3+8BUP1WgJHNtV
LsVYSkNnnXOh+OQN/8tjpcssLRsS1F/GVJym0mJK1u5mHc55NwOhrpPxFZ3tFblEX6Y2+wzT9BGa
tvySHpHMvLjE8tDd//CHVXkdUpaodhfGSXMKWhrmcWvWB7YEWjmD+4AIJ1+Vgu7ZMsVXYzbt+hF/
JHQE4hj6+MecPf37WX/gKr1/JeaIjPB52WkCf3i5SnI2Yk+UrLE0eS1KkGz/VfymCTUekSCfYLeW
KeOHNwvkluMAkEK1sQwif/9tOzLV7SBPm51LdEMNWM3PNVwFRQD+QlA1E4gIAilLHkuhDplwHuuY
rJU+Hi6dTPEOLzlOsIku/34Ky1T2j6/lAazmVWdp2+8jkV9mLYY7llPohM1OeT19moziGXogrRyx
ZMziiEWie45okj0bbQlbv+AnAqBJS5f4Pr0eaUxRx4GEkHKFGglQhG1cDTp2/jZJvtsNsU9i9GeT
EqR1DigBbyU1ThdGJSkaXbLR2pAYJzo1zhxGawx8frZMHVPSqkjxyJK1qVrkw8ZytxYQk7MA8bcI
NBgISytrGdu9H2zJLOrDv5+N/PPZLJNklDkG4akobj4MS6E3jS0Xw3KHjhAtrYU11wExvMoGRV8M
gTtgAEQKY6twcfUoPpc/k9YqcuyqoCBctB4BJx2ql/RYik7bWIIpUb/UzXNKVdpAEr3QksDf4NIJ
DdWn+5n+50jLIcgO7gvaC4bSYvkbf/l96WWwz9cUmxSlzSrxgELQU8MJ4tQvyMCRLNvq7IIDQOeD
alvL4i2+/vKTbfXPlx/KgMfrJZncL7S237+FwuJQkjFT7VB/HQn/oWvDmwB0xv7kgz4ySlnWjA6x
sTpMeB2JCPT3T2IKElQyS8tdkNMVhOC+gp86byto9G8ZAhGfFBRe3qW7XI0dvNK05st03rQOFOC4
oYy+Sa7wuL7l2VHc91KugO9xmMVyZ8y5vNPfPtcGs3kjow2nkbS2+feL97cfjQEeA1DLERZKrg+j
qZybq9TnCGB5A29HZuRN1XiV16qh6hzVWGHB7X4s96X3GMuuit4m5X6yY/25QTrIIpgngoMz/1Qz
ZLJrnFJH3S3M4icKGsTDEsJTlxFLOkyffZr8c4LlOLhqPea+hi6g1vz+wxkgq1xhy5L55RBu07KY
/GUsie4di5AeWjRwKajnliEHOqfwWs3FS0Ho2cUm6m1livBb6erTJTOrGVaoJOOQVCbMBYszHVDV
BXThJ3DKP89RvrG1DIodIEXv+r1flxYuH8CnI0vL0aZ4VzRl62spHYgO0+SKVjZZriL7ZGj5l4Kf
T+ONEB4VKpjIDyspo3RAxi6LXZDQ2KxwKHMRH+WZ6MRxH6mWfmoI901Pu0NDe+qEUfz2vWdIv13b
4LCGSpXTQggYFPlt2jc0Qg39SGtF34LJ2JQGV8zI5tptWO2LnKm33nsiuc7FSTJ+3rbOspvFFv3a
Zfxiyi6+TblRrVVhRHtzxhEepojk48B4zIg/RQrIUK/UySicGTpsI2cp5oPB21nLhJLI5VuMsES9
LrONIoPow8wNQ0LyZsctHzdig9SDV0PDVVaWzYDti9fw3yvur9uGbZgIeJgJCzQbv799pTvHUW2y
bYRTG92kijGmzvVlKy28sDSWC85ALrmxJ7/RNqebbfFD50Pl+kMns01uEz7pTPSI3vd6hd3sEE9x
Sc+0KS1YcPLL+2jTLHUQe0xrocLUxlWU8CP8+y/5s4AlpZrqAjWTBHhnfdjv69BkBAupcQfOBxAK
HBcfLgtLwox6WJWeWnvurL6YbuD4hkP+1b8/3vyzhCX4DOsfmhe0RvpHCYXnjqkHwrrYiYwpWiHr
8YaAyxZBJp1wo/LMp7zELRgbUXrodNYIqR90FTT62PHyf1lpXvmdgJhIXBiviMkzBbNAB3oyX4Xe
4bouXrSGS+f7/IHWhq7R5wtGchACvExWuUwDLJrsCU3JnVBLj29c2rlzGd/WaFqfREakofDOdU9O
gmXP1nZaNC8q9N74X4Ye2MJ+kiie7XKM4LvUYdz476f0l8rClVTfru550Este3mKv5zKPbO6nEid
YlcxpHgfEChzGQnrTITKmGU4txmBa+l8GEUqVnNMxRDETwwP8PMuY5hZEG9d1gDwOK1vs2V/q+wH
MyGaO2hLQB354kBkFuEINe3+/e3/3PdADFNRsO4F19SPd6Su1cqGPOpip7nmgl4jIoutIsWRQ4OX
blQWqE92vT+KZ4d3ivqUSxkyBw72DwdipDfkdqbcBGltY/UoW+Jelsn9+yymef95O4ZCxD4uSg5E
I90yBuzbyl0RQdRt6qpONxZilhVSjc82j48H5fuXs6hrWW+Lamj593/5Me3JTRKNHJBdHKEjaGu+
Azk9TAH4nbLlqfz78f/l45YljlLJALcNjPb3j6vTkoSasEh3g7W8tQh6J42Cymx4d7g7fnYjdj9W
wbBnoXg4KDoRsuncHH//vIjUKHvG8LWLosg6e3FvshfWOB5Mb8uoycMJl1KRxEtCuUEZSqQaYCNd
13JE2abzPJjKu0n6bm8b3XVju+Omslt7ZQ748wfWqE93pTllAGx25LPZmM/z+Jwb2K+CXjHdnNsc
iAD/8Liv7WV2fRvTDj8kXa6DGccFphVS+cmC1+YOY0ZrrYgHiDxQWgSpnlA+BuzeKXEaYWXulAyN
I1oOjYlKet1MwlxzbTPwUxo8Q72Oz3alJX6QpEDbuSdv517Dzp27rt9F/BuR1L4hEyesZqi624lC
jZCyIPGdiJsaaZVEv1PR0RGsaavHzKn9PFXGEYGqhQ4s9RLfVlW+zUszBhZRY2FSZp7SJQuMneFU
7t6L+Q5aGYT0d+/L1rwOI0jyGt3hE0E4M+2fWX/tBg+ijpNanyw042OhjkacIkwiomVXEtzXf/+x
PRw+npZxyqOgcEmyZI0ZGaqRvBFMtqmlEpxC12VV5QA8BnA982RuZLn8gAVWeLduycVKOup6p3aA
QmXR90wmxtZFerjiZLBpKfXmZtJcrJRskPAp6nzLEAHB/fK0XWPWSKoczLO3/OOTor1uI/mAvdOE
z2+jJLE6Y9PVirDgpHE/aTh9PLyQ/bGgWMHUMWw04sOrzs6J5b1K3W1Uz8QBAmFhEvvv1ftx83z/
CAeFIQkPuDTEhwfMLQz+gB26CAaS0i962q89RBc/LcF8NC2JP5OmfXYr+lgU8KHsnSbFDfcJto0P
O1SIBzKxo9rZVoVDpFDo1esSixFjtxStu8FITzOs5lDUIoDrkzaftLX0j7W9gyuFAllSwNNPpePy
+1s1wYvuk8Wo3tmlxlwegGMpjRlv2/KBgeUdSq91d+x2D7Qd0h0hj/3jv5/7uwLu187e+3egRQ7/
2EX0634onFk2tSNrQioTO9X8fqqavSLEjou4aECM9bG3jpVovo5iDq54kOZVMaI6zVsJ7y11Zj/q
nXrdkCK97dTsvohG8iirhuouKrcqjeq7ARb+wYLacijbyDlXlWmfnXKonmSIKmE1LrGlg9feGA5+
xajXsk+KL2u53P72N1LAEkKIC8igcc3Z/OE5xy0mbo7QbceqOg9GPW6hL5E8BTzi+P5HkLCX3QgC
Oc4NlJw1g0co1bOYCeBDOzJTgvkGvYi1EQFB9MA/EluZaKxr0RzGWb6VaDH2Wm8jIcOc7MehcUsI
qLGwjnpSo6IGd7tNVLM1uzt7dHqm2gQcWQlQXoBcm4ycJxQ+eIT7Ite2qpQzNBcLB2Q0btO6aq7g
nOCitPvFmRLeTZqlre1gyG6muXyaa3iOddQdrQFL+WwKckIhq11k7LQvGoHS/35ljD9OWh4nTXg0
lQ6tYOPjXQv4UBCDs/G2RNzSO+m0eg1p+ByHw71SZgCrzNS3c6vjwranYC3peK0TeGP71M0c4uLo
XsG6AM/iscySvI9OVRqKr9WUkFoJGvrEP8U+9z2m61Ez8z2NpA70V2TvUtF/n5PSO3HLE2vRItmz
2sbcVpKUQEw99Vqzi6cum7ptP2oPioa0n871Z5XNR/uOy57BnZsVa1guC1j/8EIlGO9s2inYt3oO
bxePwqscB4ZgfPGAE9SVm65wSakdRm1LZIKGEKeKiOlt3f1kxiU0m6BbqaxQj3G4yDtill06k+O2
cq1E28qh5MW0Q0iliON8UfOOTC0ZcXrsJmSeuzoxxkvidQSdWpr3Q2+8mJqerSbPuQ+i+Ad3HSzp
zKdOqtWcfYho4xLmsXvTUk9uosytNl6fcR3Pie5Sw9jubHoDO5OR35bBJC96z0eOXmZ80sP527vD
5MKk6c3e90dROI1xxIySd4dIjjfcBu7NslagQsCO08P+kzbuezLQh5VvWAYKNTq50nM+iplVR69K
dC07LHIqP2EO/YKwLDqVc66vxazGrSGC5Ip0xugk3ZoNr6b80gce+thXS8gtYBCmic+9FwASti/B
bDVbHZXPaB/JFypgaLKu+wTJK//ZdUlN6Gse72WdcHzIgdVM2f5WNKAPZIGYT6/m/qdO/iHgVNZA
yaXwnDTC3qShEW4jJPGPA9SjOwb+ga8T7ntbxvG8NiU6DRL6aHHZoFVDjasNYi4PUI992+KP2Xvp
xM5BRuhF2blzrnFXXAbBtgwNgOyd5eswMc2WQrx/xKOu+U3PMaNFgOrXlnSSbQGa5CsxdsmVFAUM
hToXr0YAtB0RM+PsKCq0rbeEPzd9qG0hF7MZObq9iegFUYGyIOZPqoK/vC28JPRiFj36ckr+vnE3
tp2lKkQV69aIcoDZwIMsLQ6nguRcx2JB/Htr+/PzmCqiSKfE4qJufbyl22mOMphcxm2mFAVIyWpA
Nucd0By5+2i2qk9Wg/5nYcm1zeJv07nwMszzlm/0yyXJRd5GWmxobtExGaRnogzVCew6x4pBVD6T
UzECAt+Ejb0ti67e14Sa+nYKzKxQLH4HNMQaQkywHrk5E6XIQSV6fmpRmMCxHL3Fsc2fAri1vlMN
27WVL4e7BTfNIpjvxsqLr9OyjYS5FaC45qWz9ewr+kWsoDaq0KSINT+kN/lQAE88zLZ7AQaWbpky
vFUFcEQicd9SJ/sqI767JtpxO7nBfKKvJTd6N9JYKeqHZuZd1zV2/vejFdRGva7dMHpBUWZsoOrN
tzoiXzQirCbP45SMeAVPRZSJ09Ca7a6wl9NUpYjBS+qSNOac6VQ3r8SyVmEKJch6uukbFHFkTj3v
+Vzxiqd13ewR6HL2AAjzm7SsnmICsbc8NwMKLl+odBxSmAnY8D0tYgowVeN//7sZ73s8ddq2dkg4
WBUoQ/xOEnk7Ii1YTcupm0SyOZgxBMCamgd12EA90I4zD3FsDlEr3IteMcDvMv6l14awiR1WaB7x
HxEhFUQeED7VFIi/0Xxj/w+bGgAsKqK8DYAcLH+mZunJVa/Ns1/2ekO+VWHv8Ch5B4JbeXaZ5e6y
2X60J+e7Qq+7TjNTHlid/RlPDdC7gVUTWpO76ytYEG5MGf2+3D2bx4fSlE8g79knbD0B+M7zjzyj
5dLOz/G+uv5fG9//f7J06oKePHvTL9vMH55OEt+K+qv61b/5v/+1/zFwmkx/mYRyLjrWr+7N5eZp
sjO4hmSR/a/h3fwPc7HC8z9sIDrDrP9xb0r9PwhUtLlIsY3x3yV37P9Y/2/+62zEDvtfKID//tf/
8kovQUI4iww6W/Q6LP7e33eoUW9mlLfEChOFAKYQ4godFtIz6kS/MtiODnHQfyHDeESl3/2URC5f
QgtF7y+P7C9fw3sfdPx6lC/fg2AmRo8Mi5k9fqi5DC/UCr0I+r2dNtm+dSBjGSnW0bXdcTSdzAqG
xU2AjLmLFyeB1TAoDYNLEkGSqGrjoauwG8j93DzBizJEfjISRkexu+DOEHgPtnMq9TJcDdTYptXe
Tt1EF68BNYWI0hfd49AkBOIB2A1yXPLNzZiO10OK3MeArM4FKmjUs6nCay0pYd5Couxio940RvjV
hAHtIwO0fcvuxxKtfF1uRj7Ih2s0IeyNX5qmfDAmiv1gwuNj3AweU1zTTCNijFaNYbQvkQ30KyRH
duuEgH1GKuRcEYkbhetJXgqt2NqVgdvlWUtnSErJPQ7KI46aPVOTYx7leAng7TrV/ThaX/DwARQa
0yvup9Cwwh72gFm4e2IdnunDX4E1Odqj9bOI4r0rXrVGPMLvw2HjXGrisexA30mSuvVR8wcJNVo6
fA2EZzDv0s1i0iiy/kdcGfa+mw2dXo/9Jr05ODSWjA5qNtS+SrvKH52ZbIzhorm0o1GjETSjy7VB
nrTKwkMt7hpA7vRjbEbIw301hjec21vGtAlPi8zBLJ9gUPmtPZCZbjwqBEIroZnsavdVPr4R5nAY
G/FlRi000doG3FS+hEO8ncjAlZVh0W0IfRUUKOm8R16vVWrh4TJMOl502tFrbSbRX4Va8BIQmNLb
xh23WG6sTveoG5wa+o9CqatG9KeuHzmIu9AvxnlY6a3FjQxMfhpkvje2rwkgKGlyyRNj9gKpCOmp
/ci9Wqwwt/4oKih8UwSjvklAEiM2U0n7XbTQtAIR4Iucjq2db8CAra0+ek6U/mCqZ6eu5+uE7u9z
P6tTk5q3wdj3O3cavFVth8MBjIXPKOOEeci3q3zfRukLrM+fqVZcpvm6tB4bUzGHqjRykUtxK1uH
NO9hBkOePJt6Puw7QDs9utA5cM79CCrBtuBuGdfmdFu75YVp3LqpI5Do5lQQokFN2+mh39nRTTsG
oCxAOnJ9RAXQjhbzNSvdu9FNH+pngtXXtXdociNfY81dsR3cxIsPDvfzc4m1dE7tbzBTN8mQk6+k
6fWl8vSalZNmFDPGZho5Nl1cbpm7rdIb7mvrodRvlSJavTC3mZifhKv2vcxWdRsNhLfazxp4V2Jq
drwaDtAuqQ4GtCGKW9Gtg96+Kjr9CGOM/ub8GPcSuHjnfInxxa7TGBQxfLxpMuhyjNdo2HcIOdc5
ZOdTT3gV9+3vdm/e6AFBN2Yorz3RDSBCrevYC4EYeq95Wh3izvpRpPoBosMtHVYMArJQ2zTLoeqK
4UwYA0W4w8ADCfodMBgwyYG4DtECbnL9prbntWgETx4hSCi0g1vGFxXng29jBGPq0QPRRFeu2daN
VQe3INSq1ZSXD7Gb7/ooAKxpRTpem/IbGRM+Kc9PCoqYzf/Dl0m6zbh++gQVUHXVUO3ra6SvX7pJ
lXv4ZhF1kvs0D9O9MwxQ8Dz8D+2pCIMVQPQHoXnX0Bq/EBD2Klu5JTT8LKbuSzWlz+nkqF1b8neg
25m0YlP3ZK87sbybTO3Oc3k8imLTdfJj2yH66XCUAIouJJeLOtk77nAYhIvX2NjNdflmpGqXEzzs
hsx0hik4kOsjL1XAys+xWK31yv1J5+JptCii6L1u8BhvK2PRs5o47hRi6VWj53t39r4C/GNW3Hi8
fy0kKDsSa5loj7IwzovZbsMKu4KF9Vx5OeNNWoSm6vK1UM3XJHVYGERrR+3whbvhDT6KB40kGdG3
V7NE098kDuZxLCeyCA9zaP6kHLVWosaeo8fNeeaxakFwSfthW6ckNJnFMFNTcrsi/8VdRzWj/RpK
iyHSE0vv0OpdvulM7aYue+S7UUhiVKJdTGFBhwxjYm/LXTNndzjtMHBpIeli3a5yeB9qlydJjIPt
XDrPOBSzeRyageL3aEctLCs33hfEgwskzrb1pTPSx0A1m7hdGI6EAYFRrAo2IVEE2zYKdmVt+2Xx
GjX5lfKc577WD2PmAVgzT0PT7oe+3AZkCOv0F9Z0HA8iBkScJu0qde6rYPBxsgDTgmzcPk+KIcmQ
7XED4X3USf9pr+XQ0wmBce14u7gNsM40wX7WouVCXj/YQfu1TokWjcwxPdr1s+vVvpWhKMccmnty
P2TdWXfO42z4WDXBHef1rTaD/hrZucrRXnkJS16znBtrjH6W0ynsnU3hiOtofFMg2mj/bxPg9rUw
3qjAuW53id9l+on6DWl4/BbL/EcUmteG3V4Zdr0ny+pBTMOGxIVwZdXei5tgcuneWirxamLrVISl
WODqq5FFWLywRJ6qyTo62Wvvovzv89eQ+UmTJudOdNcONwEDMdlOBtGF3uAzVrzbuimODsCBDmvg
VCr4w4pACi3zJ8385jnVVd/JfTFOFzBdym8TY514+l4BOx307ms3dy9YpDaZNe8ZX3ynH/aNOHQQ
gJgjYESPkqZTYa1srIkNqkqV6Q1pKKshvpfqaLApkFBvsi13NHtbRSe8I09K7QbjMifuYZDZtfDg
vrv9xoBPgKeW87OgozSizicULErFBecQOcFedQ7N9LbOSWOY7bsO7mOEbixW7Zfokmdn2TwmSCeM
SttCCLoq6alyoSJZtGfGGzsWYA65yUHlDckNneccPFg2DvtCNT8QLp0i2Kbj4qOt5dlUUscKmR08
SLNhk53MkRGTYz/VY/3Nq7pg05qmwhAYIfnWoMKm7bweE/U4Al+4HWZPX9tRg+xdQG+1iwIhS2+s
sTseU8i+aSuRSJnWDczmL1wGv8uge4YCsUMsqlaOWT8xjtwXQ/KUOHDdrWFtS6K8YRna80PfMgdj
48U0vDYsdVeVSPeCBpaZtXF6wI3hpR8s7NPReKbVCqKiWHvDWxZBd41v2wqHCJPDoI2vk+aoxZNv
Z856vBvnaFs0aKFzQvkwT2poDPw0ijg/Yu7l3R3hYqE/0VRNht3sPYaOfA4HcRd3gv3A3cXhQxqn
O3Rx+y42b4gI35Z1dx6Fuu31G2XwAmHcmuNXTUSrsSLvqoCFPCXfhqHd24M8x+WSjFGNx9GDvT1U
9puXP0WsTdjxR5p72IwKKENcJEoSzNpzrE/Aed0HG10T1PWvMTNy9BudbwUiBiiOZU9zntPWAJFb
PVUzEG8CJzp5QqyHQYsty6QkHQP7WCn7XlcPvbUJi8kkAI8MYvyvyJPYrNVjKBxtnfd4JTymwp3D
iUzffj466E4vpWvjpLIij/nPXByCwMDzJ2qvfQGLWjxV7dyjM7A6VOXt9AYJ273xEq71dWr0P/qh
SDfoqcTOshLuDrMdAPQH6idda9wUliW+23kW3bqGsk/E7VlAGlNb7T1Zpk8F07ZNpivvbu4NnqTW
Rq+KanifMR91Vgn3/k2LD+WIOlF260ik0SYjVS0fs/igO1O4B8YufvKR7neadPM3Tdlir6ypxTST
6PeFXRtbnRjaazdCXijyRJ2E5tT33PeojynMwJTVeXNbqdR4IFF2gXIyqZ+SaDig1Srh+pvhodMm
uQVhxhkHisAPJpiZhI5IwFIIknZdUVaXvEjCDWdNCY/dmw8a7quLzJ3gSAe6OXqdA8mHSROYgtrj
uRd2eWkZra9zOV0KV+LnDqGb3tMyd55ELabvICQrwjjsgHDBObw2Sdn9AmTDu0pgbT5y0WH9uE2o
vrmJ3b1omWGRMNZHybXZt9aD5SXRHdSJ6bYZvPJKH2rrrjeT8bouPALZzac+tlaNC7vWm9vxLih0
81Ezzakn1mYCpOpqw3asSrYycgVvScHscHGC9Z04MIkIip29KjqXdv44fktIGbzpsqG9sTBRw23X
k4OKoRrQAl+mFnG0iohv2OoT6ZAhdf3KNkpmvj1oRiOQUJ3NhCjKKCx3arlgLyhYXOshMbNpBnAX
7rj1bCAMJrUjUa+JlUlAJZ2xNxNHP9EVmthTSFJRWXxTjK9j1C05k0DL2my6lvjJSItQU3/f8GZO
OmzmCaZ8oed+V83frSwhjQmAK8qfoH8gUOPRzYGnVukXO872pqUOESofc+4ytv14r9njqSJJLS4H
e2M5ZNUJN/RN0n+tifNXOMRAVId+SiBL6OYPO+Mwk8lXE5XJRLOWueq2RYWH73HgYDCtEXE7vPgr
NzTFjuToZ2IrH0iCOcTCvcrMDuPlvI4Sg2/c7fqUvnT9pOuttym15oWxWrSawNhvamU/9Gb/GGj6
dUkIzkpjJ4ojUMCjdgjdiQlN2B9KvTJ9S5PZXuXLZHmW15PbrdBtZYCv841XRZcqHhrUExTlDSD9
Tprbvm63eaNJv9w03XOHPrstmpMXuStcUdswy9/KvHn8d7MDHTVNlf9tdjBkt5DNIEu2USHTi/Y+
NF1wrVMxWfawt7NnrvnxaSY05nocSomlL5uOZI1WV2MRzrfsT9HdENvWA8zx5LqGgD+QVZb3L27a
q2/O+1JJl1UzLevHWlZStKypdFld1bLO9PcVt6y9Yg7T+8EAMroqWJrdskbdZbUi4ZuP2bKCg/fF
PIZGAyMn1Y5hwFqfllUPZhvGg1eEG6Xm6qK8xtvhpTPSFUwr95AE6eTnmMdvGKzJbbnsLfqyy0CL
GA5hwM4jWqI5K3MwHhxrYl/SG+rzkCile5EUzb0oGnVCg1Ufy7lur8OZ25i37HQyoFmOKlbwuNgH
rWVH1MJC/ymXXbKe2vgAlHblESO+IaOPzbRb9lUNQONGvW+24H6G/ZS60WteUmeUYvLuzCT1NpEh
06feiLgwEL5BAyUa7FM1DdGt6RX698DTxg0ccBIpiDOz3w8B8p30HUk8cKGWMyJYTotiOTeS2Jve
xHKW1MupQj+neNKXkwaRC4cOv2ZxCCE3bKrlTHKX06lZzilGMNFhHItzsZxh0XKa6RxrAGlluHLn
Zv5Bk/AEAwmsayX15mmolXhxp65FExZn8nmyHJpaqpPTlwHkCKvGcBOYvDSgSIf1Np3dE8ihKOAk
Ss6VMeZXTpPlVyibYlQsMroqe948AyN4yaVtb2uRh5q/doKvprKAyjAamLnckFO3/U/2zmy5bWTN
1k8EHySmBG5JcCYlarSsG4Rk2ZjnMfH054OqqmvYe3d33ZyIE1G3lilbIpj5D2t9q7V12RCz8/kv
mg19vszdVnJPk/fHw1RE0boty+xaFonz5taGccoTDomdQ/ZcjR/aolJgaVmMWCas9N3UqzuSnNh6
VAh/awIETeoSuoV1DyiSgVeOgDbpJFM1u5o2Q13fR3Sb+1GzvjUFo5xeH+gkZupKIu6eVQafN1TT
xgPQmST1Y9ZFZNqOSePPWpHf4OZDlEnD/oMm5qtGYPzF7D1v01bW0xBTeg6aYW50Ai44YSMXgk+Y
3bujo53deFoypHAbQ5COH6VOyAcLlOQYOc4jFPNHFzv1Kam9dF9Iyuw+14+hKeAODdEUbZ1poOjp
cLjjRydAQGdWIuKfSmnpOqvniKo47TeGUOeG+gO0Nn995MFYJ3J4sXtRHgvW1dvCmSy266Wxq1XW
+Agn4W/O1s6NSgxDBeFXEaCXLcNUxip685b1+h11obHSnYn8XjE+VeX0jHKseBi1inbMzaKd1feD
i5s2Re4rq8jPUlSOMNwqIBVCEFLhVFtXzoTvWkO7HQw+a6XLXDNoSzqwkKSQcGpfx2KQByXS+CWe
i1fCAqgg7KrZZZJNee6ZsO/mrOexittVnRNxAqcS9jyI6ZUKZmT2cGGII7Itbkcvp7SodNr5q40Z
DQgZFZOKaPkjNyify6DjHVZ0rbiCnTVxro+8zj6EBG5y7SLsf2pdpziVnR0cjMrT9xCM40sZyA+B
iPMxNbSZp4ADRSOgkC7mZ2I6jyxHkIaIWK4IcbZuqpKlU+nwu8u86APprU1GVsvVXrcw/FkwL5kp
70oZL2P2jfCxC0J+nghAEKqQ11mUhq/S4qfTzvdKlA6lcI9hO+uwxGuuNAA/EBDYNsbgmwmHo9Bp
PIbC5bJit/cwCEN/wlXW0r2K71Opmxu7Tp4kDjyB+nBDjuRIZ1w1KycU0TmU5knJMWKWzOdrargk
QCzGPgPpG+CH5CD0sqz3cQfcAS1ftA/HcH5J3KXJDE21nQFv87oWzfQ66Yb5lST33Dc9dIWyz7S1
ZTP0kl1SvSWRMg+h5uinaPSSQ9ZZ7W1Qyu464Ee+2oE2vQecPydh1HI/LRXVsNRW9VJlmUu9BSWd
ymupwQwNb5Q2lpoffFZnnLjWE+C56b5Ziree3/jnxfv/bEP1J1Lz/18A52WNhSjv//y2GvqXNdZj
Q9xk8/Zv1li87Nc1lvHFhFm37NA/rbJ/2GSJL+yOEMmy9XWEFIuA8jd0s/XFtpd1FeIzywUK94dN
Fihow9MtrBausYAP3b+zyUKX86eqSroLCdUC88l2DJun9y/s5iIlFNcS/Z4RBQB6unjG3e4+Jy5w
BSzoBX1cuBqmCAp5C99mLrsfk2F8RUP7kstMvw9qdDN2PX50hCGBgsmXQYjT+5omNOxudfGQVnp7
WqznywFY+DMLWxbRyR36PsSsEKT21JIcpWF1A+UEZWNM/LEq7ZeS4mTr9Oq+pKXLq+xKvwAtILSx
ugJKg72hfViheUP8srGyS61+RSrCwIl90p6TmJQ/oJD8q+HwGrMeQ8RwZrlNyEU3wjnJnfDKFsPz
QappG72m8RZmUpyBWJmnLrHmY6VVzjkqAPuuKkn0CGp/9Rx4zLbi9G3EQJAyWMyQjiucech7NvQ+
ASGRPetigrhWZDz295DMduSBW+eK9ffBSG3itgJV+iGYu3RVC3Q/K9mrif2NLfqfovduWhU6G9GY
8s5CeLr2qmgT1W26U6BwkG3XxUUmJZS5qQ3eTUaoe4ey4xi1RuUjijJISPfkAaJxdYSN6bx3jnpt
Ji9am5Sgiy2/XRtEH68rsnXfe8fTLgEO8YM30oLFJEr4c2ZblzltekJpyh+J6MYdTbC8bfQEGXeI
pKtPBAFoeukyKpUWaGYoMKNXN0wdJuPepfqqKqhM5JnUt0wf0xezVC9k1ETwLxQhQcttDb8eXj33
d1VaERID7vSUSyUu3HQvS+/VW+59Z+CvY3BQ0XYUstsMFAjlUinwt4DXVE10ikmPZCHxKJe6wl0q
jDyc4sc2gGiWSqw3LUo6LA/UJONSnbC2Jf8m9czNuNQuHUWMJHt5I5lFX8jp+Mrz6v2YlppHX6qf
2SgbP18qoqFqaQcDDMgTqcMTtAyKp2SpooalnmJxs+BarG8ZiRj7pGvvxVJ9pUsd5iRmu837snvW
Q+D/tuPeD8p7BI1yLYiMWtHx0J5GlrNqB8ZKK28A3DpNZAxhRjPqZpfjZjsUAfsgKrWmulrOVG0E
gdZ+1KTZrQdiblMSLUufLaqtwzN4G3btcAxCK0bqhj45iyKOM6/dzV11WYz5JC1ljXlC7ZLct4nl
7qhqFWPg9lmE7fSQezkjKtbte9GFxbqzHFg6ibFL4yF/zpI0XvNWDZvRVgNz7KQD/9JrwTdm7sMm
SI36DCAzPM5qJFMlGNhfr4TdGH4fND/Kqil80rIoBgk7uXFya7pjEOj51QSLYhp7c921zhH4qnmr
N8RyuoGNLMMb47tRZJTqldvf6smMBFJz5u+dIs61I1XLIWaB1WwC4LuaxV2QdkCj6GiWKqjcApwD
jNMSZTY4YeSn3ehClqgY9RuRXWSbPMsLJk6643uj1n9Vrec8EUgm97Wrgq/YrBGF6EjC7EFPdrFF
ZBYuWHWqpR0/wfNijlvWjrmK4EIRMSu0G5A5M0Vclnx1CuOrTuDPtnTUKmzDYl+107XqBuPHQG7n
QkwYfS1uUfEgMsSwMpXz0Y1IZfXYTNEdkZtttvmtrMzx6Cl6YHonxg9BxbhBZumWzGSC6rPqBp7k
Ccez4Utn1YXsIkGX6GuiZ8q1q9WnaQgwX4vYTPx8SukfhkierCxPruMcVOdAdMltpDPoLfX+3Dvx
sMutrv5a6H1PLGzO6qdWjN0UTKE+xv+dtyRxDsmcPA0e/41sVPM9KP+7ySbZw3BhS5ZqjA9V0t9x
DzGpLAPAWbodvtMFzXuRaY/hVOub2SzgxRlFd1umJBgTpBT7EER7vzDiM+lUoGVCq7yzEx09acx6
vhF0fMgils4MaRd0PipqDYj1ARlw73ca8VFB7OY7vUkbSCIdW9y8luBrAeQQ58MpHNs/gBEVvufQ
OBGyeUdO6PeYUOZ1kLA5YXXLVluvEGAN9LFm386boQ84XgLcC2URPGN25VZc/g/IXs1NGMPeKzvP
+OoOfJoz23AILpi9C8gfgJ3GYOPBSc1wfNeAdyaEkIzNo1G5P+02ueRjz+kLWHCMxMY13NsBzfZq
gmOv4VeJxntjjBDwuqlGBk1yLwEesGp2kucKN/qmNtBgeHP0nBfOjowaon+4E4ix0rxvbHnxNHvV
RznxQDlt9jjUqcTypoBTZPrNTNht7tVqzW2XPAGCxMevad66Wd5pN1XB1hyo592co6fzig82we/U
xa+DNIjoZI/EBBapw0ai2FqkMPERROYVf1NzcXXCi0JcpbFwzLViBEEU9GD4KBtQUs4FubaJNPfk
oDWPKD07f27xfTtdl+/NqXzTNU4hMCp+YAQbp7PfVcEyy7I/2DiCPe8EWz7T/kXJ/U+5+7/KK1l0
7f+53L15C98W7v5f6l1Wx8vrfq137S+GQeEqLapnWM0OxoNfufvmZyW8wCOAykv9j8oth6IWojNz
TSy1tJq4aX7l7hv2F4H9hafYAMDBt5R/p941PL7TH6aI1LtAa03XAS4CZ9mRxl+8HbPbsolWSQ7E
2lSbQr6FktibOG7ym8hSwTnOGPwCLn8qqxRtEnS4XY1A5W2ybHlJXDj8E4uhxMZXHFUjtzcFh1W4
TyHWNVjnHsViv1gwFZyvMbWGu6GxSaM0zAZgAPlULVFXrCKbBtmHxaqTYqx1Lqqdia+2Y/gWCf39
ENyRirpyoEBu9DQAaJgET1MUuNtmkXHK3D6zrXTeZCwyZsCMYkqDJtv15kuWz/m6Gzv2eOhoVwP7
QiBl43Zsh2plJO52ZrjKjqnPSRLJgddNQi6gLxKxvPGujiyqSe9jNORqJGck71HVt8Y90ttTSbLz
Ggf3GjrWT1vE01Ej6J21MAG+OyNqHmJ+t7dlnJeQLrVqN8n4aWIv5mjjubf5ZXpdZZ4TxY8cm+mN
VcCu0UjxYvV1Me2edbde5rt46r5Th8w3wXPrQcxoaxiq4P2PFtlaNyyEnh2boPe632SWr+rcqtfC
LX52ZIlxkqMlR1o1uQ48s+SRHEqGnFyGjUSfAZprpTNJI30+2Wuqv9MMe2AP2k5PfTzbB1Pmmwr1
gx8TWa0qhDeTrEPWGmH0gAb6PjKH98DmmglbK9tOE1lQSZlbt/YnRdWecRrgOF0rVtc7t0OkigrV
PiDxUo9mXgLkry2UayYT/CSP1IOeBTOjh7ardsjLw9vJuXi5/QTCD9pO4hTXsdEIJx8wKejWbcQG
PU2dr2GmbiBWqnXXT8Spjw3xUu2BLGGK0fDrGAKmm+KNslXMW9XeNE33My0eCOCtuPU8k0y5ihBW
mpJNJzYEna91FLCr2iO4nMRMiJNGfaMIjU/tcViBISfT0EUErxbNGBqIZyOr6IYi3BuTs/zbyaEm
16vJKv0JfmO8dtVgQ95aGS0JcQWLc3cUuxqUZWGLN9LJmdoL72eWeBcznVeWnrNxrK9mR+ZXkfhl
atw3cyS+DdjLyJEu440FbP3Bc7BBklzI91VsWEwU6bdzZNpXMc4dsbYi2hHQbH+vrLo/AR2Nu3Wr
bOea1WZ1NIOW0DGrcd/spo7QgxfhSYPCfmDw3h9A7WdfExMI3JprKT5HRqQfoiRs9ooF32Mrp2oJ
xm7RRenqG+BuaC31WF4jxxwOUhbZK1ekfJgtDAmZvmTMVIVzipzSO6EedrbCGcdtJ8SyNJynC/us
/HHu4ukRCGN/TPQqf8obRb7aYLCgaSqveesol/1aRAMAQs8mfNiqzungjnfIXcwbW8z9sYNK+E0k
WU/bUk7gTAkYrjMnPTSRZ9/OTRn9MK0JVUdL9sAHGnG6Vybl3mXux/iCW2g829CkT1ngCoo9gDRX
l+Tz+9Ec6hvYleKcp2X0RFnlITKzmzOPijyb2qifc3QM7QoTF9PmvJI7kRnZjccPiBCC7K0ki/Ti
fzAFmp9TiD/uflwQBahJuAVcpiJYrDjV/2AJSGmiSrOdw4MbhtlNZTXlcEjaob2pzYK1XQA3qBIj
GX8GkbFiTGd/xMKxsUEHb9BmPGES07aZqWo+BckyQW1FCRYu1rfsFlpkUHH4rQt6MBnQLeyrU+jJ
qdPzGxk4OLZqb77SvlOuBG52USBOVzxJT3YwlUvasL0H7ZGvmWvYq0jZj03DEq7vx/zW6UPMq6Pq
g8dqHA2NLA7iZdetnOvCjwq+8Yq6jrbEIZUNawMOqHWLdngCRgDCdzNAQf0GLLWO/XoIy409i+IJ
RqL7DdTJsc06KMUG7Du55M51xVqhCq0KZa/rThY+0EpU8TlBIQRP7lUuyDHtzftq6s5R1TwEsMcx
5+gd4x2bwNV4Ws90mKDHkYOR2Tev5UigsIgQUs7WcAqa8ixjPv5xrBAOtSGWgBh2Qt+oDbn15aoe
nfB7NNjjkexoa6uh5Ycd5Ng3pUoYdXgkE8ooTe7J/wr9ihCtm34e5c4LMGP0M/07qAJHP4+VzVq5
T9oz4BDv0tt69ETKrHEOY6e+SdF435fC0a9RikV3jcm8O/FeT2fwZzHuns67UG3yvFNKtx8yRKK9
MqUZ/cBaVqynJpi2zfJJUctnxl0+PcbyOeqXT1TWuv0xCibzJtWK6a6q4/ps6QX3M2G9NxUjCB98
R4stj/jfFTEawHqXT7C3fJb15VMdyLR4xJgwXUj+Dg/o0kaKb84B3CbeSc1syiqrZFFSF8tzULsP
iPyyV+Sbw2FezpV5OWGs5ayxl1OnW86feTmJ4uVM8rRKP6QsQc5F6HBkTTiXviJM7g9Jmnt4Scfw
lHUoE4fOcd+SzFCnKtAYBDmpvEY5oRUL06M/UYA43+mvCdfE0YIKLHau/G3ttq+JRBUoRjZxjEMY
7bJa5H1BAx+7nT0qlNQT/NiulxLMBR0vGbcyBqnhIzR08rUIzUbhliX48KaQibvW7drGeEIjO/uG
hxQC+ZIXJMeCWr/6yvy1Qd1rp1WH69FMu30ZNkN4NjI9pCFsY6tZ9Z079MioCkDPTR2jNdZDDQGt
G0Uq9D011WxXZ3vmvrbtmZBKa+kZqiIpARN2JpHcg3Fxw8m+mzQU8plntpsGM899Ozd2ii09yPUd
dPgs22iNwLAWMF1DJlkxXRuceiTHF87YqpFzpG36PKMCouNl+y85Nl/mDLLieo4KwdlC/LDHIyZq
AfWpM+7Trub3UtR3MlCEnScJmrhWVevOKPYtLK5tIrunbjg7CEXpFfULrKPqYoEYXhl43dbUqETy
Nmh0UcrnKxEQVQbBf/LzsiIW1pLMJIfkFevQuFXJ+F0UZk0cvAk5VRnXQK/HG3D8xtppm/dYviOm
9Y4E08WcN8rwh45rwCzhRCZS38moZH8r7hM0OERUuuh2YTNEuXSIvGz0TV9b8tQ5k7PPygAqS2we
yVC4L9OeOy8W5lnj/t/oc/U9a0tteY9QN6kK2Hk0XrnOn2ZRxT9ta4wIe2DVSyD1fEqYwqymkbmY
cHXlJ6JWP9lo8AyCIa1MlNSdTqywF8vwn7XG38ilNP/btcblrVj2Gv+mzft9rWF9YWTHDt0FXyQs
HL//1eaxoKD9IzYMKCguvmXh8dtaw/7ChoGlCgtrBA1IGn5v88wvcCxRd+jmQp8zaSh/27r86oT5
7ww6YBL/2uY5xLhBp7A9BGUCR/KfCwa7botK01NvnzRxvlcIxdZh7B2xG5hQQ0JAYXY4PabQzHcW
ttt1GM3TU9522gPO+69N6NUXrXYxjQT5dCJneLhvBwveNQHt6Syo40fmqgYrRmbkDC1WURM8W4ab
X8CFHNomAFvVu/0pS9t7DatQsEqm6N3GhoIkKyEKeMiuicsShfUoBj7EKQrpXt1za9KO4mpjifHo
KVqMKeiCFRrz6sKZNUU+q13meVGJOAGX7i6uUrnXCs+y92hLpgf6uuglrqofKat76YedWeN5jJPX
2ECVCAdqH1vWTVI45SqNsvQ0Qtr0W9OCB24hxGDg7Vv9oqOxR2bRWpDfE1BZX7zU3qvew4uSC2Dh
Mbq4uUGJNdQxKrYofsHqQe5lV9FMaAVgmbYd69Vom4jmmkXx6SFO0/tw2xhc9i2PSLqiR63u9TH5
GO3WArwW4JKPFIJKoY80g63+mhPCvOSIFAPZJSR/AMsMH4ZxAgU8ag9DL7O7ISNzNxvtoPArK9Dv
7FG66MzCkYUV62bIt6JZvqcxcodxlKYmErKlQo2XYjUw8KJ3NdxIPKDNwLA4cwyiCCJiIhtO9lM1
kSi8DWaDcbcFMjpAmRN0wzZyNe80lKifOqMJiK/BWBTt2G0PRwwONTp9ksAdf7DxxK+YhRC8nrRV
hgg4t9A/1ub0XBRTMaxcr5XMGmXNAG6Awe7B9FDetZM0e6u8tkLA5Z60OS7R3+rEDyXxC7Px5jJ3
ncUGAJFhvA5FQIcIy034HeoD3B0ZzVPVgCPziuHWtsxW3Km0cxHNJi0IdIy+mdyMlqDg9RoK5/sE
4Uq0l2rq6yNPmEkuMqX27FOiGADKx+JnWcX5SRKEF2Jmqppqx93IZj9h7XfsPsWlo2gWVe/o3WGG
PripDrofvs8qJJyl07scOrupU4tJanLzBsvxS9bK65QsyPJYN6h8m33U0STbjX7JSHNYlWZ5Pyxt
d2U99GR1KGGpm3hpY3OI62Nfn5OQRIa0PDgRcD8mHMXC/yLNbt01JW+ZMcLcyFV+CPXUvMbK1H7w
OPslBFlWLFejw8hbTO6drtdELo7TKueI2no5qzR+1J/mfJd3g9+6vAa84UuuGcldq+uHyolif2xY
veAjsBjhJA7NK+vIOEtBHGsBU4/26joKbaFCujE2zB9sN9wjOM9WvRk95uYQ7dJUJlyEZrivFyuZ
4+SkDCotWYm8bNdqnnXWR6X2ZlnYW2q5A5YWMSsvx9UAPX9fuHqxcP18aZGhwVQJ/1UgivKix4nz
6qnwAZR97Meou3ZjQELT0Cfb1CKUVpiyW/d9IL/P1kw5JNRGuFN7NowEig/KtIg0msNgyweOvkuY
oPIya2Uc0xjKXm5vVJJlW0sZzq72WE6xj9lZjv6RQYeFAqB+hGlwa0ZjiTgaxIjVYgRh7/tj7Nz0
vZ/Dn3+YQv4bI6TxyS7/c3+ICArqqqGb8HJwhv75uC+qCfRSLLy9FgLSi3LAAN6csX4Ip8q+jVCk
EFg193bFqjptLzpZ6kSgl8wYsIc5A8tg9rlU0w6fOqcMgFAZVe9twiltFM9l7FLGiJQ4jHhI1XPZ
FOL7oAI+z6IZoSEwVJH1itEbPhDU5KyjJ6xHx1REPSwsTD7NoRE2h0VRBSeqxAHYyedpgnifk6X+
PGVwqmSnKWdKf+g7JQ0K5XFgvdeQO9/rlrZlDZLcd4nGCCqrdXloarTfzdJ0GQHyImMJRo5wfmbE
tY8ewqc+jnk3wZDoVjSebPydeJqiE0vxZAOcaVqnhheRExZ6a6PwwBXQHc5Lm5hwnJ2dIrB3dU1C
oIeAmKYgblkaBTs6buNo9rL7IZCuPVGul5vaxJW+SdsaClebYnHfJYRP9MhwYxw/DLpi39ETEuE9
OAP0N5VI0oeYpPPxpOokX2fJSO9MEhJ8DdzWeq3lvueFaOWX3ttZuvCWdjwum+SkQmFde4tEGgTx
YfGNQ6FFDibnrU0+FBAaCGS8oXVyO1RQ4cPO7iGOJXdNVhpHR48Lv0RzLC7MAlPsOktp2f1SZnaA
7c85ao1TRKtwS3yRtpNsZdEdDtoOq353DTRkQaUMw+8B2fNEBcd1/6psTi+8HsZtYC/aMWa0finE
u5UFYq9Pbc581kaZYOTNNWPWsIptg6BogIF0CkduuwYJgDbQjQKJdKYG2FnUAhAy/JiGBMucOled
/RKF87ThN/c1I8mA2Lk44Cfx1EZzowGzonjMvY7o6n7aN9aSQpQBSJ3Mj1AX49apte8kErByLSyx
q6LuaMLcigQpVoY4tXnwNQhN362jA5b+d/Y12Gq9G30YmGr2vb2d5v4jjyZxA2bhB4tmtlp9ZflC
6s3WnTR3D5P1zXbb9hi5BGW1Thp9KM8bj4Pjtnc5ytlD27LETarYXeV5ivN+aL9TLNrrwjY/Bosp
r8YCbs2ynug6EccnK9G+zfD1d7nSxU1Rexd05WptEiyyKQpN+cT+lluzq4J13bOrG+wG43PVszTE
ZuXxZqcEeGw6l9EnuIyyarvLXImGZaFSO2lVTCcn4wEV/3TJhIhhBxjMSoQidK4VhI+AirgjH68F
CBFuTG+ID9qydQ2ZMWRkYMj46Hi2MaJ8y6wfpJ0hFe1F9RNRGETZ1Cm3Vj+Xft7CeDNzYxGS2qGf
mGmyq8cp4YZdxKcwvtChOpMyvspPderQIFSN7bjDZ2HpiN/jJPkZfepa8wDJe9KHIPFsY2qrndbg
sNpglc1Z+nJHN8ttnX5e3NXnJU6WAhe6KfEg7d3Pi374vPTnzwKgCgOKgemzMLA+iwRnqRcYDnX/
dFt/p9uiO/nPW7XLjzBirab+KiNb1mq88L9kZJJThBWYoHVCrcVXflmrud4XVyAWcxhZy1+/8lu/
5XwhXROoEIhrx5Q8jb/3W/aXBfkKo5E+jUYJndvf6beW/vHPazUHSdqCa3Nci29m/eUCZi/euTaz
gn3jNVa4N+qUPCAIfVODiiyOPqY0y45MD6bqYJtO/2AJ5YYbZxTJvIX2ZD7VCTu5onMIEKucdKAS
izVuVnvspnqXa5H5tFTKl2Ac9dtc02zQaHbBVlmChcRebFmJt0dD7cL9VG5dnXWtnA44z/BS2yEf
EjfomObbBCfDhcyW4kdoj57o65Pby/4FTGNGDKDrbYSepeu6cO917hGEx/oNwczDygOTAhm2HZrv
dVZX4xpFT14zbArDs56QRcQkWMxnO6LM90eLCXDbZ9Cj5izfy77BoGjExj6wXYLG7NnE7qloIC1k
8hxlU4jDUDl3Y2R6j27pubtRpCM+rMxbJyofVibOnY0JLpTFnUf7GDm0kJZREfztjj1unamSuHbL
e8GE0MX2HStS98Bo6JR0QYyQpxiHu5pzUEG14fw+13GH5y1whwFM+JhRfXoFMAG/pSeo/FBDfYFJ
DVnrNhSqRT40eJq4m4XtqdsmRCh8JyydEQ9swKDZp4nWBOzaXDEfer1zkmMwjJ7pl0kghk3fO/a8
peDNXoiFq+07N29wRIuZ5RK6JJAsLKuMVK3MuR36beC0w052evShl1Uo13mVe7ui6cWzHYx4W0M9
DBec508Pg2OvjfXVKFzjXDaqYnCta8S4usOLdKC1R3pwhSZFUVePHff8lLN4akY/V3V8x5yb+b9O
7FEJlhPXs62Pu9Yq2g8zH+S+RPIb72LsfcLPSr32U8RCj0w8yXVT+LWUnwOdfiAGSp1Jv4RHNcU4
+tsue+jIffN7k37ZQ+W0A2NVHnVJbw2NONzosXtkaE6rN4v5MShisR3q0j46qMRWUaLt4kJgDXf7
dVq27YOySHeLhNPeajR62zEdw3zVAZRbWVmjsByWkcxRh/PnuxLtx5ktOmVEwsZZoWk6NzWFzkok
VvzI09qfkEULeKcGyhzYaHFyUGE6ViSi9j7rXjTXVdgfwmFMbz3qnm8d7y09XBnggA0J8kVNNU4T
oGFtHH1WHcRw5vJ5iuP8rlblDoNntqk9WAN5QhaHbWgEkruyesj7sGXI2Cf83hO1c5Kw/iY9VG1Y
aPpL1akfZd9DCamUkaMzD7o96TXJ1gE0lL5U2ug8jCVKefYRqXytVIfKW88d6zBmg8Y2duoRciLW
cTSj39hD3W/1uqkxdcoRz7idrXMBGiWbsGFZGM73macd9bxzOGHy6eLYev8S6C26nzbMrqFn1se2
Sgp64cjDLVrj6hgHQrk/D/p/xCb/K7GJxRbvP1+L6wilSRy+NdG/ziGXV/5yL0rnC3HZyDxw8jAx
cBYR9S/3Il9BU20sQVdLnMwfxpCm/oV5k+6xOEULgsL6d7UJX2JiyU3qIK9iiQT+9G9ci2K59X5v
SxcJDItLaliP/4VukZH057a0jxyZ6/nytI9N/ZSDVH2ppQgvLk52uiyvmb51mv4epKL5wdi+eB37
Fu/iEEX9xmrHciOHstlI1mAvjRjK45BXoS/cOPuws7D/+s/DWHRgJ/+nh5HRgYvsiDfvPz+NTx0Q
hbd0eSb/9Dj+/tpfnkdXfNGZ86Lah+/H87MQvn99HuUXW5pMKMSi9f/j4yi+WAiR0CNZULo9Z6md
fhM/uV/4woKg/azsllf9jcfRkX8R+1sC2CvAKoSBVGgeHIw/P49RwOCO8svYMdHJs53MnBF+CtJ5
lrDSfmtVYNwJRdNRV6m+hilfTGs9VY6xZULcbUdbjmcgTKSZDfq4gutSr6PqqSe6rRgG9sVQpn2C
x7KD7KrhPYr77qAnsblMhglEhB4Lq3uFOBI7NCEkKRGaMQ6CTODR6ur5FmpUy2jD6vZJ0fO/cHo3
Ivi3nxBBjUy5q+YH20G0L3LBXXh5jOLKE+6N3vXxOSQHZaOMJPY12dfb3ECYaHV5vGm7xD0lplhC
zedmXYMI2eGf9T4SvEs5YeZK3wKNt3al6vUHOcfxbVo59Y53Rvq5OQGys7pxPmINMnzdI37VmCWJ
7YAdsHJFBoYx6NRQO8Is2eUu0+RVSDTniKpgQGtr9+7dmCUhuKGqvA6uVb3rQD5vrBT9++y8dp5+
mUviHRnM7WeVAXmVp9lWd5EGuda2+qvE9KjxzvmTJbut2cQ7FujNAW/ghKJYczJ6Ui2vKBensfOj
NHAeOxj07E+zIdB9snDBbCanJp3I1nBzyw8Ku6tX7mLBjnKFG67zGvAsRW+Ub5qpKaytTfDqJZN9
SGa3us6t6Mv1bGjOY8ak8dgkqsWmpOmXKYpwEuidCUXB7YgfYCmTHpx8kvuhreWeU2p4Gtj4iFXF
GDiHwk+3a2rizNGpHUqDsURrdnALU5scFp40MreLUX4dGcSfCgNgEEII9quQhtQmgF7yEXOWbnSe
yr0XlQiUSjsqdnppF68Dittbie9ylaFUf2+q8lvnKvkNdqLcybxI73MEeVcky84z3PdsVbFoPaPC
kGcUACGSGyfym3Y6U06H50Gfim1Tm9re00kTQEhv3EktA8MwIXFjx5DyRNspbAsR9DduEaWXbLKY
Q2QpFCRYWeKsEOKoFahC+dxJI2LC7bH9LOtYPUxxOB3ysRVXQ2S9tQntangzbXc8BqljsZRuE4R9
c/c65v+XuvPakVxJt/OrzAOIAzLoAUGAmD6zTFaWrxuiTBe9Cwbt0+tjzT5S763RnHMuJECXvU1V
dmYy4jdrfSscrsISjhQpL+ZDq3tajLShGthrp/Itd0IWPFk6t80KvK/d3BBYnY9BOJAaglUcRiOr
BG2TmQM+nXCAfA/RfkRrovFrStsZzj1j5yer0iQeaY2PoskI7ty0EZTwoCQD+DRHNDomxoSjm6LE
1TCi33JcsILPEpHcpDEwR2+28vOgZnXVswI8j0aPYEBgWb7358o4WplqlwWXUX3iiIpudTUBNhNG
KjCTN5B1RgZJAbh57YS8mhy3wRgqg19aprcCcfh12M/ZuZUD7qJwLDcqN2AGeeTYuO7gNijohvrO
q4fwFk5xfRUXHhKIGuBW0GIi2HpYp2WA0Du5EmkIuqGanCsjbseTDglrp5tCXZV6PVzHFMxvdp3D
HYJ0A91ETI81Ihx/Zddm+GDIQnwYYiZSZ6Bzo8qX9zbD53Vi9ehtAGPvkGTybE1Dkd2EUT7ceZ0x
3k02fSwPnFSrGuTpmiN1g51lrzW6xOzSx+jtQh1crd0flas1Z8Pxi3Niu/ZTozkD2C69+jWY7DWC
eaxoI2dPu2dcJG77VthPRthoDGhhep7w74DcJASVcS9oE2JNze8SqgrzyKF+sivdWGv1KJ+SuEPK
wSxNBTmgjI3J2Gubsv/fLSPird7GA7P7qMV6LtM+0NAb3VtuEZJu7CltYQBPhyorzauoSObdVDj2
zvMV4YfM6NaRkQL0kp3/UmoLSb4V3YU9wUKEoktEpOK+JINR7IpIxlu0EM2NcNruhrHpwpSi5WR9
XLwhNcUF5BXFuXP6ZMeqLlmPM/GfGZIVImWlyaBOc8VBZgufGHss+Qx5FhP7kndHvPTNeug8ebBm
ozjXzVhB+0s+hRy9lVO2xzqmPXC51WDdvdXm3IyIXdxL1LBPK8bp4BE199Ckef+LQAN4YtIcd0ou
6DW3E42xcaYZF5mexxDpJIHJWw31VcTeyayvaldTK6DjaSA79pa5Rysa6og+bKC5TDbswDJfJAAS
u0u0a6Pq90XESspNoutRQxrMUb0xJmYXRVo0e9RFcqOkwSpwzMt6g6gTHAZ5jWZ+zEzVsvDw0PvG
xFxAWYk7iIkqzQ+0WsvfxYjKjRzRQ7FJeKMo5mTuQPuvvMEca9p3e7iX7TytO0vMG9EM9rb0i/5i
auiWN6gw/D1eAxReqKlp/UY/GLAfzJBmcvJyznrLfVYDyIJiI+oPrDLFcax5e1Ch2Q8Uv6Qzj7V1
zVjEZDUS1mujLaeTMYgdeXnz3unHeVfCS3oxxvBrGRrlRfgej267HwpoeV6p7YFLBMqKVo1dhQe0
BRVcRs28gGZDFZxW+j2UErBEUoNmEhNlpEj9sjszsGPdWjvlaOC8SgTaUV37HkPpHA0sXU88H80V
y+JubxJryTXTVV+FgunpiZqNpqhnWhPg43pcnpcCfdFTz5uoL8J7PoCC95R1f9Bk6Eo9QWqR1Tbx
jRGhhOI/NNdROzJnJ6XzDJ9Gv2KHVLwM+MQ2PVgTOO1aDxRsIJhiLxxyqzicdDKFNNNchbgv6PIz
C82RSYxJEnlDwnqudKydUybxobRK7cK+MEIuPlqwg2h+9ZXWlg6wJb+sLtQXSXmdRzBs11qB8Svg
GFjFB71l5LIWTZMOt/44yiPTlPwuVGbyq+DEAbFiOcOKQEsPS7STPJpFwaKIchcfiGGghe3RPYty
VvwZ30YBVX1rpkjFiVFhPOXrrLI8kez1IgH27g71pR2GW60q0HgzZRpRKkty2NYdvpbA08eMoGGw
SItBbyXbYfwaknH8Hmrx1Sa2fHPz/t2pez3DHhdVt74WOXvAXYAQ3SRZlZU5XLmmRL1c6/1ptoRc
VyF2JLeFCjXkXE8kw5tHs/EexDwgYhQDke+dRgIUhJ913LoGs442whFul9u47ZJTWpbDrTJCbRdW
KAxURgzpYBsOi2REgE46hV+e2ZhbntFoV8azycfQFQ+JXTnXielFZ50dCci5Xm01SHjgsnLnnshM
eWWWXJ2rVMzp2rZUjhS/96MjaTz9tiUo8iDRmn8YaT9uPAJdzkUiu40+VC6Bx1ycMDDtm64ip13L
Q5xGjRatiYlHiTZ4JQhP9nz2Zs4RkdlZv0TLJ4NLxpUeb6FAEA/TZYN2KPzKOrme7PGWjta+GB3j
PlR+vJE1RIeOxdbenqxsl02D8aQkcYi1aM195vTDIcnD6uwO+WQEnTMLubAWkxc7kWrfDBkyDmis
61EkYImS0iUGbraeuOiQ6DvSoztIHLGxBi87Jkbh7d0QXFoX1eW3V2betdPa+WMPZxzrT6lvWG2C
pM1AE+BKsrbM2/RDiU1ubWWhz1Uz4RuiGjDRt5bjVaurO1tvt9SpqNbdOSU+TD5rgKLJ74pv+kl7
RY0aB2ZUIa4nDzxwPAmMo6JpqR13SRfRx2Ntx+QEkxcqg9FKhk3XVmrldIVG6GXbYbkoCNm66Jnt
POjWbOP/VyF/g9ENsCeGx986y3+2zv5rlsL/1qfRRP4udyYEb04HPYn3eCER1Cy8Oa33XShiXkLO
HIh9zGPaY+OL8QEBt/8yeX19S3h9dPIm0byG4H43FrNhDJK2iHZxN9UPo+nPW93WGGS6WbIuSO85
l70UMQ9tArrK4hPAbWxRSmihSF7YQWAvTfISfJcg8L3GxLkhgOjkwcv+jJwqWhO0V8H2zds9q7un
rmmx36na3oSIfV9E1yEYJDx4BeCDvSyvfVWSeHRj5cD3ccxJe12gsUKz7rpvVOrRzhZgr4x0eK96
+9wp1gRUKARXYvtGID6t7Tme7vquvIK0MJMlj4/NJkAjJnxH+hFdaRw7zPjkzLEdSftLqAb3p2ZF
isu9oCjc9JpRPc+iyIEXJV7GERs7/VXoutMhbqh2MU0K544ogv62zWdiJ0aOA+S/mfjFajf5qsO5
R2mkoZ4hbOhSzRmSTC1ugjl0GNFXU++cLNVpe0L/wnWbzlUD+Ax/CY52ffzVt+NLG8/NtuzsZGvJ
IkcI0ORbKFBwMGrbDEw5J2w5bK/HniOVG3Q2EJGu6tsN+4Xkds5KbuiYFXxI/3pO8Mey4weUcuFB
9w+jPw4HUVmoiXUqbIMd+zfbXkrBYhjGh7gYSEnpqBeGldcAC1x5hlYBGaTO7n9K7vyn/BZLJc4t
TFGe1kO74Y0UW51ePg/0AX6euVTyyHU5m7ylvjd+Kn384biflvp/0Dx15S89QbZ0B/nSJ3R5L7D9
RZp326aDAbvfbx+KpcGQP70G83o+ILm0IOZPN9ItjUmxtCjFT7cSLo3LIGMua9h6Kwhu0PVNkDeb
KCauzf9pebyf9sdwZVnvVeOOyGEd4zhKm3G7VUPTkRlfXLY5UPNtw32vSx2tCDrAQJS9OlujTHeT
hx+LQ4x+a27m+xpF8TrX6osmkmRfa7xhplZXF6bl1qpKqJS1qR21oKIUProj9Kg+pkmzZMiitks7
MKseZRiCZeUDd9SNZ3Yg9qpjOHkmotN9avgMCJBaWsZsaR6znz4yIwr4Os4UkwKaTKskMWb46Tyd
ny7UXxrSmqH2rlma1G5pVxnfs9mhg62XVhYrGx/70t7yIpdGl5ZXLs1vvrTBztIQ4xhzd7YWea+l
1byObZp9OEsD3S2tNKEP5Vu5tNeQcui056Xpjpf2218a8emnJ8+X9rxYGnWWS+KkluZ9XNp49dPR
I4MOQdrR5s9Lw59ySBchSn+F7ahACLVMBrJlSNAt4wJ7GRwI1fnrf32iWghL/zSINSyh+5bhOIzf
0An9yEV/84+0vm/SJDTablKedSyz5KBE6EFoA9MmBHW6IJP8rFsK9Rz7SrGy4RLveuEary0683Il
0Xx8TX03HIvcmk6aZyDvYpr3QmFQPZlefdUlJUEEuj/XFE/DRRYKw2yh1RmfaWouZqop24MnaGkF
VIqTwIk099h6rOMQ1PGqTF/0VFbhXL5L5OUNd44DP3VeDrLs50yDXcH5Nv+cddbPuRcvR6C/HIb/
+g37MdT8Prn+x6SQYlosYy73J1v2tzfMl200WVjcdqA77+cX86V5116ay3DT3uHJK2+1/N+JEP6J
gvzLbzR0Aj8Mi4h1k9TCP995AwOWwlFJuEMxEn7kaP8V29V0usnGZBYE01T1SU4NGxsDnsGHYc9q
g+Qz+2YnOUJonJJwS1AmnkfhUlFv5tDkDhdV7eo7sj20Z5x2zgPCZa46p6wQr2aW66FMzCYJIpXo
cmxl8HPRFR2oZDifGKcEjou9hujIHevPiGFDkW5zy2i2E/rWk1fZ85szpDDckdcd+obYCUDv2mOR
YMzrVJnd4YOITgICIqh0CuL72HdmVkkJyfH5MA7rdEzkExCT5fwqRP7/eKS/LLI+K4K2k4Ws/d/+
6x+LrYWD86c/bH7m7HfdLzldfrHXVv82pV7+y//ov/zbf0hR4VIcEZ3JlMjkWwLh+l9L2a/ev5ja
/z6y/6c/4I/hvf53UDuACGh2LHToi3n4j+G9+Lttkm/FyUGYpiH+l6bddP+uozeEI8Yw7Q+5+x/T
e3NB/7genHW2TCYBzP8pjYW3xFf8dohpyOxdy+XBWLQXvz2LVq4ApGcq3ueDWyxnPFI9bmVUe3gI
m0UcUM4nVyu9XWfKFh+S7R7Z/cdd0DsqvRnqpVsvvcku1u6Y0/lqDCxb35ue6rTwmQICQ68hbheo
WRPmWhdswe2dm+nWSIhZwXVgukyoG0a4EblmdW+ERDjouP/bJajnA+WbVh96EFzXTKPMYz4aw3sf
TuVHHWdkuvEU17uqKHH6zHZCnZb3LRgxAjydNxbYNBpm5Y/TbtIV8H+R531zwEISaiu2rxaoaTRv
zTH1nOQOmYMdrdJZNiziu+K+89yR6J8OffU4SedVTFlxHkdj0lZjL7KeyClUlVsxkS0QmAwEXpt0
QgPuM95gH4Gt8DKWCaQ/myP6M7W18einhXU0kDlfbM0uN0ttfE/J3T0jILfPKFGKi1tkzk5Tlr8H
uTHvlknxBk6oG171trOMOQhFMiNYz8KhENr2yD/Atogu/iTvmM9Ry1uIhrlwem6IbJhPteaY3wO+
v3uAuPOvZCjQfIRR3byiD7Vu/W5KjU3cpiQUFVYaPbpWjkKm6wp1jiG13eA7AiDkjzXEwS6a+l2W
M18OUrb4j6RRaU9Y0KgG4aPojwwkocH4Dhz6TUIlgUo5Fh+pMTQ7OXu4qYUiFGPUo/YMTYIGqILF
7G6KOvTZomTqChEhZMbGlOXeZcJE1g+wR7T1RqneCqbiwMetrv0VFeH4YPcVrszWUvi8mRt6KxcS
8DX8FxA+AGDyfK18C6ZMk7b+LXDYvOEuTNk62T7xrNBY8iq5HmZ3RNE5NZW1gQ2umVuykdxfpBWF
1pr9AyFNrOrreeMQt2UA7C3SKlC2rN8oQOMXfWHvOUUylreFPSKl56lBk+0MeTEQMuB2NCihHLtV
QlXD+9czIlihmi0Z69pTfLHxX0refSd6KVoz/E7S2p2OMhekRoSO2oNo7IzPOu91ZnAUm/3OLMKZ
r9RoqwpKsBmz9kFledX5wKSCMM+RVw9D+9k58YjlrO7KtZ4U/LkVrXZlaAmYzL7r/Dermuf0rOLe
QeE0hmxjhql4bFRkfU0kVb2OyKyZe7G7q2mxixznBDldqa5l1mrJqjjUMa4uBoM4+YJEgwmyZtia
Y8qrMoV5w4+67eTrgHnjefJ++b10xDprfQgkbm6zqRuVe6d3YXtAI932y8RvvCfytf3wpd0+p2ms
34AhRnjbtQqlYzzCnayl39/B62+fB2nbAZYANggzV2afs5fcjF66cKb6sCdh3lewEKvY2oi6zHkv
8NqDe0r7+hmDZXYqjcyON07qkPuSMoVHHxZBZjdCExsN38ohyJmRABO2MZ33qetsnLbqP1F+w200
UqjWK9hc6jrP8uniwEfByh5WdQj2fRp3S/jAzqhz/QB2bKD+52N8lX42fymthcAllD5dIxHRrjuS
XK595o3MEIkpvgxFndz3vYYlL+8d46APzry3IE5dEm+gcaSFZAZJzh2Qo658WQQ6m34e4m2LyeVB
dRw5eNijeUtSSc6CyK+hkSsdoyVwhvSNQr26TXNpg66KfGQC43gAmzR/dZMJcmsidM7YZVllugF8
LD77LqtjTCRDVL8CYMxekRgIOEEmeSwre3RlwBmuHvl0xj7QkU/fYo+F2pkD8zlq9ji0weC1pr+r
PCYLYaLh6NOpYWu+q2n1QafOQtHq+BI2egcLNRqa9M2orPoF7hvBKk0jK5Y5naXsrcV0KAb8lWZl
oFx6WahSev3Upgi+L8KrCsVHYnLoADVomB/QfZ3idGLAjmTHmAFmqwV8UU8w3EQ+mNZB6lNr3tZN
La+JtwghfJb+lK0J/PFvZOPmH2Mcxd+xJqt13erJQyRki+4qRy0XgEaC1dGEabxiWetuAHVDaIiQ
7u4tmEagICrY7FbfjAyI0PMfu6EnUcTu8wJJeaWqG4hXEGEBYuHf8MLxPNQNYbQatLJdX0AKMHCN
4ynvcmtFZIc9bhvTTK9MaTBFEZUyYZSZ8a4Hs00VGYG9blkdyrafr6a0rrGTFiWQ2MbCn9Y4Rfrh
Nlm50XPzNIzJAEIuxy0R0M43d3Xlts9mzoaQJkU3V9GkbESGGQbQoGJYhNfLrY48Nnb1XLCZStla
t3vXoSRlkuEEk5G/sojw8XAW1A/Q4IGGln5+jM2B5pTFTUNudhvaesCxU3IO2dpOGhfTG++EgSPW
0/v5K+c24KJO1ENe5t4JPO8yWQm9FbI5dSnDrv+2uHx20HwYvfogSjAorGesY/t5wOciVNs+mqNt
7r3Mdnl0cwh6yjPIAkl8cNysrP1zZ6AIgPTd4TJjQn80QubtzpR0LBkMOF8muBZwKkk6XmGcZXUX
VTomhZANrM1BvgTkNDUhUVE1raCdaICLHCPMVjHTn12bTn4Kvr7JDnOCYlKkVn4c+apdeZ5KT7Of
WKcu7shOwSPZvsCB9detXXqf5LaKktbBam6tIvcuTMtcMG+K1EyrDsOABZX4gr0s1iFhKndNiset
ycnJ3RQZ/nvdVvWjXurk+nZ8/BVo7ZcizpDuDYKY0yBxIj0w3NS9KTPf+QQMaOsb6eOhcaSq35T0
7dWsGvXQiLb9HCOjPjsIaq9LtvEoPrM0umnt1t2YlRsztNaTFnBqbSpqLuG+kS+Fl78ic+/RsRZX
tT0U0a8wbuLbItTAsnS1iw2j4CkE/KIMLlDkeK+9NbmIkLCpa5YJsL7Rw+jVhbrfBFHSj2+aE2tv
WWfhuEhVOkKjSp1d7NUuYT+OeWQYlX3zeuUZY9D04c9dgm+xnlrKswRoCKx9T+FzHLBVpu1gp2sz
wq0UOPY03XmR9LbuZA9PMy391m3K4p0wckqNukXrGKg2ZKkaSlXKlWjMaMdHNVwZUaQ4HZJQ3iVs
CBvKFweDpZpzTipRjSoH8hLLhF221lW7TiF1OCB41yN83qOTb3MjNm7auraehTvAdxUtY49t0hc9
6B/yGc0gEUDWksgFtFNhClRrpK4Smh7ZyOaK3SARC+E0yNdBJTJdS2Yv1SqZ8/CaKTgOLZu2/sA3
xJ9XlUjUexS7XGpM/IxL1ru8/0AILLhZRdrhMC3yJ8uKmwvOyjYLJP3QJZ0sf90bfbTShO6ektb2
bg1WQL8Sgn7ygG9BKTbcuyUHoADDDxhI2vcsRZOYNE1KgmCQbVwCLJuhyhoaLcwZ8XaPtrS3rb2b
i6oCNmPViHOB66Li5apYopNbolH4FKJoNfqVu3MM5V3yXNTNevYHbw4qP7e+00LzISihFn70bW16
TzxN//K8vOsI/5i5ycmfVKQAjCxbgqZrCJzL07Te5K2Klzyi6Fugq7momQnd5NdGsqXGnBmAeclm
dit515HsCtFHckSVEIu3E1VburZGcHQg6D3OqS7z8NK14bs/NOKil5QYG6peX1vJwrfzzVg77J5Y
z2vf+GVnarROHpiE5SKYUeJutbAcN9I1eUws7mXSY0Y4SE2qV++m39TinPZRviEeC81wLcZzpecQ
ecq6GmBG1xJGHN8qsQqLJj6HDNsOJp6M24zcDYnEhb0THZBoICchyuhXLj8yeiTWktcE9bN+qvGw
tuvGD/PvisnpRZo5Ml/gMkwhwwa0akpur9thlpJyZD1qSrUh7go6U6hTAcL/B88XEcux6WYIgGGd
ZHZg61H9HueaPGWEc1PgG2xfNQWMZ7KgE+yABrrjNfZSDXxFz0/x4tY+RExIaMnoOZd9bRcewQnI
zyn3KZpnWEoXbm4yPkwY6Scg0yXLfT2rWfVV5k7XWhJCGoiJLnfIJpKEoDsizkZ09u58sNI4DQAq
dhu/0vqgm9qOOGZlHS1T6C/UAcQxZ365BUcCA89WeRW4Qzij+2J0COGbVJ0xzbpLZXUMTwqTiRFk
a8ZmZaMnd64+5xujJkMisD3fPumFoJyys3AjnPCDOtXf6TyTm6pTDNZ9P3oTslAfk85WnThuI1xH
k8jeorZy76LZYGhHd5Ae4S7nu1krCjBPanyA93qeYgWKBx3AHeswnksxMioNHXs8ek0/7K06j06O
U2e8704C1BEwNiG0ib2rMl08N3LGOVgllbNU6IW5jXWdlYVrWUihVZRSzWaJ/mFzxOwTylLwG2Pa
XiNDAF3eg3HsZA+2UmhJqtaROecHYiEoolnBVg+Qq7wtJZxzdkCg31tzZR5cp9XOVQuvcHAqdP1R
itO80epoCDh5xcGJPG/jjn38wKMXEosgZo62sKs5HiPG/23X+wkhg7jxyqmOoSvFzhkrggNn3/Og
tZqOnl3bmtnt4yQ2bxIxIzsLmV7fyryJ2OHowKNivXMPYRFNkOG7VN1PIk8eu7zrz4zZ7E+eXeNs
xNL/1bRxu4XuHhLKJiYAhtpgMT9XFVW9kaUHu3FSQIg6+FG9Z5ZRKM6rpOsEnkmvALVddvG6K4sC
q0NDvhDZBAdROzXrU2s8aTl/2czlhwQ4ofB3qKgixIPN6rPkqov5bSxndN1Ylo3o+kNBNo+KO8i9
U8d2FBLW4GybLGXEb4rxuoIfvoTNDp29AhBaPhiFgYTd6tNzZYlvl2aQWxkHarseO01dMWJ1n5br
c9NnmVdeEJANTw6XMp/l3FTelrBB9ZUxiF39F5rzvA5LM9+bk01Fk8txXOtOSnjRPMVAn7hSOvSQ
qd7+31Gp/3/E9nYJmtEJmBbCMmxIFMaizP4/i3/X71/y/W9If/+2EBDl3/bv/a88+dt/5x+s34v3
8udf8a3685jxn/yKf4wZXRNEoisQU1nAKVxexv8cM+p/R31u6wiF/yH4ZQT4b14uROvogwHiLFNP
zNQYwP6YMwodzTEoaN/gr7P8yP8UEtwwFxXw75N42/NM9iWQ8hxL2Oxl/zxvpF0a0siZLeSCj91U
XfsPxpYYdhPuQwCKxktXCZGg7cV8BNqKyRf6a9sk26R4DkmgTJjbeb2Fbrh4o6InbguIDKpObYv2
YNdTVBAKe4i9j2lkekOsJrzE5254oxTaaMzwANndm7VGVTxhIZdbUzvCSJXjKt8jbO3FTfSFOR2e
3NWEbKccritJVKXzzbCKkAfIC1qAffVgp0iiwJ3fcDyup0Fb5fG0K5ZS0GHUM5IBT3vD4yO3AK6j
pTK+GUk68eEMl8OH7pePrdLviiVlglLPC2yTaIfWJdC0/FT5reP1nDB9pmicELRyeubUxBicB1ec
DZJmo3w+mKbc6pPYa1ZxhIaQr5ziyhwx31Be3radpD+I5LrTNGYc+hlJI7bxlEvRrFg2W+WqbKxX
HbUyH9OmJ0Om8kHqhAN++mw7QWuX8I1TR5I90V6biTorxwTeZn5mrnMeK17rME0EtxgCe870WGnz
VhSY2vHKBSlj62CxJzBC4KdGcXKOCjJ7G/TNS6l107RY3Mbr3x6bf6JsoE/763eL507nPHZRwS8x
zH/5bqEbb8ekYus2zsWjVGhVLKs9j7295yTd2AKbVe46R5WVu7y+ZR+4sw3rpApQwBhaMeq34LND
gr6XLKZM07dJR1hkmpHVEJpns6+wAtn3pmWzuE4poszk1JQnvbN2si5PxrQ1NA9tWo32d76z83jv
ufiTDP9G8RHWU/JtkYtlZ68ab3PIKQ4XdBsRBEpexIq6FVHJYmprrzzfXYN/WUdS29ezfpa23Pam
dZ50/8qxkPFNS4mLxDFWDykOZb6SeJGOlvHmMIEEH3VsHJIVK+ZOWgU/xnUZQfh8K7Op3NZ9cuVB
eW/Qc0EtsQvvo1DTPs91IigW8BjZw6usm6/mkWAWL3yfantbwWAv+IGwApbWz5iQudHDiAjay4OQ
8lqG1h7D/UM5vs2pPZ5qMSGJLA33tQlNhCK48zTi2+PawJzFV2RwrK3h+HsmvV/6yGvsi+k2gmWH
7b6yoXma3akZ2Ao489u//pqIZdf3pxNo6Q7BUereYuDB3PPnE2iudC9Dagn1t8p+RcC4Q96+UBpv
DX3W3Ev0BvLShNnN3PW3USsZjI43SQKOAQQBQBcXPa2frkGugHHxb4m15exSl9bzwe6p7JzG/Xdt
l//Ot5sV0V9eNwAjZpggQghOwWHk/SWiqqVJYzsCTL5xJWl1AkQWGNjZRrHYwf2QObnaecxEhnOx
Rs2mITgMGvIohbsdGaw0MeNAV2OKLxucGTV8yROzPJycCSZSoBbCgYGa9PccrDszH89J2t3XdFoz
AvxCiq/IBplsUQibnlqTWUt/nLDVkQ7B1KPncTT24ptYTtYRSmlsPOmg07lGzFkPl7jvzwPQotoJ
iQpzyuu4D6leHP8NuIIRsEF/cIz8ts8tBCl2/V1qabyxzfphUNq3H5tkmybON+qE+9ZJX2Ap7GTf
InAxvmsmQjEmV7/kFUTNQbakN3hMZ2P7CaLQDjkxKQjyY4B9MaGQrYphA2k30gf4pPGK/uW5rOmR
UURZ4QhtUF2jPzu3FMhBrQsI2ZA/jDIL4q57TqV6bBB1MKl5mbPmMUrG2w7V4rpfmhaN+OW0WTWR
vrcJp7DjYa8jq4ZZ9Bnq9X0OGaET5ppGhd2RjY3SO0elfoC3dh4sxJO5d18Ygn6lcNZs+zc+vpIk
srdRrG/56K90I98M/cAtkzwzht4zG9wot17ZzJKrKxXOG8ikW+Xnq9xNAqN9Sed7pEPEKXvruDv5
dXZIy/BZ8hbuJpocdhPGlqZ752XzJl56eiQV32RYLrSSM1yQdSPT14Z8gMBv03IvRK6vZhPxKFN/
9ZwW7l0Fk4+qs1mXkmWMX/coy1NczBa6bvGdeMUh1Pxni6lpqFVfXkTSKJYefKXhVcljSMNVnVWT
7cXMcqHCyTk4lyxKT5YAIY7uKWgwZ6BMNPj/1dqvui36nnUYtSU300sqBmje477oYj8AD14gfyge
SQ97iVr7apTmUw6YiEiEF3tuHsaiUxu+1YcmdL9nYZ5CTHQb0vjwpRrRaRqh43eEe6zxIOcb25qv
UI8EjVPdIiWTO1fq7xYglY0Y5KUyp/eswaCKyv2FmSrULsQaKxLHztJSj/3sHXuim7AMM37PDhlK
eixVRB0YIzLq9MFonZdOdCedSMOCoALIVpgOcnOvDeN61PUzESJrhPtPBRA7T8LFsvyL02nXUfaK
bihAfrfyw/im7ZM7sjc2VOlPrEK/50QEEHoJL/Tvx8lEDUSSqkIHZzSXUPvoM+/bn/W3kQ1eJMat
0fmfiHDXSeH2aJbsS+j/KmgaXX9jaTfSu6mNG/LHy+6C4fYsIad0JokT5qWfRID36bEY21VG1VEh
3MUyH/QYFkT6K0tAjg70P+2L6z8MDJOTEVRm/s2ucG2I1y66dyM0mZ4kw+oOOAfg4+FSdYKvi3ad
6hdUEsvm6EoP0cRPS6L5tE9w5CL5t61iQ3IqycIO98OtMXz6dr0qXPNFdcxmJp7rTLx4/rkYh5Wb
3+lRlwSclc9NKDIiXe11lHwMWK2K7ntMKyzg/sdomvnW79sPQPX7REb7LDFIG03x8vsxrV3lw4Nm
dWn7w5qFL6amioQ9JqwB2kkyJKLiKSEEejOKyfrSJFm4HlpgtijedgBFaMvyIY4adz2nxoOfaa/V
ND1X2fwT0jGHipwDoLcrk5SPAyPGfMP8m/x5h6arH8rPqpt33uzu2R0ty0YYNkjLqatYmFmgX6RO
MJhuBQXiRuVQDhvy4Awh4FOFsMpxP4q+P+IO+kVE3YNfsqVoUrFPUwiXVUtpAiQ124TuolTSwnXa
M39nCVYbzMVn6wpU4nemMxUxdsBBjpZVrY1KXmPr5vRFfN/YQAzUDu2yIIrYBMNmTQjUBltbs+9P
1ixL/wdx19bbJgyF/0rUhz1tVQiBBE2ttHZVb2sXtZG2t8oNVnAToDKgKf31++xgggO5DFta3kLI
Z/v4HNvn+Fy+XGbDIL9C+cLVxefoA5ouUtKgqKQXTBYDUa5lXExZP/7NP+aI+E7hhDfPXp7cyLkD
bdjVS4BKoYP3l9VFOkJqqVGCghF9JKZBwjP/WZ4OLARNG7ir1DxbGv4qVeZB4c0ySVmST9NuL9Xd
YppAxznAIKR0O52IhJLeN/sglgTBsEVIz04c73TkeZ4zDhDvIT8nPSS/nZc/j4LTwPegGQcwfIkP
jjlQjmskava96fbT7R1tABCaJBcuRShYmtSVa6lXaPr6DhJsIWxIMIBvDiIKUVVge+hwKxp6iMdd
Dx2e1/9l6CSMkYgKySI4m+Xa0H1n7MKLZj0n8M+a07Tiy3/hgdHpuN8XuV+ggumTjxP3GFmry8nH
z8dS4AgOqWTpMkKUupQiRrOa59jBF5QMNQFK3rkNweFQPLUXRQz4GppWMeHnGpElf9d+VPwu2yn/
Xg6w2bTWlhqVenjDKCd8FqGchAhHL7v5SGKIImxIEWxLE05CmkXaREs533To7ETrrpyV9fTvxc8y
EtdhhReZ+t4aGF+J1T5YVAomXMEIgsM5FZJk2tsbwlck0RMhud4YQmiMzGIyQ5qlVkoP+y40NdMm
7kgcF71PJH7/2rsnCDJiGoUcD06A5q3cE55gG1roRPLhkG8BG3y63AIeCidIU9L8IIssIuEfSt8V
mJRS4TCpHnRnxgcSRqt2GRIOmeYN/AwZuq9wRM8H0O8tTOakCItZRDlfaeC+6zjqQXeyTIrkjbwq
HNlrhF5Y6PUTeSO4jCXaliwM2hawn9liwbQFC0Ygz8IcTknMlrDfh5qVHpU5fZi/TflbZgdpW1pc
mOUtcPgvmuW9C5qg/JLqrFx0fSTzUA+6M8oDwWKOBSvXK5kOkT3Hwsp7XbwBXTvDjMCGA9fCfnGd
alIpcBHhYU4R7MrVvc4jm6WvuPS5zUTpq0yBC/oji5Dj2OD6b7xIdm9PuLRH5IoFNnpgHynXjwOA
7uOsa2Gep3tr4VaHrm7HmPYbuPpcyIHg1kw96y4OB6qcGY5kf259U/ADqSQN4b/TZcQUgYUAgOi4
yRxakLid96hlExb2w4MJxQypcxlFJM9Z1khZVuaIsrCJHZGFynAQd9gKdma5gt3BdKecUqyi8+0z
/kanNcU/Nt7HkEzt61EXj4C9HWnTNytDTFMLVUaYtr/pKrZ4Y7akhJ//BQAA//8=</cx:binary>
              </cx:geoCache>
            </cx:geography>
          </cx:layoutPr>
        </cx:series>
      </cx:plotAreaRegion>
    </cx:plotArea>
    <cx:legend pos="r" align="min"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plotArea>
      <cx:plotAreaRegion>
        <cx:series layoutId="regionMap" uniqueId="{00000000-6404-4DE5-83F5-1A1C179DC315}">
          <cx:tx>
            <cx:txData>
              <cx:f>_xlchart.v5.6</cx:f>
              <cx:v>loan_amount</cx:v>
            </cx:txData>
          </cx:tx>
          <cx:dataId val="0"/>
          <cx:layoutPr>
            <cx:geography cultureLanguage="en-US" cultureRegion="IN" attribution="Powered by Bing">
              <cx:geoCache provider="{E9337A44-BEBE-4D9F-B70C-5C5E7DAFC167}">
                <cx:binary>zJrZkt02tqZfxaHrpo2BmCpOnYgGyT3lLKVSKd8wUqkUCJIAB5AEyafvJdtVZftUVZ9z09EKhZS5
wQHjWv/6/v0fr+tfXtu3l/GH1bU+/OV1/eu7apr6v/z0U3it3txL+NHZ17EL3bfpx9fO/dR9+2Zf
3376Or5E681PBOH0p9fqZZze1nf/+R/wNPPWXXevL5Pt/MP8Nm7v38LcTuHftP3Tph9evjrrcxum
0b5O+K/v/rf/Wo0vP9yPL1/fQvXuhzc/2Wl73Pq3v777w7Xvfvjpz0/8L2//oYUOTvNXuBezHwVj
DEuF1K9/3v3Qdt781izUj4qzFDOV/tpK//bq2xcHt//3u/VLp16+fh3fQoDR/fL/f73/D0OB5vt3
P7x2s5++T6SBOf3ru7P/al/e/WBDl/3akHXfx3G+/WXgP/1xCf7zP/70AUzFnz753Sr9ed7+b03/
omu/X5o/dP5/uDSE/EgZkZKTPy8J5TRlXJBfl4T/cUl+m6B/3Yt/vhK/3faHDv//Ndt/2BtwJB7f
2hdvXjzsht8P9g+X/Q+nHIsfJUKcKSz/POcIKZkq9tsxgOZf3/nrMfhvdeWfz/vvbv1Dz2F8x/+3
m/9fH4y/B5D8ZXopfok8vzsb/771b4fqT7f+uyX7dWbPXyE6cSwpYRSizt+j2vcH/fvJ/9Odby9h
+us7iX+khHCqUg7PI4jidz/Et+8tQvxIKBOpJAojzDhh737w3ThV8H4If5gLBev+/SQiCWctdPMv
TexHSRmcwFRKSRHj/O8J4L5rN9P5v8/Lb7//4Gd331k/hb++gye++6H/9brv3RXQK0YxJ1LgVEma
EgXtry/vIcvA5fh/2UbaQOtoDgFN7zmu7clNK8k6w+aDSlx8q+XmdcKVOs2d2zKxtuGwVJye+O7o
QXW1R8XCU1TrFkf2EHicDngv/XkaO6ertllvRWn4DZVGnJNSdYdJluzrSMrusLdrLeCR/fQl2BKF
mxqlGOlxtfyZM1w9Tb0PN0M3dmM+k8mWepyRvBLrLs82xmnVq2GqPdU1GnRj4pjNc5osmvn4Wtp9
LDYvr2QTl2dO3JKxrie7humwu142kZ5GLu1hSPa+ydyYjucYuvqjdyLtMz/wuGvSrmrUSSoTn3ll
3F2zpmmX1SnufV4lit3MpbT+uCLBPvoRLZ8VkvumV2Gnc6/q8hFNdm01QU2zaTvw6nZrxtjpOVm5
0VNF7d3UtsvT6Jltima06GpFu9dL3G7xhpeTxSG+dsi5nxPahkGHNoS7qVmTKo++XbKtxeypRJFe
T5Qmj1Uj0HPS+abSnIrlvA1LfFhK44uRGvNVbi1MuOHr94639NA30Pe58pp1cjx1M+muUWunSsMy
+y987tk5VCgd9WIRgU5KJTSiVXdsUI3viFOlzxqxbXnZ1abVMqFTZhi3R8Jl5/WGx3NalTJfQrx0
IqCCzCSptYnV+3m1iY61WbBeh91fu4TVZWbnPb6YaqgvcRPxBjbUXJeayz45crekhWmFyKtR5csa
urxBeMnVPvKTSJx96kM35fuaDFc46dr3SSJc5uQ63AklzbFz3ZYlU6R3lWpQ0cranPjs0BWsaHkm
SRgObm/Qz8O+75cqNeV9R319s9WwUccuii9T49cDoms4Nx2pTs7Lx2GIWVRjl5X1XN03zRozosb+
Y0+78mBmmb5YPG9XFo1pZujYHThvNRVj+IRQ/9lVdtNYrIuGZXoKapmN9vPk00IoZj+4NZ7Gtb7v
Cc7mil14fzBij7rxbdTzKp0e5n4+MT/1fYYIaYTug7GPcA7ETcCOv1cN4/6EprW+tFVSPgeB5GM6
1V2TdxRTeYSLrNX9Sp3Rdmy3D2RAw6mBPXWLYPqCXqep1EQqe3aK9ol2HU+ffC3TW+YkPeFxaIXe
XFfqUkT7DS1tfxij85Pe1jJ8Qa0z3w+lVI/C4z6rJwuBwnA0Rg37ZLuvUls9pEPDc1GXCGuyS3Pf
r4Mh+TYZ+36VcuuzuFWuoIovn3tb97fWpvGyIc9uG0PtqCNddnhSO+TtMuP3igziJPeBKl32bHmU
aiUfZyfiicd1+6Ja6x63iXTjifA6/QL7236r+EKplgwPUvuNVC+4bNM2G1a5eF1WQtzV6eCLDTnC
NK0dHQ5NVw/HaIbJa8fK6tjPjb+rmpo+Lo6YSzky8qFxgV6PyUCgk87z+8rO2OWED7hA42TS44xm
c7fHGj8so+HHOtrpeqp691rDFoZVLSl5Cl2Yrtsm0KLE+3CSlNsrXLfy1nu3V7odN++0oCW64mWP
T2qI5orhpb7GsmkCDIrhTY8Jxo8J4zEUgrdJAedX3Ipmcg9yNOh9SlbS6x5zWl36PYqPpnWIZnO/
ja9x7/YMORQygfp6yEY2ZHyWl3rYGJz5uhsmrdZlLMqka47WxSEUjZXVhaK2OkXlb1E9TonGCUvy
nq61rtSET6vE7oHXU8wYHNwiIGePI/yjcdz9h7DQTU/BhgxbdbfU1tw0q5OvDVX2JpqyOWDS7Zdh
nJYrwx05iYmhL80+NDfLwtas9uV0rBwTV6HcYA2J4delGpq8nes5g1jkr/y21XvWsTkWwrkvOLRd
0eJkPNHU809JNRy4nD/VvO2PcPSrM254UQ2kypO6Wb6mnX2rQy8KHpItq1pss6VLrG7pcLFJOhzZ
zNKzx/aOJKnIWcmTB5x4cdp2488mKS/IjIzrjq+omNpke956bytdYjM+kDKlNDcm6YsxJfnu28fd
ifXg2CIPXdU/t2gj57afcM5H+6VOltheSEoE1b2amzyaNCqN5n09TGW6vMdLWt+sS9IfZNNPtyMh
V0Kyn+e1P6Xe9dqHvdFhDXPmthXfyo5c43Tape4qiXbNR1U1OqouzTsx11eEeil16Pet0isr26Ot
EPw4d6k7DrS+jE0511nJtmHL9wqhNMdy2py2XexPy9i+uK11F97y+TNt+6CystrsTb1Ny9FXeECZ
p8nwfpja8bgPUbZ6TCXohGWdr1xlGncgbjR52Haq9zmhb24yiy0gxbOmSPupAjGTmDbr42yXLOkD
5AFLQrfqjQQfsr2t+avvwnwn+BTvbFMF3ftW5iJCElNq3rKWkpuuk3cwLN5AqNrqRxrQQLNSTbHL
cBnXp7KsvirY7p93xnOQPTeskvOhCUP9AgFxeG85sbqbmKPZuIYVBtUNGtWGPNSL3T8nZkCFEe16
qemookbtPmQoTltG1RhvhGzYl0Ca8mcDL9YGT2shFeXauUQcRtqPHzux+JPhbdEGES58dPN9X5fm
qWGuP7o9sm8UifY5Lml/IGJnXsvWO3tqJzOeoles10s/9hIGvyDN0tTfQw6Ix7ltllvJ5H4hIMie
7C6ayxqS9TIQaXI6DOjcOzZBQhLsel98RzJJrDxXI8wVU9P+SgaGTtJMIadsLw/BDYvJHWbHpmLH
fWo+brzZ9cRsLlgcsp6OOQksFyiWmVz9MGvp5mKO4xtNI+i5DrZis/KCIN5pCMS5m6LLU57knGwP
CR3opetiem76jZ2sK7sXBvEsCylIChbcaAvp0aEHfAIZhky6HqV84HuCr005xIPrQ3njI6613Upy
6Fvf50s5ZsxScmuW+YqQ7RvGobJ6gTS1Zgx09de5DUW6s63RBKTWrWq69OBNHK6m3VTHZO80ChGy
ihrx8jiV4/RxS+c2W+26HCJeb5GpRi1UCDmqeJ2Xy+p1iIYWTZlwvaW9OlAIZVVG6foZblqurRP7
l1Hua1HWqD6klfHXqG/oJ5hv2euUz77J+t6KQ181acEMSk7eptVFlEI89Avk8nLu0VU1lM0dYaK9
3cq9fEAYy2uHfHO9VElDdNU37B5OqFp131fjNdQh7sEbwt52tJosnUp/R1eCb9lM+GUeW/amqlLd
8FlJbWNlP9BxGK4Y4mnU9eDt5wS76QbCZnse9ibmYRCvZl7USfi6zU1az7dTiuXnNJ2mwtfee40h
0YMuonV/02+DA+VvqT13zoSgK9ZvED0mq82++kMLpdNJjYKfEya292Vdhz1vxvnSWVHmPlH+Qtdm
e4o0+LvVVc8dF+U9Kvvmc0RyOFHR23xr6JGOoME3Uw8HYTku3LiafKtwdzuKGjJdX5qiB91UeATB
eVbc1to17BOCUgamWbq7YYaAB/qxe668ZT8r3zYXbDxs4DGk1xJPvdC7medeB2uqB0PaJHMznwvS
7+trubVNxi3kvVISePMWlkMQkMdXIcxVJ4aPfFrMJ5mUoDIdR/kMgmgczXk3zdGpqT9j176sS7fc
Q0ZdkaYgeXPE5qAblOQIbX0OZdakZR9frY3zY6N6d6nHuMG2XpYzZRhfxDq3BQkNylfXlKdYyUyh
HgLk0NZn0X6NC1Jfjezpue7gUSBhkUaxHV+3pNqu2oWboFPbNgcSu+RYuogK2UHV5/cI05fG9C5h
cjvuVTPex9n7rOJd/wXBhrmdG7ycazJFbUktNJQ+ICcGlZwmsU03TqEqW43dPpSlDaAX6valwWqH
ofRt4fxevUIxRs4LG3Fel0mqFzUNH5Nkj++bZRe9HjzFn73okp+dUPNhsKg/sXVTjbaq7VW2rw6K
nkni+1G6KSuXkAfZdC5blGoOst82kanY8R0qucVmfYD1YkI1z5tfI+ysyI9d4qP25XxDkyrjA6SU
jhHNZ95li5XfFAj+ZVLXq1fw/H7K1sXvubIkA3mKLg0fUeGEexvieopGPcpZwmPwYu8tpETdtH47
BSnMYUvH4bzQbjo3MMrPA+qWl33BY6FEyZ8SRtR1t3XlawKaqdXb7OdsGZk6wvKkhXKLuKF721/z
KXWfhSxn0EaMnTsEknamSQJZcFuTArfEopPa2Tpqj5P1evAeQvxgnToSWjFdxW6wIPU7eSjHWr4i
tfFUl4FtemtL8bPiCRc6QbJ56kEiFb3a1O0U9/Z5WBd73KrSnjih6wv3lYPc0Xh8384bgljm9weT
JMulYfv6kIQQg2axWTKlBCnKRuznHUjFe+XU+GK20h75GPvnHvIbhPhAz2JLXcGbON7IiaBZD1PP
i3nCKCfl0D1MbOIJKJZlfEO7WR4Tz6PQYUnDDWcdL+K80U43G5Gf20CHowjkm228uqRVVRq9bZbe
S4NRFltqnyBwTNmIwlzlfcLmm1Xs5DKWhBySbXPPM2tAue6ivfdw3HU1td1tOS7sth3HvdV72Le8
q3x0OnUk3Ddi6u9AXNe9pqbbTmNNINQMkETfm24YlbYVa889d/LY4H38UPegYTVIOHdyRKW5girm
mhhssgHch48cJZ3uqBDZFhrzlNbSHsuxpFKrfanP0XOiWYj7xYE8uwzDHp+XnS6PClTow0wiZJO9
pk+OrPaiFlx/MWKGXFTG/ZbtrKe66ZG5HtMa3/iwDLrCnmtWt+yM+mUd9D7sBKh6zdnLkiZVr1VD
0YvjuBkAHuzrp7RZBLCWWgUAD1OKhsKobr5K9oAL2kmodocy2Q+baPobyOP952ot+6dFDKzY+xQK
AzkFvUnS3VGZyo9cNOIiR7ZqPC8sjwlxt2zYQGLVU2gGLWq7PGMx8Zyhuror05Ucx4B3oUls+Ocd
lwmIBoT01Mv2KmkYqE5bi04nczoUYijr+zpwA0srX/oIBKSqk+MO0OqANqjBYRw4IwPXC6EZLyVE
1yYmTcj8d/aAHawSnhTOx6R1H2mLhkvXhHkp/D7xL0kK9cW61yCXVMO51SIZ3ATMqi9RZo3PYNQg
bxO+frBl3d7YlEFnyeoztqbU6t+7FX/gha8dlHKQdH7zjP7+638+dg7+/mJf/OPD75bTP367+ZtX
9eervqPdv1/2Dw/kO0r9uyHyJ0D7q3H1L+jtv238b6JdxgFx/muq+8+dpV/Q7i93/kZ10x8F4HrB
FCM4lSkFMP8b1eXQghjlWMFmg4sA3f6D6mLOpQA5JbAUQGL/xnTJjxDkgOnC43hKkPqfIF2M/kx0
4RWYK6yU5Ewy/p34/o7o8tAmC57r6TDOJoYP1Szl4y4SkLSsU/wuFZUMeYK74eDR2h1SNNUFVAQs
/920/RO0TKC4/FNPoBtCQjymjKacyl96+rueILZwm2yKFB0O4amR25yXXJXnxTjyODcW8iDneucA
UMpuzXqQcbJVkHbqlZ3gI3tIcNMdu6ZyP7OqR9qD2hh0C8wqd6Zk92jayvNOAsAiqNpuq9pWDgTn
9ypwSMhDFcYEUjXxZ1m5MUuA9ELGNW1ZJCOoUIDzW+GNggOM5viMSSrIYeLMF8C81RWfG0hjiixN
VsP1m47zis9jydcXyPIkm+v01lmanCT/rg73MNEXxFB7w2hbjnoa2nnXKxquVj5llm/rF0qn/Stu
RgahFaljt9HlMjUx3INc6mpdVw3UJyZ2XyYhwxnU3XhXpRO+oA6TnH8vLrlKp3vDaZmnnmwAceil
7foToFSQojM3UGGodtB1uoUM4jF/xnOpso4j8rGKKjnMUCyca09LvS+UXA+VSQ5wCTquIBvyLlbj
KaRIXZuExvMCOCwft/bgNwOyNh3mq21K7O1sU1BycegLMQ+kyWbQVRCcIyvKKd0K4HrTIxtQD7qm
o7kwQ/Wh9ZE9i12WxbiFsaAjQqc+0B2GNtzvzbZpx5N4Y1xTP85xTT7FOCyHmo3liaQpOAIdscXQ
9XVG93H5OrhaFtw1/iEFCmk1sJX5JvZuvFhDATZwcghrvEkroGU+uZJDxQ9mTfhhQeJO0LraNGoM
znYEpNp5ohM2skJAej82dJt0CLzP02prT7xKcl/uTRZqVwQeQJ1YrtuqhDQyB59HqC1PdEkh70/j
cNs3zfRsazMdfZi6bDdmyjafJF/EPkD5vvjt1jEFzDp+twNgWx3SOTRFT4P7/hP/asZJHePam087
SQgYL3jZbgDmeHhnhx/QSvH97Jb1DvXJng2QX/O491Y75e9s2466cvN+7M00PbQt48e2TfcHKNjq
YtgTmzn6XYjy3d43m4UiDhNTUGJZ4eeanwFupRmrBpOPHhFINVN/AknQP7UeCh5lxaChoqkKr9w3
GitT4KjcY5mKqMU2ihye0QGpHvhpWdV+vVZreu7YJI8eiseC+k2BDnHCZC5RqgDsKLMVMnk+AsU9
ASGURWM2tB4F6xDULJDCDzNlC9RMnMNZC0CJk34FxuXd5k713NLLVolSz3TldzYk9P0CAB75cLv2
+35US8duZJdux7r1S54uHN8YWd0pCDIFkekdml3WVnHNDPLz1YKpfd26sfrmzDpnqp18BuVFeb3h
iO52QYdnA1H/ROeWX8Zl6YEYpNN59ws7JELwuwDdzoaZle+NT+kL6aW9AN9kpynO8+sIfPo9RGZ5
bkU3/kwGIGQYoHemAF9WWW/nGWyY1PDmLFOWrbD5B4Dq87wd2T64mFemdhtAt2E+lFUTDywo2d8C
uYk+n0dT38yxN+CNJPUBXBWaVZ0MwK5LU2XYj2LKge3TNpPzQieNaeT5YssnmiblXeosIF7CVEc0
6HRYZyhJJvbZYTk/JKQD04KgMD6Fod+zBpfmjk8jADzGl5uSVtsBYtp2DFBmgG3jqs899suSSTPC
ua6WZNIrhQJq76M3GcFqpdffEcNFpGmZFrRXb1vDG3PuvR9AeE/+ItvAnlOrptNedw4quYlCWSUF
P/oU3D+tpOq/2a7Z+qLcx+mbCDLoctmnZ4fVfOp5d+er5NOwxnDyCfgKYLcyLb11u+5brJzeOFRg
O9rTz61ouNK8Mt1z6sb2rOoNXoCiOJfRymxzzp8rUsY2T0i5hmwayvYeV3HBR1fGdD3zelvUde9K
3LzxhIX5Pa5d+sEAKwD82if9S4Cj8FKWxD914MPcDAbKHV12kKALPMLbnNrjx75OxwSSVJk+mWV5
bpxKrjbJ1vIKpduYcfAjecbAQMmQpRGk5ff9b/qRvvfgBckcsEkAuLTxb3gj7D2kwiDPUdRt/TCF
0J0nge2HeRxAEuB55TnFA2G3i1PDNwM2BSoqK/gnP6z0dYtyO4OrxI6bXfgV3xb5phxYyLokqD4l
ErPrsk7XSidDHD6QivEbv8KsNk0rjgseUp2GZODvm5IPn13Kh/cpROsPmxuGU+2T5WAC4CSwHyvJ
NVjdK5SjJT2lzJpCBNAuMS2FnpYonsB/bOVdwKWoL0vzPlGLvKpJDZAhbUyBmq4EW0mhAX3q1Gg/
R1bPRI+93YN2rZloYbuZ/cxRNfi7eh/qrpis32swUiWYgID7g97BoX/AgGch3CbmoYosPrdjjz/S
JNIP3YTdReHADlCodndlm5iPnqvqDKqm6TVf4BGgtWKdUz8uebvaeBw6Ml1hkQI7UTJ5YBvpjniY
oQYAM+VN2JUc5JKAb0BMuXwcV+zrvAFStmjuwTDfGkemYt83AoC7WhzLjOvWU43jDGjfnEtg2V8q
kcS8G7fqkyEu3AhqXJZUFc68S2m2wARn+wL504Flk6gV8Kxb97t5ank+Dir0GVC9BLSYPK5r3VYQ
VMGtCllTdtN61Zc+SZ1u4wzOSlj3eAFrvLqAnOnyjeC6egTZwB9TqHjXTAIwjUdVC3zfDO2u48Zh
K+wdD1k90vE93HVg9Qb2zrzGLXPM57xF4iqasBVVtxmX+zCG574EtFLWbDtjoECHshkNpCOqDn5g
ie6waI9lt5u7Zd/YYUphj6bVKK95MlTamtFqm+o+favQeR39M0fzS8mErmlzIeJ5XCIlWbuUs07X
JHwBfQlfRcCsX3O/bgv4Pdtw3462LmhTtuATpVzedgkky+OGZuCzoVFHmTR1bhrVHuuSpafagGfH
kJU5lLzLcNtBgZVJNmOoPF1frOBobvdA4kgHeHpnNxzIy33FqgQMddrWV7ZRzeMylxV80QChI1tC
e64Dq++XqqKhqPtue1uIa8Gy72L9SU7qO89ktc1VHQTNakQ5uKMYQF/ROUnWYvXAxUrNlhFS7cJE
dZZhtVlt+xiysnQGgBdw8r0b+wMfRn/txYxu6ygGAvq2eVq7ipLLYpYkryMW5UmV5QBfsJC1v5ZE
ArnEOzvBkGPGF5ycFrrgL3Mw9D6NJICuDhv6ANEG2NBeAejMq9WW+TiVhVtKgDlGXY+NPFDRtAWI
nv5oSm+uI2NBk7lNXvZYTgEo1ZRcZF2/DDRRdwMVVaK3nbRvsxfmroGoCNl/As96XFOoHuat3PIm
Rf5GwJcXdEgW9NQjq+4hwQ1XHYrplVLJdEApmQ9Q7cOeWLvyG2vBOmkwFXcrA+ConZhtBkY/hija
J08J3yGGgI1drv+HmjNrslPXtvQfuuyQADW81AOw+pV9Op32C+EWkOhBIPTra5D73FO+rmPfOI64
EVWve6dh0UlzjvGNmURdQw66q2GeVqx/dAsPM3jjfnA7ZCRKysjZT1A8socVq/jBzz0S13A34po2
VQKf4NsQdnXCc9LD8KAdds48Q9HpaMroAikIRUG5BJcAT2inICKAqCHtu84X4Y5jo4mrrle7uszE
zVpUxQs1w23v82k/6nY8VK0/Wly1m64Dy/WF60FgIfErc2zRY6RRXvgnErL1IbSsSsKquVRt9Y77
9Tcvk3fTLCF00ULD7dZkX0KHOnmlxM6kRhilgAA4ndxd1ff1l3kdzB0woDqeUAVcC6eLI5f5chb0
s150PE1TuNeBTkhu12PghQV6KbdARV/rPcWGlMdzvhYKUgbgixJGW+YvMBlPtmTnYuXXockv2pX8
Jhc5vTQS7j4c9UUnrmNdWtHZQ8lYf5VLn1Oodctzh49pHzZ5m/CNFCC9LtNCzvohX1HRZkMeXuRk
woeQ1vI8Q5DaTVRFqfDeRLBSXcwq4LsE7UBRgjZkew1ZIla8Gp4dqrRl9phVnB/A5pylng6kWOBm
FgciZrzTa7I0rIK1FZXnrKYqGXxlL4PPSAqLC1iEa1tzoqKme+WpIM5DNgxJrYcwdc4ew7I/9gQ1
hAtnCR2Hj4AjVHXKoG3us3nGo8661kuKevV27Vh4lyLvo1fCuvAAX5u+HyRK9qjPq3NnnUmpR/Ob
ymPwfpZoPkLe8z/KQAbvuXDdIypgdZqycn7RTdaegqbz4Awb9rjZ5lgrmSyguw7FdZhUcVPUvdsR
FG1fKKVooWkXqDic2q9B0TMwUdPV9uoy1hlLV5J9JhZ7X7AmDoJZYkrvuVfGu/jrzONuicajt1bi
ZH0T3Sx8iZ5kpqa0yXuVtBQF7CyaYDcGVKZMdFdSNBS+f5tyksVFEKKLJPWjmq1GndAMnyhvwrT2
giwJ0eKfxsA/Wu28MwnKetfQZbqdomk8Q5p/ZG2RMAlB0g+H29Z/3xN7Y4D/uEDu/Yl/0MVy1yyE
HnVhn2Sk9rlXP671cMw0SI0GOh8c+XZOUBq+H/Lota6j1J/LTwOEjaQadJ/msikelTX1MZo4FvYl
aK6hXny8x0N7iqS+SFbU59yG7sKHwtsJJqtjreUhXHWbaFVUx4w05WmZqvwQzOaJBE0ZA7ubE79C
g+dmr4fRgDL8RBiaKwep/Evgq/aqjQDBUELBTcEfeSjSvWPRqiBlU0UOeVRn+1aL7GIrVu+8KB+P
EUWnHze9Etcy97NYWpG6Uc6nodKw8cWJmuJCgVO4oO53HS3Zu64T05WEInhXqrDDmgsDY8f8FRuj
ruuaxzpbpUmkMmzvxrJ78ZaoSmWAFsVxD1WYi7pL0ZL5qRP1vWYkVivD38+gKXx1nur+W2PZcFPr
1avjXBJgNpKdSSfTfqD1HhJTd1JSZ0kPGy/19bDeOB/gF0hl8iXA9cV5a6C/i8aGr8aTMEaUlPfW
NGyfkZmmjYjiMa+63dxbsufzlBjQMljz2teAe+RxztSIDsdG60NNmPDBsfFhPzHpH4Djt/GyENx6
LTQQhCXaLZ6X53E3sGvdhGHKO75cxZrJK/yYm7wksXX0WxiEBSR5cY6iJ0t0WhbB/VpWp3oqPy+5
+bbmAw9i0rUoxP0eiCDjeX8cKRgxbJtesrDKpsr3yK4FhQlrbKbosr3yiJ3rqCk7UjGmSzinsDA3
NKM+StnigxL1DrvtN774t14Dw2cU7sg8emFydjFqrX0/zx8g6gPLskGgTz22g6eBkvU2yIoPJvBd
MrTeS1BG7K5WdvrksaA74v/HjUbZItBAnGC3LzFKFO/JRsFNG/RppyxJRNvxK1CnLFbMf8UCnsec
9OwlCGqaegVfU7nSl1rwKFVcDokbij1q6GQAfrm20zdDRh9GpG3jSAx5rI0cgJbx71r4J16AQNM2
KZb6ueclyku2JHDh8rjHBr6vsy6AuHGAP/bqdTLE1+PpXblkBEBOWE1PaLLHfRUCMsngO0V0ul+G
CqVeUBb3xRi8U220sa3BnNKKoF6kUIwE9U0cjOXe9mWZhKVfQcqj4a21fExlNTcwmVWWsgZcAtBG
PrQtkAE6n0N99SJy6ZayxOfYPBlVx2Zuzlk0RsdyNLfcRXZIR2Oi1LS0fs771r5GzXRWbtRxhYYj
rjt75H1lD1NX+s2usmt7KqfR7D3N6cmjhX/UI53vezfnH3NNhwRf6Ce0/M/BUCXLPWguQ/uvAjrX
84JUw4mi9D0VUIZ2jZ2vHoer0nDu9sQKeQz9SqE3MXc5rMHYmLZ7CahyR61WMImlJ4Md7ToVN9M8
pH23dldfQDFD25Dt4d3wJ1csZZIRZ29aF4LwUmDcTpwrA5vDlmkT2StozCaOFmXxoEh+6Pys3Alf
rFHcd0H5DqRDeIv3DIjoel15Nl5VFrq4VQSq18kpX+7wb8fXcQy9k49OcdcGBOApceJL57LxOEfL
U5Spp9pvi4NoVXcYok6/eA2U754N9wY0Z6xKUu50z7PUyzyzy7HPo06ePYivYYgqvHvkZJ5jhzph
dSLMY+L1zQmAcJf0y/KBtTMgIqziJ17m4U1FfJ3mGzSRqEp3fQz5BtXyYgN5FXnH2hi6UAf4S+Hv
sgAiVNEUUKh69lVA6opH+Iv3DVf2QY15T1MgLmiHiVigpNq99v38vXZMX0fAtOcm4LbbjaXKytjL
xkbH2WrVYdGF/jioZQKkFrB9i0oTBZU2aR1iRy4dGVQ8iM73sC4AFr6JmJjz68zXS8OU95IBPYhh
IM7jbtwQQdjAoAX9N3KwamvAByNKMrGBhfNCQSeLHLRh/UYe2pWDIdxwxCwfgY1uiCLxQTCil/df
4KmzE514/30sADTOWThelw1ybLyAPPgNy+883gaHvhjUoR8bFEB0AyPzN0ZyBmF0JfOUDij+AhqB
oFRQKa7RhlWaDbCsVt9/xsLf3BlQi4f5jcTcOIKD/8Zn2jdWs+o7m6D577D1CZesYQ8YkPUGSli7
cZ6SY72IS1jL73wqb0wESkqsS3Ov+pYn1IbfsogEn0lA2yL1ZZB9zTZ+FGXIBxUxeOEatJ4Zn/1I
z+m8CV4gmI+TW7u9Ru18sZbgdWUQviRv5qP1XPOpYyUA1S5USZdnoOfbCW/Rhq/mq3b3xMwAjEg1
wbcHBLZ32gcrQEIIdNygpWjFvt0oWKkDk3S9FYepmN7NKxBZ4g/vS9oD0Szr5qB9xm/dRtGugJs/
hrn0ipiA0z0EzIR9YsKgiDuGxibPnosiik4y2sod0wK4NhdbKoUFD+zw6ovvJcr/DXydUv3G8GLL
7pJ5A3vpG+ML99mmsNebK3fZvRHunuc8eiiEtAndqOB28r80hcTLCKrqxm7I8KBccBnV6n0ClpDv
sjb6CDBUHnlXzDGqpDBZ5wpF2N/kcQb+xM4+BXgdojX2z0gMNO/Uxir7FK9fI7z8DCzaO6KxW3Yo
3h+mEh4/OFOyF/10pSjURwnGMHBQJXczMIGTHhvvdl5tBBEjfC7gqaeNrmGvDBqYqsdn5A4UJPwB
F191yUSDO8/15EoFsEjkGNSZyhxNsdYRlCGuL1NjH6k/4OMcGhGLZaFnP4ueVjuFl6Jpngg+opiw
ZT/MItrZqXpuK3W7To4AhOnC2PqqpLHTFHY9M44ceTNMex8VDtbCNzZ8euPEF6HbS9QGUwEVAHR5
uy5whynHgkw3An2NPP61BeKVem0RJSgsHB4vG08tXsN0lV1boKXW3b7bIPepGLP7YQPf14nLGxlN
VaI79Y7l/IGPKtqbMPrEFb1UNr9KqN2HkI0oBdfgIUJddCkLkwx9mZb18LIa9crmFkLr2BVJ34L/
0A/ZOBepg8HyNLCgTvyNzw9IO1z6jdmfc168MF/xI8IRKGk2tn8aZJo7KtK+6ADEbwmAeori3DzY
LRmACIE6qy0tUNuszJJKdCi7pwHai2H4AvKGXelb2KAPayBI3XTO51CmFpEE+hZOCJkrD3KFJWhK
VAuxessx1BUMfcJCAsmRN4egrxF5ELL2X0hfIAghtkyE3NIR9C0o0W2ZCRxUnRu5vpskJKrK8/ct
1reb6C1t4c3W++I0CjPsh8tDubj5lHdbQiMaJvLKysF7Rt8fXB1e5Re7hTosNPYi1aYY77AuIPWR
m7D6yG00fynEhL4OokE0wxTSoGMu41t2pChD88JATN/Nb9mSVeMhwGNaitsMgPkau7ckStUF0XNF
+XgqbIukSr2FVhYi2DtT0KI5VOBEb5qctQ2UzC3rAuutusvZloAJ3tIwLq+RjBGyREoGxHH5zlTL
cIIdhTKuMX65R0cdHoWpkbIB2oXEjQCZm0RbDEeJ5ktRB14yrdMXtOXI6vRlq1LS+18qFHww3BwE
q9gDoHkat6zP/Hfs5+8I0JYGWnlboKQk7LVRGt8SUkEIDnkBHz8HwJVEMm7Jos7M7KtCQb53c8hP
cksgwWW1t2ZLJbEZnvCwJZW6smIP5i2+VIgcL0ov8PTMlm/yvGyA/1SsiZKwfaB0NTFKxfkb7o7Z
N1tKSmx5KWKHR/4GX1QZbZANApGhNjZj2igNKGvFvgdD5twckUS+4RzZG9qxvmEegtsiFTRjn1uA
9PMu3IiQcWND/I0S8TdeBGmc4K56g0jEG1CyAC0JgJiYOaQJCXKkcjb+BI7iod+IlNzJT01B8r3c
aBW8+P3OeZE5tX7r35G5+BSNUPTiEjVtbJb5A6BpA1o273c6dPemmKvU7+ooNsQZxB/8NeFT7dJ+
fQUqqUfwyIHf3sIRbPHve/ou7/p0XvVwiErpXpq5AD2Yt8MOrP2SWktFnFXDOWgYug7hhiO6QFAs
gZc9AkfFWm/4R5tNxbpTjex3JJqHGyUhfllIYI+hznQVq4aFzzCb3L4oVPawNEu5n6xnP2QT/VY5
iA46ysK7ZhjqF8CYWBG1JMBro/LBLFFwmBmv6mSIekC8cFG4S5TLoksJWRJdh1bquTCIwAkfhg9Q
8jKfk9on5YVFK0qCXIY0zQPsyUyLJHOBfbKrpseSmfkQ2ggNGmhIOIinNQQOjZdF7LadWqDxQJqn
bpIOQAACFj15saYbYmvGFWrKXG3GLHjFcpl3Leue0ZmhSpnC4SDbLrhRi5r3oOU3QNX/CP8tu6AQ
UdcK1WRS92ho1rLmFwZON5mVqnYrvL+bShXsvfDcrs7JsldASo/jNImj7rrh0jla7rUZyWOx+PMB
JgNkzqlbOmg3a9cfpmbJnorZ8lvIlbgUBVNQ9E14gTVN73FXQ9QH4drd0MywBO5aY+PWCR8YRSfd
tXFWfF8RSakOcF/QA8J1s+dliMpEhg5vD7TU59yF5i4w3b2Xu7SBmnfT24mfwkooxBYA4F3yJocY
1xPm8AfDbPaqozqJXPu9Xzht4oXDUhFtYL5WQAf2k1dlxyCvcL527PwDRaFwCYk9VvU6fdIzMJ5d
NHtA/HLWlC94vh9Xv1cHCxEBWxd89TivKdo2m6Vcja8kVMUB4SRdxgst2ADo/C0GB/+OpGEYeCZ2
gQEmqDksRQDel9VZnsi+MR+mNVjv1Yr9seuFQsgPjcEQtBfRMMDLHWfYbOCZo/7v16J8nHrZQy5W
Y3AX5BACppbcw2vYlwve35qt72jF9FeHgNvzCMr5Kxy46MoMPZdGBV2MfhsxA+kvQ4O1kFbIGnjt
qwdD9q6l/YAsZEPxVlAAwDroPi6RmpBPzGZw3ohZQgpGzfAFGig6D78P7nJEWAE4W9XiwdV3MP7t
CWhiBGTZhuSS1yU+bTXBYPJYj8yu9yEb7PAxKlBvJLydyQXqM3abWTH1JYNYiYRIuPBDALr+CGYn
wgMy/XsIQx/Kwn1ebFRhG+fDu8AvqlPZMwRRsJ2WrxT95/tpJbB1DNDl4zKgTkevMaKbIhXoAPQs
aR6V8w6xu+ZBrrVLskbyu6muBYDqajm6BtxvAqUPidQx3+j8bgGTAQ4wW9CJTh7Sk0Hy1uBoyBJ7
J4YHOF4UrHlLoWLkoz1Kz49gZXjy4PXWf2hDMl+FB+d1wnr0CMjDSxyU/hRFu72vWB4e/WnKX4up
Cd71ekKw1AO1AreHAObwwvkwmk0f9/RAb5W/QHciQy1heE1jsgzI5ZUMMJHIsROUCCjVSF7qGpGo
PJ086l+JqZpkanxAPo3jfpe2UqiU97zZSTF+V7Sc0gnhExOPCjjDoCu38wP6LKDtJyWh0YFjNd3B
362vXuXfM/DH+5G3LPaZE7fr0Lfo9639PCPHNMejXORDCPN7QIvkoltS0voRJm30hFCTvYeBzT/7
smgu3srhqzVkBk4uVpfkeWWSAOmhp3CFy7gG0+sIHVojwDu4m6C0eg+SZjhgKwXvUq7mzvj1I1LS
+mpRcx3BggZpuMiXvh6KdFR9iVJSWvWuB69zv8wWdCcxoXpBdhQegScd4KZy7hAlcTcDXoik0dkc
xPUqkGDVSIItxZnVJeTITCK6xthtl+k6NUEtj027NidoGXPiyq7GF2GXM+0Azjg1QN8cBPJDmVzJ
a9YMoD6CIHjv8eBRDtm7yHbLfTHkTSoydHF6GJFzWViR1lY9FPAJS9BQR6SX8P1E0XpZVQfltbLN
rQZ6nDSDPgUoZx8aUUI3QBN1jdYaiRI0T8FNJ6L2CN3vixy755CslzyHYSQ9dm76GqYNkbk5qsyS
12LoxX5EYuPAwrB+R43AwjXBkz4hTXGmLTcXaAJgQkJm05L6/UulcaPkmE0x2mSEHgcY1QTmw7gt
6V6fIP5c7fM+V0ffK4F1tAbYDum7/aInCADWrD6Juxy+bBGS6gHL9FxtlrzdYedo9/AkycX487du
oNB6xpwds3KBtFfBirzFusWAzwfrGTxBCHc6t8/zlNtb2WTLMTLSPQKxrHauzCBJRbR57FFcPCIb
5e/you4+rNWsirgwdr7YLZhYYLLCd26D7GUetY0Lh6YUinTWIyY4uv4O9lL0vimrNe3KFqpB0Xqp
bny9Yw0rTmph7akuhP9AS17eBs0IodwV1QDaP5juoQ0UX6oFfnJcdk2YBBAigTtQfln5GL5SvVis
Z26EamjZxbg1GpJV2wrcVgk/gYXRlz6LwjMKlfwLRELUEGqTooJePZRowms0Aoad5fS6SUHvSQYq
K45aMn1wGfdfoG6UH8CnuTtoGwHQ6MzbuSFS3wovpI+r5XAOsrZ6zlRW7GALoL1vvDUOok48MULJ
oTA9S3zJi8c5h32edEghnadC6e8tDeanBtsrjJk1u+ujnjGwExU48kmFO09l2dnUQbDvR+w1aJ4b
cl8hIfYBMgu/gWVVIdshkTesl3C8g2MQPtUGDbjXrvpJt95nNQ5yzwfsn6bKzkVuEd4J2HCX95Z+
Ys0MWVHjm4mbdiLYE0sPYNBQA7Fx/mnUyoshz8yPDgE06POLGdKqEd3eDRAyOhUtSRf59LuvZHYB
odM1ceeZAX1thjA2R3GwhxmXAWvHd7gMfY3XFq1+vAioBXCj/MelHbNHFUXtLgcI8Nxk5RN2V9Q8
DL00tt/gONRCwEsr9GXUlX3Hl8Id16mD8eRh/E7so6xNUSPr95HqVojRXla8zqGA5hZVaoHsAH3b
gavBElV6ei9IEF5Gn7tPTVfygyzg3o0TAoIRWs4kUj22K3h9T1DDpiNjYqP7Nu29I2b8DrhmTSQm
Mzy5nrrTvG5hMn8dYzRd0bnTC4emAScGn2ofT2G9QD4ZBXSFlXs0BpZX4rWEg13b27mcHmpHJ5Bx
07w3USb3oMlQc+ald2hg3TyNs+3QMY/sSMLeR1clMd0hXuG9f3ceZ9gpXPNOAydHLTgG+7Li7amd
l+x2UGa4C7NRnwtE29HCAxSMtQglbjn9hgXHu5mzdZx2SCFLL2ZVhTXoP8CKKaX8at0X88JoUsn2
G+vbbLfFSz9U05rDQgEy/I5X8D8Y6Kv7ucnURx2N8y0LYLpApwUMq2dkV4pQNQ//IyT84Vu7TWYZ
/38A4XkYhT8g3f/XfJPLt+FT9c8hN38PN3n7J38j8BhfEmBVjSJKMImECwqs/h8IfPgXRpNgbAmn
zIc5u5Hu/4nA+38JIqmIYEaA1osYkPF/QPDyL4j2KEAi6uNYwv/3Bpv4/GcMHp0dZ5QRH/FiHgQc
1/ojBh8Z5S1aU70LMrxrgH0wMwEgY5kU+EFX5A4HiKrGv/DAtUdSBxPChSiXEllH3U2hvek9smoE
WJQs1CvvhoUlhDTtCU0+MqiwdaWIe5R5WOBn5IQL6GanGZBeCQijb78gGGqgzIhoOBvCDYYgtKUB
94YvA16SQ6p4N8EkQuKzhHmWqpDwtACw9rXpGKtTOUsewERFOC+eKjju8YoCs7lAAxDvyKqUhs9d
2CtzJLu4sUfaURaEv+/d4r/PhC+fAQssd62buiKe3egBLCP5Gfgp6rQt8CyRBTYRtiztbsdmQQ9X
eQTwzBw24XxGU1GQ3TJkg3fma+E/EZhDbA+Vs6ygAjhID+CnIxUvjIgmDWGeZ3eFGI3bscKZJgG0
CWdl7JdqueNzLcarz0OUuIgUwZ7qWh2KuFAUoy+MyAdEW1TdobOz7dU3HtJ9pFwHJNgUYccWokuY
8IAx0AkQsp4W59dBnGm/LPbTZKspacoJTAcAd7LEfOn0F+21rjut1FTA1UaNE8CZka+kHNWdxhCa
I55M+Eykmo9rlq23WbtG9/4yY25FGanB7sYR/I0fBBDcnYLCeOD5oM/dYAnyr/NgX0inxYPuCf9C
LBD0HVKcDL6Isbg1MpeuxmwTMCSGjWAOTGneSxQCyP1W4SgTiWkKBoad6C+qNs1TCNYCoWTZ9ypG
pt9bTqGFGpKA17KgWXAGOPpkrnfGBMEj4NL2yPK+fBhr8BgxIln8C0WGeMAL6SOjqCN/uVXVXFyi
PEC+1lD+LWwKNKSZY2DqsjmyuAWZi07h7Cmw/eCfstSIBb51Q/nHXpjAxIiYolNZXFTbhNdhF+4X
4oP+QjLQZcgUQnhLIZ05aOSzER/6Zsszg0gbzyMiyjoNO4m+opddyWB0D+Y7p86GKQ7RYNALgRCZ
1Ni1ZrhNG9OMnI3CeJUmewDfnsd+t4Ig0BYXFi8FMtTx2qwg3XN/Gq49pPavWw6BnGTtYV5AxlAc
8Eq1ID2WsIAlji+6foL6I9NRGAk1H1YCkPp4DAf10qGXqYSx4N6HRaAG5mAUiN9D8RL8WKEiV0cC
ku6l8RdyCJvV7UQZumsejdVlLWZ/j2Yw65NSL9CiV1i3AEjRNb4MC3irecRkFDYvgMiDqVPnEPrP
U16o3VSN6wx0EDXpqUYJBfdIsRtiNsxpQnG14ARBEcKk8cruM/g4d/VnOkcJtPjanMEfI8bMQtl7
Sb+uM8njAPWf3s+GIEkIMkNFMIiULj9nYCIfEa/ln3WFpEZK8qkvTstaNQ7zDiq6JhSfDEY8sQ5B
4kUiHYGsSzQF8sQjZxykCLO6G8/z1Au0WgGjK5ggexobrouKWeEbcfSmFcs84p4FNvJci3YPebP/
1Nru0kBf3JXgHuBb9zHBl5R0zISJYAxXG/8HQxKUmM5AcKxtdz/683SAw6z3/yPb9i8DbD/m1/7X
/3ub+5cfZxT+52i4t52a/nZ02X+Z1ffPv/97X4/EXyECalhOEdriItricn/v61z+RSNG0QcyTLGC
DoRRZv/Y1wPxF4GVzSKOLyXAfDLstv/Y19/ycGEQSXj5IXJpkf/vpNu2Xfv/jCvzELYTId6RtzFm
P0TJxsxmLQJj/FjQFGTKOJ9/KG3+RVrtV8f9uUrwyxmBOSt2EwNYGQO5Xt8XPrd/j33E64HBm//G
4beE3A8/WwlPr4ttxA4N+oAGljuSP+cWKubvfz5Chf/ytmBk44/HjzCwCu1XxneRz0b30FGE5NFh
KUZjEqKxj8Ogn7K/P6p/+2Lw+H882Yhnr2Ay8p3dpJwY7VE+xO3K5cffX4z4xcVsFd0PN0tEyIwp
BMh3BuLLDaVLWD8tRBF+XSVs1YMH0GSAotN3j78/4S8evvxp9l0ngYOK7YRzFQl7bguTYVcG0l7u
fn+C7UD/4q2VSIn+eEWydAuZEGGCTDyKBZVUkPlJp0e/uDJdKP+GGm3A3Y59s8LCqULa70lTzMPx
9+f/xQW+1cg/3NFqQEwVjIg4DF63QI6nYRXnGMT39feH/yly+s+vUm5P8ofjg+cbNRtXtjN5PvcY
AiMPIqDfETLsAQP3+TIDfFqFd22XHJU4rNJWQgbNpV9ff/8TfnGF26DEH39Bla/1XDFEDxfpsyQY
2u8YKFP+2e2TPyVpWywEEEontsMoDvFKMFABGSOj7v7sp2+X9MPNw/y5ko8BKCodlOU3gmHA18Yr
tUn+7PA/LT2tt7CuLxhDtlfML3RBJsdmkHj/7Og/LTxDtaiuw9SZHQRwB0zYegDDeNe24g9//k+L
jW9zKmGfY7FpQyTlVg6LNe57fKnp76/gF0sn/+nbrOGfIyqUi0MNgz17xASw3rwEvYvIefKKSDxg
1mbAT78/2a9e05+WNh+MC+ZNAWGA1Cz4PcaaFdNLPU3e9z86vvhpJRslMWSxTB4ccEKMsAmBatpS
j8N/8zS2N/5fLGTip5sVoV+rDCRCzDdBa7NfBgpArlpWWqZQ5sPoD0/z03oSYBCjXDoPRNOEcZ/H
hrcYLuoaWtldV06YifJnd+unRaNv5z4LMBjl0PnaPYMnLu4aiBXPvz/6r+7VT6vGogEcLSihDj7I
R4zmGkRwzUOUwe81k0BYf3+WX7xRYvvvP6weBagjKBCdPAxVuJ682pG7KKdD9fcEiH93r3+L9v9w
+DbDWB/cHH4wSAbBalE2/MBd2+3+7Nf/tHyYWbQC+hE/zBWeALj3ehcaDybJnx3+p8XDlMgaV6sC
YT/OGs9gldaLR7KCSPmzE/z0PesI5iesHwmSuAYf2lFMnN0NCtM57//oBFsR/uPjBYUQjBi4ww+Y
iVK+CDmO97bM+/XPfj//6UNDWjuICGHi0AXhVAJXDGwUFxrDmv7sE4OY919+P2KoPZ/8QRz0mHfh
aaz9WcbKhEjL//4GbSvPv1iR+E9fGaZ05aRe8Ij7bO2GVOWYb3Nfe27m53zKar2zub82rxXmA3w0
mMrW/Dcr+a9qnp91RQBwmfjfnJ3Zkpw417WviAghCQGnkJnU4Cq77HJ7OCFst5tBCMQgBl39t7Lj
P3Dptbv+0KnDoVQJ7a1p7fUMKFMrhi7p9F0dzGWMg4NMsWtMlq3lC1TSrV3zphZa4QLDVvEJRmhs
+LCSRZhX/v4/xL9gLwf4gOUBxKFBWag4MCfWbHGRxB17ZX6E10j53fDSl81H67LDOGNMC0ZQxXKG
J866nKPS2u5Gpyw+3lazGv7RAd/UDbcJrFhRTUD7BxonSfs5gfQ0eqUrf/pDnVhO+jbSw9bwQsfl
jKpnm/7U+w7TwP+eR39oPnICzYSTQKEhnFgrvSdfIiw/jzCPVH55LrrO3l/S6Miqvg2CGM+yHU4y
uQkTqEXw7n3Mr0yDP4RB5ATy3MAmiu5TUizHVlI4B0wT+b7rECFR05oMWd8YreCIJXT1Qys7U89x
cwKcwXwaX3kShUhKZaB0oTOK6qHo80yxkRPglls5QhcSn/F6GZ5Rgl6drMCzrd9nv06HXz6MgKi7
b8fdQo4Bsw7bQ6cjJt2+kiT+NKmc4BS4swwgY7AFjLsgdkXF4ak8Buo5qZzYxLFkSFAcZwuKc2NG
6vBTX/HXdnp/6roTbqHAC/feVbaorp575uhRL9GNNSob/QbeWTlr1O3C7fOwRVCq9JaipA+FEQkv
vFrnTjQzvUZ6kWh9KfGyujEUr84Kzrx+rTvRnPRwp4b/Fvq+0DqH/B5VtnjZ9Et03AnllgQT7E9n
W4xh0+E5FiUDa8Tt5b/7fg2b3yR07sQrLshra/GyUGxB9BPnQrle+CJ1XyxbLDz/AidkoXlcockt
IUBA4L5Pl6E9h3yQfudl7oTs0mOvAguMrRh4BEVvGplTe/Se6YY7IRsuEH4ntjVFNXf8vulU/KD3
zrPrTsRiJS3xFMkW+ELg8j9HCQu8tOtd1qf//rh/CFruBG2E8hsZwBThDAfp/U4u1fLGlGXnGVRO
yLqGYgwVh93baIKgxG/eMCdqZdisY7Ve3QsqA38ZHX050qN/ZeL/YWyuTm2/ZnrUOEmgNMr1PHZ1
iHI+uIOMMAvz7LoTtAzl/rRskxUjH3yZKDZgKHUr/T4rc2JWaghdgln8v65zCo8GWKr5dt2N1gi2
n0kdrud0w6UxvbYOiZpv69fP8csCK8mqyw4Fiue9TescD3AmEwImC14T/gpq+bV1yNiSAS//aJ3T
n2PDIVVrKs+rJ+ZEqwSzK2kqNI6HMIWCiBSuWlLsfnuD6yPKr13fFxaX3SHXc7RAhbpDqJzB3HHx
W6KYE6uq1rRHXaQ59ysoIrBi/mlaG/qNusuKmeG0hLKhzZyVxCOl4NGXYEXJrtcnpU6ckjKa2FEH
yzkeSX+Cack3qAlmz8adMB3ndG+xEzbnFsY9mWgblC1M8AHx67oTpzCUC6CbStH11IQPsNFn78oY
lgx+rTtxuhtOYXqVmsKiOBxmRdA4R6cAbmmz35yhTqii+jxVRldrAcfcHkI1iDMLvdHlh1//nVgN
m5JOw66wspZzdwfjmhBWOu1x9mudvgwnM6Hyu4KfQLGk7Ctsg55mzp78mnYjdT5guHYEC+gGwSPS
4xfUQXrer1EnTtMGVu5hH0OAB4Ptk6mj5wHGS34f9KrM+jXF9HIOpjQxpgiapclB/HkTw/vNb7Jf
iWW/No5n4U3PqLI8993+d3OEn2ik7r0GPHSiNGm2CuZGwVGg2XmBLddcwwd/ZpVf6g2dOF0hNoct
/rQUsGIln/mCPAD5lQ39dhqhE6hm7CjpysEUapjsadjj73WjS89hd4IUlKkxXpvJFNExwUJLQQkz
y9deXq+N/OZwcBUP/PpN015wOB6ppQCeLIUqvAphIlPqT36f1QlRukCxA94kpmMNpyumts8oHvT8
pE6MWj4AslVLU0zRyrIw2b90Y/LOr99OjEL+t28NQ9tBOz9zczxEfH7wahqOvy8GfNhgy4jiqOUM
pQ88/9ryDQr1Pe8HiBOhIXQ0sQ1Q8C9I+hYFEF8SmLj6pRbihGhQY58+DRiTru6fhmq4lKr2y+TE
iU6ut4PtuPQ+D3a9meCfwyO/FZQ4gQkmyIJCVJzthEL18rAX/VT6vYMSJyybbtlrY9BprT7a1eRt
/JffDHFCsoMKUaPyPzjzWn6f9vQpscIvTxEnHs24yv3YxFIccxs+W6Cwitaw+eTXcSciod/b+xbO
ncUc4K2f9hIWculnv7adiJRdM0dxSIJz1GB3GxDxjafMb2EDcPNlTGJijyNcCUGNasSeRbAZOcHb
evUKHLAWX7aezGu88GgNzqP4MA2nBEoMnzHhqRORNWB5fKyPpTAJ1BYbm+FGMIpnv8admNzwQI5S
znI+h7W+2To8vgPvtHjNFEBOXw7JZAyRKNucz0kXvWNG/2jgc+o5Kk5cpjw6yJik83lS7F2Etnez
+rbthGa4NTGqIlE8YSkjb0xStXcjh6Gq35A70VnPfO2wn8VEiSzM0Un7sRO11waLp05s7qnhm0wR
+Ttcrtuc8FIMJ4odUOOVWnjqBKjeFC+hN1qKiutvwbZ+wuPDR69xccVaK0r+4ZiFcTEGXvUjakEy
ltDYax+BCyFnLtZrjPvoHR1HGacZyN2+olzbr+dOhLYqhnsa/DwLOLY8dBAcolQTTvN+jTsRaqoJ
mksD9SzR3ROKkuC4WnttUrgrf5qiAMbvTM0FpRHNNwWPqZC3//j12wlQYJXaGZAdeH124gsKbe+a
OPrg17QTnzv8z2RCg6k4QphcdQAnXXrV+kkXQO99OVOGCOA0YEymAk9IKE23AxyQUMrv13UnQI0G
eKkOt6mAdbRC/YSZgnu4mR7v/Zp3wnMLGLIifOYLuh5/z9jB7XPy3atpV4G0YOGBew7cSKWo3u9a
3wJZ6zcPXfHRWiYSnphwRLDrWJ/XDWzQoOt/+PXbCc7GoiBn2uVcpLXOJYc/P7wH/7vp6zr2v6cq
sEBezpQtwH3wquMJxcdrZFBGLNqHUWgUILbwOMv/+0eu8fK7H3EWURCT9l4O0VR0Dfva1fxToOWz
X9NOiO6QJHYgpU2I/xX2ajNKMMKV+z3VoR7s5ehUMA1vJkbRcR5+UmvQZzzQf/n13InReh81an7q
uYgoULFnODUcHIVcXS1Pfj/gxCnAexXQXFc85R48NaCZNKPfWZzHTox2TTTiwIymyyN9WkjztmTC
6xmKu6KiLjlKNcLCt2ClokWQ0OUprFCw5jUmrqCSxiuJ1gYzEZZ8wH9NY8G4p6KLu4IlVGAFyz7X
U9Gv4MCQNb6Acut3O4yqh5dTcZm4MeCmYFwOcr8e9L6Ldr8YcmVKKYCiph2rqQADHcZy9riHSb3f
uxl3pUgw6YJxCfxQCxjUvmPh+GYii2e/neicGrxOiC0Yi1kksJSDL4YcvQ5xXDjBWe5AAVS6nQqB
kcngXQy816ESv3wonMhcWDsGMPMc8W5TwwePyicTpH5bUFdOT+AAdvQRGYuqYQq1j7ioOBsSCL+B
caVIbZtCNtYeiBt4QIDTIcT7riHW74u6UiT4sYgSYrixsOlE83Dmj1hJ/V7PuStDMkGPUr99wHQZ
Uk4kci0qzessSVf5ymLKf7/OXbFav15RQj9L4BLRY+yreovB0oVspyz56PeOwF250SEN7GZhIwuL
fzDi8nXT6h+TxjA+8cqO0fXv+uU9FJbKhKNAFaak9TGDXiXaDCMUXfxad8I1jvc9IXA3B7pX0JwI
CL8ZTr+efXciFsSIELfwvS5mDmMaEACo/CaPva8823didm8mMW07xgbOVrCsW9THvQv91rzIXU7p
sKkApn3F1Cf65pjJjBrcob7xGndXbwSbL3bAaUhfcRD2ExnK6obDqlD6DQx3TqUMeRJG2/isaV+O
8wV1rIxnUTmI0fMHnN0vHuPk0OsVI8/m7Xaako/12PndzXNXchQDYgIR8KSLmC8fmmp+gnXMB79x
d3a9VXlsrOsqYDn79Gs/bLC3gCmX56A4oTriyjwJwO8oGJCmX4Hy22+MVKvnlHFCdSHBDm55NBSI
VGCHIH3JgiOIz34DQ1+mmekI8EbfofUI9iDZFTUh+9dUTP9uQX9z1nBlRiMY1JEGZrNYQWsqwSrt
4ZVCQLOR4NOklbxR+thgzguKCYO5n4AxLVABzyhxi8d3uP+bpw9prGDyiXfJ4aaVPRcZiB24jK/2
MUHtvuXtOH3cRhqYnBxjL78NcBkfc4GNJT2FYGGbc6zNbq4kCJihwOV82W/NGCRtQeO95rfl0IIw
ExLcJnwOoOw9LiEDKuXE4h1tbrDstHA1SgF8Jx215qIo3e1pXhXrv+5XHtW7hYug/T6HMBEtEpCB
1mLa8feC72ZheE3WKMn7GLYJuThi2C9V4QCmiUh6FG4R2NZ8oAlAoysVsMRs5skWZEiT47KpbuXw
B+ZVdF7jjeMKG35TPIcrvYKREwDDsHYB4jqGv28zhfcbzE3S246FCy8sRnvLIybXWwsbuMcJzC9+
ghEZHN1bgFzthy5sh9hvF+KqX0DrXqBvT4cixWVbBlNWUD4qv6oV7opfCP40lK/roTgGXaoT0Cyw
4BsB0PHb/XEn26udGyENGwoR1QOurIBEqFjqlxdcmRrjV0D32OmiFupnyeWHMm48B91J9CuekfaO
ot+RKYsZlnhlFPrdbDInxYMExI4Q118FTcFzLwPQrtMuHDzHxNmWTaRiQuLFsaho22a7HP8R7eS3
Y2VOkm9Rm7v2MRkKcxgNavTe3AwwdfDLw8zJ8rVoiOkBXClg7MHfcGy+UVdgli9eedgVqE0KCLdV
r0Mh4dH215QApTKpPlk8h92Z52HfhDZg+KiiUtEO/EAPe+g4iIAj8eq/K/UClGMrg3oZCjxU/bNp
fhfBQtwvSF2llzbbtI5HPBQ1SaEjW2bY2+Ysbek/fn13ZvwajRYUFaqLbkxtksUDKFI5bjuAO/H7
AWfSb7rvQrJX2CCQkMMxZIPVRdN4bhCoM+11vJWthQEzbiMWONDBvCXXAVxI/PruTPuNoJY5AtQE
lahddyfYGi0ZQGDCT9/PqbO9mdu+gpBpQCbrTXxX94x8xZn28LsKpvTl9ibewSRSM/aruMrab0te
miImS+w56Z1zCGVwRGquCb5tVJXP21hlBm6inrPGjdkp3M2Oc3IRHD37WUNt/tMqo/yUn9wVfcGJ
q2/h6aeLSMRrcCtTIJRIuW3RK2+Hfyh8467wC/WgZSm6pC/gU86mZy2bdcjLuIcJ6TYPwTMqwh6D
ALZ3J+ziZJpXKQ6jlzqIosHv67v6MBTSwoOxxf5zO8Y6yQPVwoBC1b3u/I7RrkAMfkcWZ5ZrZoJX
YwnqewXvhGM8FuKX+lyJmCVmQkkqha88CxsY3W7txrNW8tVzjxI64S1mq6ae4gcOA2IGrLg+AQf+
wyt1uCqxboGVcmpsX+jpShqt2D92iXw77kR2NVowwmGSX2Bve+koEDx09rsC+LfG8ZerFxUEpNrg
IFIsfAXfMuB4atjse79BcaJ6gUtoFcI4rCjNlJxNDetOFTWeS6WrE9viZuh7fNGigavzd9Vu7McU
YLnx6rsrFJtb3g/w+1IFtiuP8Wrvu7H66te0swZXQH5yAJH6Yt5pfRd2U5JVzbD5LWKuVAym2w0Q
f0wVTMIPE8ZpyXhXx6av/cLUFYzxdB8Y/PJUEUd9m49pciM5qDh+Q+OE6KT7qirTpi9SXm9v5knB
FWtp16f/bv26S/jNGZ046+8VLA5OD9b3zvIRu2YyV+m5I+EwnAUORr3XHou52h3Yc5QliOddYaf4
Ow7qDyquP/33X3Adh//9C9jVSurXm1K+EjwNohwLFYJD2WbjbNafGxv9vAFY6gxQg71yX5d9V6Q6
KXG7A0iyEpHxCikGs6sXnR9oa3Y7ofPAbuOMHwLDBc8Hv3QA+82XrafCxkcEZ7UCiMPwOPUNHn9z
cJ/b1euwCA+Alz+QwMBVYxvRFeCfAddWEfJuQPGUV67EBfTL1g/R4ES+jcGpCqt9uGthTvxIKXzh
vHrPXWFjAmoYXDOroSAGvnsZZhEIpjIg6XDymZqcOOOv4Ew5rmmDhHmFUC3kfRWWXhOHE2fkYUmy
JGRC33HlG52aCe9L1oBz4NNx5mobe2TIQEKqeg7jqXy/HoH+0NeRX4kdrN5efteu6UND6NxdNwbJ
k1YsKpYmSrwGnbkCR40rL1Kqa8DWuCobxuQp4FXjOTDOUc4cS38YcBkhW4GvWI6K2PGL7dJhfaX9
fy8rfpPNXGGZ4IwCrWCQza4GoW9HoFTNTSPXcbrgIGboBV56wAmOwD0ObwJQJO0bHbej+kJDxi9G
UHsb8+CIstSWBvYHIBXJt6qPQJ8BTP1owDOoS/t9KI8GUBqNNTc3Ubv/YIrz+1W3y93R1OuFlQbI
AwuTCiDAFKwsn+sQ9S1P8mok8Qxeip5POLABuEfUtOU1gfLzsQVc157wv+fmgYGqs3ptJGEE/HK+
QNc40mtB8rkqw/ZxTWX6hjYUPAyvye56gg0A0F4xDbKgO/kp6PiUhtU7v6avq+4vW0mcNUEzEJsE
Qgw6247yWzrMrzldXOfc76aKs/AZE6jKzrssgKxj7Haabbed0gOqhxNAn2kFZ07R1V4XVPDre/mX
hGMaCb5Gsgh0IM7g1XYXq7vqo9840Zet13BgxxmRyWIdeA3UIkgeLX1tnK6D/btxcrJwSEAIlJOR
hQBC4gNU1fxtAmv5bzsgJ69cDv7pJ5xsTMo0rqge5XnemYQx8zKCbpatEy7bb5sNFW2vHKr/8Mld
1RzkCZVZRVcBerhIeTHRHkIdFnTnRtmEgpHr+ezEXBFdVePupATktxA9DSB0E5+QiDz3VLET0AEM
R3AR0MsixHPcwrbLwsL3/z2T/vAlXBFdzKDltKjBPclqjJfbtJvBuExSvPuLau2Il7rgX8fyX+Ma
ZsqxaJo4gE0HnP5MC4JLOgIE/N9/wzWAfzNhXa+u+UgBkD1AuYzjCFhvMcAzF7C13K91J5LXBleR
zIR10fCEX/R6wD08bbzOcSx2ApkIHXZd3JWncG3uSMkyPgjPMXfC+GCkA/sPTVvLz2U6XlRDvc6H
zNXQHXAqa+ZUlifZ0Ps4Cu5H4XeLx1wNHWSFVyPcpgTyeBvv2nleChCSP3h9SldCV0ZxvR4swGQP
q/kMWBfPjrTjF7/WnSglqZzKiARNETezvofq9dNYHX7msMzV0FUiroKVmqYAlrUDUWLpb8jY+UlR
mSujC44d74ZqagowSUGbrhPQhKf57Dcuzrq7t2Q0MxvS06J4s18o3T7qCbANz2F34rMeUpDfeJ+e
+nV8lN1QtNPgt4i7Urqj3vdKVdhIdQuM6nvTk9x20SuZ9w9Zy1XSrVDnW1T4IYhmgCShGstBR/VM
ia6UzsKkZ16BtkbVkjryvtJwCQcxNfUTpMGQ+uUGJFUHai5klKLQarAAunfldD/ssvGrg2Sums6I
vuzjkaUg31g8ez5BBfDKYvHvVe1vVgtXS8eFDWFOVdVFeARsvSeNAmUWKskjBP4QzwdAGVkGIt+q
orPA7dqWj4uMVlhYagG8u0kJYI86rOg3FUcA/JXAE8ReN/CMX1fpX/a/HQzigVOL5nMT79MlKheY
/gbS712NuQ4/DFRL28llPrNN1VBZLM8oqdxfGdc/TGfX4MdsI2xy4mM+H3FoM0nklMfSMz9xZ5mM
pBEBeGnz2SpYNIBT9Q+Zar/6IebKbgBWVWPZMdDKoZg/pVtd54SifMsr+7mSCQvpc9msSKaxpt9n
xT6oGmQvr7ZdxUStcGIfgJsCCWAi2a5peS5LSGe8WncloXswhjCBWa7XSdNS3TaMJOZcz0A6n/x+
wJntfdMA6hLW8WmfaoHV8mhBNqkjEbIffj/grDzTIo1dS23OZqj1WSV8O+mUez17sCtq59dYxfkh
Ypopcw6vJnRbNMI2gMdeYn8WORNexysHygmNrwZO393Mx2zoqJ/glEXO1pDXBtYMpjdn2oY6ZzJs
M9zYfvcbdOdsB4BpQsgVCrTSWmVJEKCacOfEb7V3FaEVhM+EB2w5D5B5ZYOcKoBG2PKXV99dQSjf
tGahGJdzkOIJjktbnZsj8hsY14CumbZwgCpgOcPRlL7r1S6/C2Jjvz25qwa1YHaNi0GK7HvRAZxi
YE/Ey9cseP5wTHRdvrpQjlQODLC5sovWdzXo0+pyCNpNFz5prIJe4++KqUCULHnYIqFFNAlOK42q
vN+Nn5gKzKqXEavrMl4Wgdarqm9OCZRUeTocf/t13UlmssUXgJ5xOusdpN9Gje1pVqVfrnHFVKnm
ZFFRNJ1XCciVqhMK4m1q/ZKNK6Y6FI4bdtqm81LbDkBH+dGGbeT5SZ1MBtwetwPues46qeNcdXub
Q5LqJ/vHq/7LT9rHR7zESanPgQomEKfBKGT68HNuQgX0y9ZLzrsJ8Cd9bkD3yW2kgC+Dtbzf8udq
wEx44Mp5qpJL2/b22RK9/9WS/jWv9+sa95ttrqsCK9m2hQZi5XM0hahHueZ4TcPX7gj/1Lpz1gXh
BtfVR5peeICr8zX4MXT9s1cgUSdKZUjDEoCL+AKfr7IDXA0Cv6Xe589+zTtxGnYDGyyZ0kukVQ8N
a7uL+o0Iuz7xi1XX7kvPCYjtg04v6RxmbUrvOuK5+LniLxhxjUC0omnFsRW+6iF6P0Eic5VfACg0
ZR2P6cVerY/kFvIcmK8t8xt0J0wBlK4Xewz8BBeuG0B+3xHh5ybIXKcvEkFUxJTiJwH5Q9sHb3jf
PHn1+n8kX7ARqifWA6kmjAoLrjvUXdebMh/92nfe9Xodjm1nQLHnQ7jD45zP/O5aqvean+A1GH+T
Alw9F4ComidbKS5KB/PNUq6regSwtKrOqFONy9tKAR76sNjy/+Nw/e/p4Hc/6oRvfNCyX9uxw0lh
B/YwD7umoxoQcURdd6nLHajZcVDgyWQ9G7G27+0x9fHt0GlRqwsO1i2A3J2V63Fbl0dQfmNsg+yu
J5C0yoy1h922DAcePb6RIkz0wzqXWyhu94DHIwDYtquCJiMsbViVTUuscSgCmFLrLEpB3/6mp1qB
Qc5l3KhbZiXsnk8HDvRxdTrGdZtyebB2/wALuW1tskiCwQOb76MBxzwLUxMInqUHvNvlTailgDe9
wp3lojLUFXQGHZzjof+oqcLesY3b5B+lFf55MiNfTwJyX5YZjJDM13WjTWEPs4sJ52U2998GXNrG
JtunkIRbFiWiqr/0DZfpDwVcnFpRyGmHSWVw+2qPz1eR3o22CsjdHqZR4JtvzRzKU4zCyfJs8WRD
z0Da7TPg2phpab6K7QD7kq42Ivdhsor00kTGKtSFjcNxAxv/Po+FXsVDSwzAfqRhG5jWsRixC0tU
ckoUDHCzfazE2EO/2Q41sOkpjlhgIkaACg7o2dhPcZZQEaNuZG2KksfYNiKXCAD28LWGusmmBDu7
LA2DDoBw1dOv46LEaTvsHv8wjT3YRU9DJB/tBKryXzXwuPEjW0rG3tiyTkx16ixqVPgl3UwIRwQr
YtM9oEIjwffSTaPRuYrYtDIXAldj7MYUGay8OQTbt+9jopqhyocVl8G3AAkn6XO4x/t85F3PQRKr
kuBqA9kBBL8FqGKxEG3BQScGg/F84FsOwy2NcJFGb4UEuzSTQqYXIWswOcW+qQkH2COY1+vOcp3v
iZlBg5+Qox7FUJn2ed9p1QMHbgZqLi2L5j0fqppTuMTWB9ifK2B/X5KF9cN9ultcAtURMfuUbXrB
ZT64qFFMsYNaFlDSc/BfWfsUymQSFxisyP0ePMUQt9pkgbeaxTPzslao3SLHLBYoOQVM1khnvlOg
gY/LtMZcf4gjFSanupyj9jvuQZIOQQMA5goofDTMj9KQSjxDnjWqS3vEKBMCOXuI7mwUUPkmrDdp
/276bjComJmCgT+OCNr63Ov6oLdahe34qQ5UQijSm6xElMWKp/qRLIsMv3MAsJMjK6tUVcW2rWt0
R6aGD5/bTRxRDs97gmr0amNhCmvnSHQ/ymWrJHjHo0y+R0yM+hOqy22d43UJaxdKJYbjAao+MEBH
OgT8x9BOK1iQgF0ez9KSMMx1jUj60XJM85tKUvu4pKS6gE2ZtG+TCXjKM0kaXb8fwVy17zbUSNAA
L9HwDUhOVydicTtvS9//I/FyU9+3YmRHMQxtVxYjTcPp3oyA7+YtZ5x+SQTl6d/hJstHlJAHd3hG
sj9QHaIyINGrUwWDoOC0NzbZ7gB5WO0NzIPY5y5teHrSHSodn+Kj7vrHsCqb8HYD4fY4AzzZ7jfp
MRFRxGKX5BMRpSzf12Na6VwfSwBPxJakM+pQlADID3TaaHqYiV3ILdNCdx9B1iiHtyZK4/pCajnE
p2VvV+TOLUqm+gL9dDg9jOkqfnTwBOjzErc029t6JxNSST3s21lEwzJVJ4LXqvVetjA4vpSV0ahQ
CeK1eq6TOeW3SmstsqUMJvG9rgHwzqt+lkubJX1YEsCBONtv507Ny2nZKAlOy9zTMOs7u+kvbEnR
g1NEqhB2hjt60QTVPGXtHsz9ub9a8mQwtLPyEVTbmp8jEIS/UnJsAvyzqocvJ1AQ4gHbpepniRCO
87arqQJoFTD6T8cIPiMMjpSC5VnGpLWAvC+okn0+wKebStC8l3hHvrd6G4asXbBMbwCoy3X+sZmV
RX+BkTFhQZBwq0nfd2jl+iH1YqYzII546Tz3G1VRhtrPPiq6NEzleV1Biz2yKlwSe7/tc4UbzB3o
p/SGlAf2iKhkq+vbGRi0ILNT0wQfRCQneqq5MMFpJmuYnuLD2vaviVjW3qyL3dLCqCEoT+NGy+MN
A13rHQnntvmAW2R6yKzpuiW9wDW+Wu5SiRPM44FbiOTCZYP1binLaITOm4N0rCrSynywU7jkXE9x
gLqFaS6bDdVzdg7fL0QqFGP0fFneNTuJ6c2AJ+P2cYDTXTNm68FBuIGveDZuUxrehiydl7fRPAb9
N9rsSfdGdGzGHOtr1dV/sy6xmAkKlm3zeaiSZr3gL9vbc6Qknz8Kudbl3Vw1LbtFEa3oHsxEAcU6
Ix114gSWESt/Wlglw9N8rtvoZh6aqoK2GUVMmCMJfJTu6nY59A3ArgyaYQoNMTnPGtTDbF2Onn7A
byZ/rWG97F87mMajJj2l9cDzEfaLVR4gP5X5Xur9Q0vFwm6SVKPWJep7iFXVOiVBfmizgPk2DduO
ApI1DnM8KCT1O3Q3it7u21E1N0FPOV6OmlIG5lkpO/R3kO7WFrui3u4/sGrMvYRHKiHh0/WlhpEc
LOrYPliScjUjE9ujvAVGOUxhNCtABHuzISGPb0G/mKdbstTpcrMvAIFfV+69hidAhWGc52xJEeUE
fnWVNVU+NttxPLF079IMpLFEXGKukN8yybZ2ekuWMBm/2WnWvM1ArN+j24Mzsj9yzP76czvvYMTg
j2RD+Vbianx7n0gM4p2lYDmfemai5Qbrf6ArDC5V63mzcbxV2Dwtg8XHnKr1sm4yUB/j8FjUuxVj
tt6NLRR4b9u1qUHsbuth/rzrmEZfFI2PRGVwCCO9xkixK7UbnqnkHVzrefptgPOK/Dp2o6Q4X8EQ
keWqpW18o+JlPrB/q0kChPgYmANLYbdj+cBuD5axIojW+DTDpGE4IBuNg+9wlT94TrCot7fWjPI5
NpjfZ0m2TuTNbvH+ouKef4oodBE5O5KyzXEW5TGQhUNsCtrFkVgzthM1PuoaeOg0C2HfedFp2w0P
TOkt6DKBCqxv7TAu+yUKG76+DXsywX8X76zpM0/6rb6sHUg570Zas8/JDMrLaeYlrgKSJljE49Hr
Mr6Qqd3oW7w/sf59J+PZ3odtPw5ImByxAVk8hGpJIWGiOj2Uqkv1niecV+8OKF+CfBeNWt/PdhtR
EI26V7rlsDEsZR6nYaPfyhl3TFmtqm48swN1td0FJWrhOSlZ358mUlJ8iabuwgdu9JXkKubr5ieB
2reu8jRZI3pSZiShyaTdj09t0sE1KbMKhX/PGsVt7K9qFsObqTfYceV11QZ52MIV7siR3dcs3gRb
PlED24ObSmwa6328E2zTGQp49ZIdjAfLbYMukCcz9Euc00iMJ3nUpi/kjlD/EpFpWy80Bn0ZZJIJ
lmchb1hyYh2UmNnMQntJsRhtSzZFZTs/Gkin0j5XQsXdGzmXx9vkuAJQ7WTZ/ZwkkpwTEGx2LKPY
cpwmy5H2t24Nqlsp+mh5NkDVr+/7yYQ5rqVH+vXoym3Ny63mN9iuAWspUUUz4NUtm/a2vqkXDWMN
jrpqLLYst3ZJdTYAhiRO/0fdlzVJbqPb/ZUJPfjpQpcbNvvORJhk7ln70ssLo7qrGtw3AATJX++T
PbJnujSSPAq/OKQIRau6kplMAvi+853FjF6wV6gHPriGhycFK6UmZrIcdJL7AVPwbO2DuOuikh2F
U8trBPVPeYWEdpBl11Kv8mogwXjrOVi8ogUKzRl57MGK2smPxtuJ9GCSm5knDDLyK0DoEGsjXTSE
GzmUvFfLKIKnzhG1qYKSIdu7mc1pqmp5oxwc9NMKj3FCZ+uSIM+KfRRF8myZWo7Kn+vPi5rKBxnW
Y1J47K6mY/NES9nKWHm9Bu3E1lU1xLNXSKdjhWp32S6Id1v2bArUM/Pn/mjKRcgUjzNLGqRjz9t2
LOlxAX0xenJE8AdVO7AW0sC0nOyzhk+ujjM8uQIy+SX3XguTLeaJUsaWeCoaRMYnzJ/ckhYXP4BD
vcwrbFPE6C89knWHQQfoY4qwK1PFJp8cJz+CoBnyaecdx9zP5LUmszbbCTp/73lldcASuUSTOdmo
p+ozKtdm2FCDxPN9X/RFdC5nBKDHVrVTHTu/H8VzaOveuxlCG/Yb2DQsLSwJNMsPHZlk/YnkyBIu
E7oUtEg9XeYmtrRAKSqN5UUy1qhRXJyFJAzreKGIg/86CxoO52nupvULQqkcyqHcCIqnu8baon1c
QjBUbuCikwW7UdRFeTf76P03XRuFzdZw7DspOhrFD8OFfrcZeBOENxDVlPQE/mzop76cqTz4kE3N
3wroA5obq43ovWSRasqPetChx2IYighMpNYyqJc7tMY8QBcMyuZ60rrW2Bfyljv/qm+wJB8qNKvu
U0UreYiQt40GuXH8k6/DinxuMNNCmzx3FCmFAKHzBE8HiqU4sxN2dz3aOZ0aNYoPDJp+8ywc9vaP
Wg8yKFPKB4LzKmspmR6YW0uk2pMg4GFsTDY2iczCOrjWq5iXbxHk/vXrWEDNthElov7ulzqfJQwH
aDfeIuOZVgirn+DuupMFCbpbhlWGHdELx0Fge8pnDrAwbyHf35ehl7t9WOWV16TROqIEiGvGmIIN
fIf+AxVfOSTL1F9qEcS4GHdXmnFUbicrVY3PtSbdtO1KYuRBa2kpvrFVujEdgnqePleSQovE8krq
z8ZVw7TtldeQRFbWPxWDylgyYPZozktZRgpfCS8gBtRA2ZOxnwYUpQODncyzXeGSCyOAITt3Khh2
LpvF/RAGi0F1QNe1v1nquo5H5GnGEIUpGyJfTJTddnGCLolCBKk9rKFGg5ZLy2NtXEf62Fjj9B33
Hc+/TYg2EZu18rw8Ze5yrsZKI2Nin6HMPhew5sJTF/pNeMxKZJqeerV0H6TATUhDYyK/jr0CU+Zn
Xa8lQZW6eGQ3r3iud6gDfH40OALKF+fCYocWwJefOlic8zyhUnnFfT/RPIcltN+wwsZ4yGiYCOyq
C7o5AuHcynO/uBal89ZkxIJ/qnzabOqsYC2WWmaPnQcE4wp4RUhvRTuz6uimUX4BEvMRpYcJGCJV
GCjgHTJigvs2UNln+FmURaoabIpFOVZXxniozFYYjLhDzUWe9OuCwBEw6L19wcewvhpMqOurMbP6
ZPu+K1+Q4GzeyFBpnc6W4GuMZv5c2egy3KkEzvY5cs8MtYRJ1TqgVgevycxx7XizhVhZsrjsnUJt
ANrChLA7MQOvxU6oge+Y8tqB0I+IRHFBeiD8Hp8rFGNxQMFAPwBKl/ocDmIgtyEHiQ+kIN6q6TAx
pUyNL8UunoaiOyuLzeyFouSbUrDiTg3Iht/4EAoM3+YpqKaE5ECuPsPuAAmyIxU62rR5sAR4NIvg
YSzQj+yWttRxUGID7ePJjkixU4HNvwra6OA5dDafkqXRProdHtXTHJeTqMmnovCzL+JSmuzFDJX5
08L6N1PVJkK5KwcfxWwTVXYvkQkiEsnG5q2jWLKxQGRHglgQL9rUMhLfwb8qXHETFrGBv2UWoZVB
qPp2DrjjH3tFJPTHhcyADBLZwBlJ97DiSFGUNO5IWdd9res59LHPRXnZPsOpTZZJMOYu3JcmWl7R
Oqv1NNZB9tbk9SopArqXKTg3uYuGJ5J5jL75iMygr2gtcyAjpaJn2Y0V9g4vX5JA+YO7HWXGe0iN
MFuKFFPebUEYA5qN0sM7UQdD0a2cRhaks1m9cDOxSU9x3dj5AZ7IfvShH+V0R0ikP4iM+08Yt5t1
12XQW+xJh8Z4rpt52rBIwNB3Laf+A+55dWr9CrQ2ViIhGx4nUXfocimHhPZt4+KeZNVHKHXneKDQ
yfR95NhpnHtyy5mbr5hcc7HtMliMbGq6zLsBsRI7v6+9Q4QcY+x5baifc6noctOrDurhaYLfT0wH
m5kHZ2Hx+hkeHGjO9OKi/COg4ZDHbFpwHwJXltgWZOiHHSoODv2x8MxTPjMUiSGgBKVQZZSUwB6W
ryQdQYOnGyoUcBOH/HPklPBxLXZB7/XPsF8vq/tAdBCBz0hguC/wRuKwmPzeJti2F+PiEdhYeNNX
OY+SsMfbeeq6zHXbcsjKPAki3rsvF67roWvrpjnNnK81rlERfV/5katvQsUdCralCLdC9KTbg0LJ
3R2g6HaDbaJttyOlpU6DfKp90OWQ3LrpnIdNBD4wR3wXgCOynnY92m0H0vK0LOZek7yckpZavz4S
MjXrDvZj6yuhiE2Ka0RDntTazVg+mcDtqJy3qWRkk2Ew7hh2PgrOvGhPS5/Te7CXBygE4O8InANG
DWHEs49kBZ18K6CQWZ6AM80TDiLt+a9GjCrgyMCpVsADurZ9e2gxoSg+5+ugmwTfFATvospRmWPH
rKcmyYesh385zIvkFSzSBE+kY709zF00IK4eudnILs0mJoqYUNgebp0ML4uQlJNSSFcc0DFh86nS
ctXSHQxEGTIOutnUWMaYd71ZnJ3ZoR+Np9IJjtoemJhNEPnPXYQKLZ2cHPOERxOD1sewpXouGJxe
Ug9+88XHGoBGFDetzfMnb16xeyhCmH9k3G9o0sigDtIOaNiUdO0EaCuGLm9WaQkdl3cT9cMo7hAI
UkzxAhfofmOXjHbxEqwRKhjZ++YrGZGqEFNIPeQdsmwmvsuX3vGvDB/KfdAoUNmZar/mSVTzKrit
lfNgmtyjKcgL3TT3CwT81TYotdcsMYXYfgKAmberQqNuADngoZ5RFCLXPBsQRi11dpV3XrEe/Mib
2yvZA6eNWR86+KX3+fjm0bDIr4M1a0EFybyq3VsxkeAWEjXOsKbGcHWY/7RLv0V+oxu3IBf1TYKp
CrVfWtdogoDE1YgDqQGnfPTq5vINMTQ+qT/KvoTuDw1Yc22BH1YJ9BVG2xieQ35w8lhA0VxSQ9p9
AZ7F9MUFi9Rpxlhmdg77tUtH2vfVpg5DMaQBEmlMFQ9js+RbdIO1PGUR7NdAvqwv8WBIS+vSMi/k
fMyMx0UCnYiSNIUTg4cFVWQN5tkYhXbqyKY5XFGzmD7aAyToMK0fUNvFwGH9KoY2by3TAY9BvY1m
6w9vvKBVTdA7+JEJYxXCxORbXzU19FwVJmQGh2mDOjFKSD3KHQv6YJkPlS9C8QzP6MacHVr7uccH
L6IyQg0yh90N5UU9fyD4NJLEuW/Czm4vbtZoSCexTtG1vXTQp4x01YziC3xZGEwtmVI3S+NrNCuj
DRkWeFQBs+IJZi0U3aqnG9l+LRZ016BTLbzx3kYzkQHFAKdomDoDue2EtJpuPGrZWXFDsXkolIqi
XF+rHNOIz2XpumobqaglDne3D1uEJbOxuItQ7mMtB5JHdNujNBre8j6iTsTGl3Brdjyy4tEHPlcg
/gX4v/kix8hWzz2xHbntFAY+d9OlUYVjwSLqIOHTAF9jyOb6sT7kDeZeeEiiPtyOHI0P2yBH0Q4n
iFIVdcmKGVKHTrcYecFTjzIjTq7HJOmM6lqwM8qiSD+0dVmNR65C1x2IRZj559DzMi9hl5pta7uG
2LjmgSPnzoPB0x2x2hbY42BDn0hUxu1msY0YrwttIHRpqMenx7UGiywRnsaQpwjrFhYzoyLmq2C6
zx5Dp7H5t8g3KKf1SFbka6Nkha9hfXC9ChfUU8igTnw+G7tfulaG+xEou9vVFVu9Z6CKlB6LCpPA
pPcaEAA2kG56o0jxbK7Ati6IGtkOYxDYJGRNSWKsuSvW6yXCrJHCHmPr+aBWD9uC+Jj3sBYjniWu
EbEm4mWYe5qOOafR3sxWrvs+monXwtItcFYC01PISuus9Msz9Uetn6mGq/obV5FtzihsC76taW7l
g3MYzaS1EqWCOhHk1NuibWt2ylTdVg9O4MaclkBU+uhZROpcTXivASLHl5XelpY36jiXo6ye0OgV
2ZR4FtXykJadaABbR/BoK7zEYjH3JIH3B1v6FHNALuS2AjX4YmHMP8HB0NN+IiUMMJtNg1GQtgcU
YCNurOFlP97inG4BPIOMg1Eaaje5PIS47RBXSZpX6xOmJ9m8nbCSt3Jd+RlNNCOngGQShR3z4F4X
XMZ4Ith5JWP9rir5QM9r3UHk6gdLZz65wkqYVlQW1iFbo/p5yWPfMcox4wxAuvIGLaaEAdjQn5sJ
lvW3HWwXdLC9WL36wDRmivR1Ma5yKhPZOFelSzNeEuWMZtd0zKL2EEFc7vZD29swVdPSt+dAw6cG
EKmHeWu3jNxuC4D4fky075MtZpSmSGuhJNrOftA9KqSwKcKXmSPm/ZStqpzvYckQGWDveTaur2FL
Q/WlrzqvPnghpI4HD6jvcAWB9mgea1hSo7ZpaTSf/Yjo5dsy0LI/L4siGgDfHIhklShHYuDLFrOV
QmuQ/QYTXVmv0S4xC4JDDyPeQpnaNQiqBNx4hpl5FF0YjZPYSpBJr+sJycBPnquUvhrN6rdHjti7
9fJt8wxaB2kWRLdrHpVfAPORMC2pIL2GWSv6mUS3eNqbDSrrCgckNtJLm+/G3t1IMk5hshDij1gs
Yhghl+jp5Q7KHnAVKomRyhvNp5pA2V3w4tVezsdXbqFUh70BVYehk4sfe9jv6odwHAODtadoM5i4
FxpCf0BMCIriuVd4aRhQAnpNqIbsOsi5cVtso/BCnOq2mN5MOffzuVt5Qz+Ms2URmpehtMdl4ev8
QfCmn24uHo7hXjc2ixuY3QwxqlF1Acv7ecKZiwHmrVgWyY86h9LgGoOSBh4MqI1XQFtDBdSKIrgy
ouYFwtVBxBAWBW4zs74CajcO+T1oEj4qogmhzPclmI04F5GxAe9GOYlMPvPekyD3th7mWdOuzcah
M3EBvV8UdwI8gjDB7Hu0bwCSFMBbADaeeQFasRYkZgblaxlT7LIGGGLdQe0Rw6Qefed2hjwU4UDt
HLH8ExTWix1j6xBiM+yaydCiTNwA/3DUoR6bqZ+OYQ4qR/ofejSw5yVU7DCpCk3igRGkYyLMkCUw
Sg6fQvw2OU0uV/1B5hfsV6H9nvvLnhllN12gxw3QgtWC10oycviPzM7evOio3sOoe55Tj5Wdjdcl
pzcYWLU2ZRnE33+OwfTeWYgtUdt0ra43nvxYRo9s2v45DtCFYPdPig9ahxPGNXjdsLgXAC0K+icl
NO/thDoYHsqs4HyLY9IDiCQn70pjt9Z/oOH9DcMqjAx+fOuAwgIDRhomEwTrb8i7wpwaRzrYCOqx
B+AUTCViAbgcgttZA7pFg1USL+nIjO/p92/fhVX0r9hG74hlCiOauSAj33ZIM63TAjqCK5AHhwT1
GsaPmMWJPzC/+C0y1Tsu6DhoPGrgFG9hCDDwB7N0mU17hTo3dTiZ4E4KR5IaVem8tH9wh3+DZPne
nagEPwynSUC3TCCTw8B2ZjMAa/6DD/Rbr/6OfdYj0U/zXFIwR5ov1eg/O9Fnf0464r2jh6JMH5pe
ZXS7IPYjzsflUNg6/JMv/o5hZnzftJ1ldAsMeoNBahFnPpDH33+gfuuuvKOHZvNUGCoLtlUe0TjT
pyz2c5z+f+7V3632oOpDsINwX4K1gTevkUiZXLuH33/x33hC31sTsdFvXD+XeFxyLoNXDUzJJR5b
AuQKiaDp496Cjb2HroT2fyqeL3zvCJML5ThshOgWcaj0QzSM+rr0Aa/+/gf6vrn+i9X93g+Gl0sI
WEhF20bIHAi0bBeH4Qr+eVt8w54jVN74P23kt2xX9OVjuRaPPp40us90YXP0KirfIJ3xdZ5CRDfH
hqMk+/u7+8+v839Xb93t39+H/tt/4c9fux7NvsrNuz/+7bFr8O9/XX7n//ydH3/jb7u37vqledPv
/9IPv4PX/eW66Yt5+eEPG9TlZrmzb+Ny/6Ztbb6/Pt7h5W/+3/7wL2/fX+Vx6d/++tPLa1O0KZqe
sfhqfvrlR4fXv/4U+Bdtyn/+8wV++enlE/z1p/+p9Uvz6194e9Hmrz9J9rPnh4EEkhoxxuVFwe3e
Lj8R8mdOJV6bRZEXBd9/0iLxNMcV+c+ScepLzvDLaKOxpnVnv/8o+tkPJJWCoZ2lIff9n/73G/vh
u/nHd/WX1ja3XdEa/def2PdT6R/PkkBmmidxJV9eelpc690C73IUOjnm0fssX8Hp8WaS+xvrZ2EJ
K2kLAZro1vpWgA2doysJRZtMajE8zkyJAjU3fMKAFS3kmK6d8bet8FYKIhG13R4W2Fmx65aIgC4y
TpvA96PLg4o5Hml5cYwoWIWxsgJQr5yKA2sx+6Ktvo2KNrgDXZxdq2DBCDQg7XkOZHHQKpuvbBA9
iKjXCe7gsvN6f0y7LjBX8N3eompOywiOdZSFR940Cey7bQoxxwormwn5kAZ7Opji3ZYv1ZoCOA82
IYq2pBvkVaaIfz0RrXag0H1u/aJAt1eLtESfnqyeltuOhq+9DGjiQHxqmwr8gr4ANqDpGts5Ww5l
35m7VUp3rAovf5UDm5Ia6cLH1jcv8AQXe49747a0PY5JMLquRMHeMpBlrs0wv64Akbao4eo4Ksk1
G3jclesXOeQHokLIxbMP8xCeIO8+R7xMzWKPTeQjLtprc6AY5GvUCbfN5vC1ri/hCR0yHwB723rp
ksCFj0rmE2i55bqhFRwFGgUq1+CXH0AImDeG84+s9M7l6KN34/DYBPW3sPOwkWoA1dWS6eRfRqzB
4B+bplt2SxHtZsKKGIvzthp7cC5AtWk2kWoCDPyjLwvIHmkzMu9uDVlws1jEutVASz5j4AFwD1w5
9TXIGNhl5YxXsCHZtb6Lvo6jJbvaDuKmaRQ/hTNbvo3SYLgDAsMQo9lcT1WPidqYVzee3xffotF1
4Cljlu0rAuqHxhCFFrV57WEGDy9eco/S4VjBXTXxlQ/G9UrG8CbIXLZfanELyp9MHVvvRd7dAe/a
Eezjt2tTuAOd6gLQEQJdY6/Kgls5dUNa0OVrDdejrSD15ya005Xm7ECCevVgxa6re84xxeT9UJ5m
D+PSgYkt3JPdpr2gcvBAXE6m4jcYi9F7o7T2z5xjIIseoPWHtIX2ABQeoF52C186WwB0Q1I10t5r
BDGUEz5sWvfwloxLZqVLmMWwZBOtWePtqgJ8hYSQMrgfhZB1XCJQb0qBVrVVWgOLAQABHhGGGB76
nI3mYlEwxMgLlnC/y3iagbMBQVgJmkSMmJUcXGo1TupMoqIxewuQ1yR5UGlgNhVGCB9IVYKah/Us
zJpWCDOrY1hoiySYRDtdA3kzyx5m9eNyyoa8dlsx0xqdTDuO4gHep7Q7VLQmHcDGYpW4bokCzNOA
PhMVkBJx3Fn2He3AlHSDmXvXJGrCjHqXAz4BA4QOjm1M4BU5koERUf/aBVPeJJ2PKJgU5Ncuj1tY
D332YPf0oXVYMdKU2e2IEfqSguaGiR8A7rzbZ4GrPfR0pGkTVs6X8UxXI/gR9BncLMw34nGKNhZv
46kqPawQjAZiRFmC8Fy2zYMulXlz2QBJR5E7B4yvLPzqlnVlU25XG7Vi05hJq+u8avHtRxhF7NQ0
B2YTZNVYoywRa5gCe+jLXWNz7h/YMJr66zASW2wlB8E3CRqR6Tia/PWllaBEDLPN72W7evD2Z7ig
7avU+M2ED9rDnfIAy+KRxgMmiUD9jwxUgM8VKzDglZF5cSgZQQZDdNmVRa/QxhDrlYdmZuuLoCC3
IBc0Rq7LY2n4IziBH0Vbzqluh+WToG7YQiZQ34UllO22UCgO29Y8RJx3GG1p8Qnj9RHJ2yZaP/ve
+uqYzQCp2PYZAysojtuU6HKCTgD0EYbXHdFgez6FEGB2U3M2I7w2d5JkuKNIDwNHVaGLimtBhptl
rP0NyefM7hQ4RRhW8Gp0mwAwnTth136ewPRGiwe+6gOCMOvwHmTXKdvWnAuMlzU76aAFSWLB+GS+
p3UBtLCOBuAGXl3lDzX381fCauDormigbBNjVDzCV9RMn1W3mvG4ghy/bvOp0CweFHCxolr2lZu/
zHmZiZjhWcYoSDGJcWa/bv1Mlxit6enWmKW4iUirkimc5ysR2juEACFBImflnQAut8XUv30iq8fP
cDWeP11Ihnc93ARhBAVl2SPsuZa7BUSO+naSXfelBWUXQSGrO2RTw0nsQJh8YSBG3xEtx5gHRt7M
pgG9zfil+KICYT/URQU/k7GlBYNg0oLulplQfBP1Opz7xbpvWT45mxSy4/WjJgMQP05AIQxClucb
DoJA/a0QbFRJSXLvupomdt91PvuAPrfcARQP+BYwOavPfjvM2BVAfSetHB87NfSwuAY9+C3govs2
ceI+uiGwfTpEuUwZbcAa8UuDqSx4hsMN2ubwSoEa0lzVkO08kjIcmnPbz6Lag9UeMVhYkancSC8X
H3mnoKkotZx3ZZ91wZH5VfTaASK7Y1UgHj0MK88Imij8E8I6+RNUjPTzai+cjAW7asybRX1kE/Hu
gtlHblq91DMwyHBKRcDZPsOIbuMr6p9yFZjDFGHgH6tItSm1DjxtjlFDtRXj2AzJCgJlgPn5qp/A
0CDXWQvOajwrPdiYqXodr+DqeIFlVNOCPobU1wUzV/DurLcuEAnVpjsCWINR3xqGmt6N5VR/bLTC
Q9cpFU6bZpqyMA0w7i2PssX06iAya7ID4DAy7r3Iw/k3KMHaO3AQyXKDGK48uCMY6y7x3JVm2hJw
GAUIgBz4c5/jo6fO1QosN1K5MC6EXzmEFEiqzkVL2JJMrZvu/CAr1DHqIZU5Yya9ApQEfCWSXnf3
sgNRFcN0stj7bCho/5xhmDg3IOGWNQZkASacm7bCkgehWyYQJ01XFffFzplBPmZzw+6AkTuVNBn2
fTYPIApHa7iXVMxpD6u+Pc6z5gZmHc1ecC12U5TnEB1NXZ0SkP3OOosQddAiA+ZUgE41JH099A4P
xDSCJAZxTjwvsFi0oXeNEXsBu8vs3sOCBw2myDaGeYg+rfvpo/AximnKQj2VejBJhWEIwv96ph4j
qnIFbjVOh5V082FdxNCfx64T8OaLQOrcsxk9HzisBqwbjMojcxsEtXcjNEcIL8nDp8iZGTFxBXEZ
pDEVtuUGFC8EvZRlcyAglj4tML3C1wzUVG3kYu3DHJauP/iLqI55sKpXHHPYLLPR0TkGMBiqPQLb
so2P/uOl9xt5WiKvvl2j7nbg/rxDy+fHIL6C1NSu9NyNvcBYg56GlYabNjCPihWVHxdtdnKEri84
MMoHxYP6tbf9tBuqwR8wFCXVwTdjBvY/BGWvEBOgBOso5HK15/YYeeOA6uecw+W6GEt/42kYSQ4h
98BBCnEQ7C7U/uyK5kYirs2BEezmeb0BrX2Ek8zSfcWU56sZSBUmxi8amcBkg2KaF9YSNmB1g5yP
f2rOfumB/rnn+RHK+HXH8w4vCWf4FnUdwOuoqwF2Q3M0HlvA5I///mVEFEqGwQ7yld8ngU0r5LSg
GbgDrGtcG5dKwdp5GaI/siC44FI/NnCX79cH1uahI0Q/9yPs6EsSGCFharvCweKlvJzwzKzoCBTm
j3kyk6p4qycgHXFkmkD8wc38Lj9+f3nkj3OQ5zi62/cfs4D+iPRjaA7RWPTb/FIIBKJh2+hSHExO
13diCIdt1UXLp2rpZvA85o+TJx9XVBfR9zIDsH19KTxa6DqQcHo7c4jKWIix3tHD7Pk7jxPJnsQV
9Y0GcbCKO75mcQ+O/AgR4x+o/n+ETi+PBzphj6Nlx0gxYO+tltYwyjn0W/1hxcgHftBVocDX6gqQ
SiybJM54VYvwD0DHX1809JgHmbhAZcr4e4fxMctUNIHhiIuq9RzyELW0+QSDXuRUL8PL7z+Zl5b+
x68MF/M9iQ+IV4reuwcpGQagzDTm4DDcgB4+eJ0rsm282fzBp/r1SgvxWFIKER5AjvB9CGEANhuM
tooWaGcTmJvI7zMcnK1P7R8gwv6/uH+YXaCLRJkYePRXdpMVaAd0pfUBLEp2yi1KCoxDcnUG+hHa
FNOzAJHLmINBSJY7fVM5G0a3wqcJDqL8FSoaVH+9P0EDNNps3SPUG/Xh+L1W/P2b/6t74vsBHi0J
YAe3hb53DlGgQpqxE8WhynOPH3phze3czWiW/u3rwPGaUiovSNKvbM3ZkOtBKZsfWujYbTryAB4f
KkMIy/fr/L+G+66Kr2Onu2/mPd73A0T4/xEoiAft4uX+26jg8aVp7F/+20vT/4+/nF503hTjP2OE
v/z+30FCzn7mF4BQguwaRfT77OjvICEPf4YtOkLKsCfgP+xi6PwLSBjSn6Eao77gIXbev+OHv4CE
YfAzCtMAlAicCx74kf8WSBh99zv8x45BcLpwJEPjdPnxbGkDq3xr9bqDl6sXEwJhOdSzcG3ObTFd
91HFuo3MUPOB4utyNIM6qjYeGYbTMk/ZARXrsF1AzLjGzC1PvWXmaZ3beV+HXbMhJlMNVFSItNta
CgZxpqFJcFmoIYg3C1SqoK7XOl8+zLBh3XGTQ7E2ePm+a8bhxrdB9UGN2QhVeZfvGljUJw7SipNU
Uh7aFaVsWFwoFG0+HptiwsAWorEXAJHsxNGnFFCvYgaY6i6kqSgjECGaqgFvAnqFrncMtmoqLB+6
oQUhimPbPkM4RsoEpDjzpjgm5Al49sGjaUl3b5ahWE4DBN6ni3bk3Acz2Waiy3ZLHr1G5Qr4UbDZ
oiOCyq+rgsolkBBFUJqzDFBSNV1cSYPTAEJqCmH9+olUaG4wzQv3cP+gIGHly6OtcHCdtNJQeMk6
193Gsw1IUD5rKGjbkY3zoLZxhwrzREvef4Fh0wRwsiew1id+UpohTKX2xreubKsPQE/7D6qQFl1D
H3zkeQVBjAfK3bFoIOKFLbk1SW+K8atFq3gR67Jgl3MIgVDHa3pwZPI6EJoL8khIw+crsAAz/J6t
5bfFX9FYzyukhkVN/hd7Z7IcOZJl2V/pH0CIAlDFsAUMNhvnwckNhHTSMc8zvr6ORUR1RqR0ZUlu
SnpRm9hkOt1pg+Lpu/ee254sEdUfWp1kyjNgS5OxJFaWiFxswjXlp5Aw5n44mC3eiXbW9uVqGkG8
WvpmzWkGiK//T05/EpzAmI0HyxiKX83Eu7AxWrN+4fifibO4XDKfO3NCnypGo1k9ZgxyiLkoihYX
mRPdFpZNgrJo4jtlFGBg6jaMebsZS3nZ2mrxmyFe7kLWzIQtUrZq/EjjruWf+DGwFdIDpfWCDV2j
uGFTER5gIKu24Wrn4Bv4Ww4x8HSARHr4a6lJI3uY1VQekKt0CXjxUYmDkGvvg2114YcrhowMZajx
n1k3gPklKt3E7uJaW7PRy3OY9N1G2FV7X3GZIIqFxTLZDmuN79pYk4dE5tEv1dRMebiPg8VIltpX
lV5yhW1xDHn1tGJodp18GPapo4mvUGnLxxqv+jPmYUdtKk03fwl3cvhK0wHWbBhbOyxxpiOuzmC8
X0R2SUBeirF0zE2eyZrdV06uYzOP+K1cVbBdMTTbkXdxstbJRo5thMHsipFBA8dnGuROqx5hQmYT
LCKNfqteEWwOUr1xcs+YB/GNLQcnG9dz4fVwIkh+RCX3CU2E6ojJLuo8Pb/Giuf5pyFGeVj0Sv2U
5ZrvucX1D3Ok6vM8RNlm1Rt5x4viSiQ++EG4aqMPafK0Law2O9QLvsvWGEyAGhbrETtzjce87uht
NNfYYOk6jbxPc5j3hAnXqdr81ew6tSs2+1iLHl2jHsBG1O53a1QQJuaeLA4rufgzWdPpMwrTcWs1
4XKz1tGEh6zTjj35gzuWm6r3IrgAhKf1Rb7/4ZbtbbMovWIV1Zkll9hMRRW980OKfRrTiIFRRvqT
dN+zMquDHOj+ecV34zsDVu+EkMC5X0z17sjIToGyYuOyuxTmQx8OSVDbnD1JXBNRgHmUcJs3lDoU
jonX2kzqfOPY13ett43wjFF7hgqROEHcFqIOZhpL/jTrthp0Xa9p7a4OeHXEh6ql+2yZA3sAMjsP
aET3S8lGI5pxgeIJK7cYhhYu3mqonyw1uqeizmc/kjL5WRmxPA5qXQIxDoL785wfxtRMAoU/2DfX
KtsbCZg8THlToJpmIs5tt2T+ONPLJbM3uLC0oxXN8i2POhYoSSzbnZpMFw0gT240zr1LwQh863Ys
HGMVjhtRtd2D4py/a6Ix3JSMYLM/Dlmzs8gn3lmDzJ50bObfOhW/sbdQmRAMjuGe1mJO98IVCTwQ
Ne1KGWnH2o3VXk4GESiIADOE4KlIL3inpizQzWn9JEvRUThbJA8FzvXDNPf37lq52CFSvrOeCwbp
jee2e2Jx1OWeUot1D/Cq81gRszxuXFEcHcK75a0MezBYcxX/SgmtPwypGT4Z9RUao4nJ/Ywm9ota
10qYCEb7MRWF9TqQxNnMYsXsmSwF6cSewAv1bCSKLCRALxkn+76YTfuct6u1yTFAn8dWkwhOMQxy
Lm7hkcsqDF56rA6ukSTbKF7NQ69dHepK7/utraX5g7IRexKEQf0a3f2/TmuKnT40x8QH2EOYwGtI
8NVP2Xme4yTFb76EmrcIR54xfo5v5N3SLVurwV95iu1GtwBqgzMam0QSsp9EMiyPTWbWN6tjcQlc
cc98m2NV3sQOxy/eywrdhJiT1wxO9zNcHdaIa2mQr2604+qsw3fhcCRXejc+thGPIdI11BCYduQc
oybKSOO7aB2la0S3EVFprN95m2wbtFc/ai3zMOC55WlQ28OJEJ9+GgtBTYImhl1tpskOhyonHbbo
hDhulJ3Jl82Yy2PaiFeRHjHcNLyaffMcTmXr42kzwD4s4T6bq+5hUu26ZfdjP3WpC0ZwJEsDwIbn
Nbr1ydGsm1jo5aEbNYIrKy5ez04t+wxtJfr8nx3j/z+U7WlDMv7VgM6x8PG3kfyPP/DHRO44v5mC
qyvgBsH461zhwH/K9kzkYIcMi9iEghV6JT39Q7ZXhrAt9yqnWwaYgb/K9vwJIlFYsa+qPealf0O2
p0bob3d4WxrC4TvEp19dVz5C8Zv+1SfX0OLQlW5h7upQl09pJNfNsDC6EcjpNiOjym5sirc4K2YP
K6vzliCGnw2pBuQA/iN3patbJCdk9prGcXJTjqt10d0SDBZTZ+x6HckuNnitZb0a64RhdcIJfQ6z
+Koq901J4+Ni7SIoLa+uaVW/1sruX2NiMuwBTS77lq3Nd8KJOO06ofmywXA/Ccc4zi3hwaGbmpPs
yuqIOM7X2i37Q0Tiad7ohma+atZqyFPdd+kpzV0uBIkjyydE61UcmPW0k0j5i3wl0xFCroU8H6si
fGa/jetSaepkudX4jjkMRFCqEfXyG3tJXkh8iudQLZPLejHiZ5vVDGEiT7E2sZs3vtzrBdmDu1Ud
246YicK1enOlOtCayLfvLIqUXFRbuR292Ta7ytgy23utBlrisQdd7kHVpFvkmPJSOhKVQGRDnCEr
qmK4jRDsf4H/0h4I4jJg5kk4sbZVBXcqLRyZFbWluYnnTAENEbCltqEtNYsI8Jjdd+uyHCxYLdth
IdCCqolSkk0ZbKjBrs4sMdUh1fWI/hxJnKiwWUkbg2opfTR/xX1uI3TGCmN9mct2n2oZekTFAOr4
cy94d7G/G5nHkZy8AxDJ4F3AfqKIst4yQduPqhL2djTN9mvpc/TetEOBGxBlftaZPr3p/Wgd0S6j
E8JhdW85i/E8ybK9kCNOlR8vwta2qhapFszDWBZeJtOo8znM1HGI8Cjk2ezewsqqg0ZlaGSqksUR
w4YNvi4lfUiu9H5VNWaAVJsC3RrUe0GA7Ilmov4Rdw0BZLrQxH2yahjhiQPz4EnV7N7wkI1va0uA
2bIzp7+o1jHPqrGNg9A1A9ZSWA0HbrhG4ZUTLym5gqzY65qb3ifRwMCRueN8DqfusRBr+O62ZXbU
Minf7LbgIqkt+Z4Hr8HLVOnuTTvwQnnKLp2OuRl12y9xpODmdtHLPKvqkHF0oAil53Q8UTse94tn
Wp0RJMvYPmiVtZJCSwMxJdpG1c17XRcheaGqYOYZtZdGtrPfutVRzIO2tYfwOqHK2z4DvILXaFu4
fYw+IF/DOAmKwei2VWW31jX6e5bCmb5IL/3Utba5YR5+bNr6l5t0oR+aRJC47RFt7Px+ldNtgSRq
M+MBpbjyPAxrWyVA/25DVfCpZ989W9sJ03tJiqhzPK5fi9dXLApmsHQ9M8Sgji2ctEmY7L5hq3Dx
XPvi7Ngod3wNx2dU6PKiCZg/ZBapD5REGO57i0Uo8aNrf+MqtHjyIm123mFkZKXXk2gd+bhG8c+s
5EzccJoYc1BBcnKPzjrH8c4ceHE8G0cByARn4h/JH1LCq8yoD/kmTIN2nlRPQG5y7OwLV8RAbIis
NfBbxcein3fk4OSOS4bAx9LA7Wnt1R8nIXZFJIsEnEwYPtu8tP7QE3KYasJqhBKKdpPF8OtIVkRN
UKb9sCWOvl4wgItHJ23Xdwe8iIljoB1PhKarA+b07C40nHBL6jr5VSdT2BPMgqzirb1YttNCAj8x
tWn2VgOqXknH9Fstc7FvMsL4cECzZL+ECUoJgB7QQZ1tXPDaWMQa3WTvNlH7QxoYAMJ24UIVYlUv
MCcFVEOMjyLX2x8aeD48UmgSjKW2vesG1BBe/+4uTcUw4k6Ww2c0l3ixDXdPRfRJz7LlDPgo/9Ea
UXeKonk/rJn2iFqUHdLSyR7Iu0S3FnCtW0PLip1TluZdU57rpD8gXC53ok+SDXud8Rkv2bjFQV8C
B5vt5rBmtXYjulLUJy4Ey+1EXuqMjkbuMyO6cyRb+ha6bv9m00j20iRDdeFlzu6LbJXvvSpR0hpi
G7XfELm4jaCanSk3Qeo3KLnapENvBpSyun6nHOMSF2u5bqbrBUm6wylfVunH60haT6OWtNVG0pku
2trjOtHLka/F+hiuPcbREPbJq+POZrDUGKqLWGIzyyFrYYJaa7+z0vQLUtpw0MeBN6kg4vmYwxLY
Dte/204S867HJ76NCmwDhl5bP/UpXnZWGHH0OYWx+GaZl8S39LmfeZDC77S7iLIKGeU7psMdJS0N
2UDdgg+VTQ+x26nI6zWK/BwQLQd3XSIYg3HtMz3nrxo97c89CZ3zilk183S7MY61DJvBL2NTP0TC
/OoWkW3gK2afAJupoFqrtH6e9RHwnWT0KDcu174zd8H0YjjdgnLM2ari4gMuQMLHOEtvUtlGt2bd
kTEP1zAiqTJBJCL3Q/qBkdrUgiUqq3tbOjqiQ5OsT5XB8IYeDQRRdK31Qv5jfKZQ66sdqmrdJWFH
Cj7KzVvb7aJvQisRl5e4L8maznAZOiklpbruHEDRMl7S1p6ebI6aj3CmwtYvcdoDXcwE1iE7VfWz
vaT5N+CkjBUTonHBTcSriaG8xalhWPs2bczbHsk4IP63nSOiLk5FC8Zaq/GHG0afpOb2fLWcU0Pm
PSggRnpwb/Zloz+Klfd5SavpuJCNwYnTeILwC7fzaT2Uab0YED/4kuzp+lanuUytx7GkwkLrBgM+
q9sfnDhl6FBr1n1C57rBd8AbhUv5YBAP2TUpD1Nu3lq6AWCSb0plTPdRyGcaNgGP1sJ0gYSG0zNm
J2DVK4V88OTau9yW83MG/GADkFF5WV7S697lEheH0p6c2Q5mucCeFIZzP3WA0Nopuiq2SfqqL7AK
xxbafjuW9RfsmWw3ZWDmIsatPeQP9wfZq+U21K3qa+yMeTt1JBe9CTrEI4aZZk+jFYOJ0e3hPsTn
uBqWLQSz5h2K/Hqa9cr6RVgd9mCobmujTU6FxuO+xFn4uZTI+sArHAPc2NiZXMVHLTnlJOHgjHbZ
/CsMxXRelzRKNnPBDWmxWg6Saa4+4ZAZwaR1pMGJd++mYkruLBiVW3iB7tbu9Wy7sha9DKGL05Dl
sK+HEhtPN38V1trdQcq8GRyz3+tcxTeLDjbV6anNthcrOzc9ZDIsMmeGzmSTuqW8zUcj34c1xzrU
Iqqw6J8TdnJeeozW8BBqnQ1TFHXbouqvC58osR8qGICm39RC38aNduJMBANh5Gn8VDScq161zGXi
i2lIGSPcZj3Z4FK2JhTDB0cspngDZ+HYxzHsZmiHNcBplD/5iyGrGnbKLPQXHlLNbp56/dtWU9Qc
16Jh9mudzP0aB0fXt2vL06iT4/To5soG2DKsF9FpF4jY6oFhcjmmbop7S3QZbcGJyzQHt8Rz8EVg
k430LvSmVplPeaZHe2CFHSMlSv3UpydT1dYNJ0LP1iYqzlZkjAALIjP5QbrCPBuFBoqcOXO9aXuK
CzAhknjMmawfK5BdZ76vKIO6BrGkbZbxPtPgtHmLbTkXqem98GqrXA3C2lLgR83w/c56mT+u7KXB
qRNEfSuzuDibHXsHXy8MdWNWTCjQllhDM6zSJhRHVnWXGb2y/K7oQssjCZqsfta00RpEbOA0Lwvr
+FVkMV6humZbj96hHSObEUMO3aHK8uJmJJmbg2csLsZo2ff01kqTAYwdp58WZfEF/UD/jOrBgQ2R
2W9DrA8H3JjEci0cF5UPmiyL/bBEoiQG71DrUw4zrriKhEsQrpPzBLcNAFKLbzKY0d2JRlwhhY0C
mcMWyaoojNposav7Sxq2O06tD3IavecaJMRjR8a7/BofnJN+R0P4HT7LXw3i5j4sK+0wpyE1tYV2
EHW8lyq5wffteqNVF5scG+OjmFpwjYBHd6GiLi2jhs3PJc2N1yuGbePBkcPqs/YuK2ZD/iVHS5W/
BK6vTRJpe8OahccbkXhcka/ERVeDkRq/uu2U+6TZnqDqLyx0o2eNscPjOjht27S/5XYOM3ZyqP7s
mk0htL2ZQIjjMvKJY+mcsRonAH5NZZLII5P+3lfGKRJczTBwEAcCVboB57Z4WRX3Bzsr1qCY9NHD
ALVuQiQNcvIjph458O8cqbOwXEzDE40NUJfAQM0feOU23RDvexzXG1y6t+tgZ3eTWdBlHYv1wndP
svQJ3Q2PHooTp6XFs+ga5jGFx/cQ1piBJOwKP2qA4zZigHMsExBqWl2aWxbrGUOptoy7WVchVj6l
hz5cuMX0NXdwGs/O+/ZsLUOa+EPO6+u0uQ3MTcNbZcpxLzU7fBl0Y/jRpSUSQBznXFjS3kpOc3eF
hazGON7nIi0gmUS1+5LLYv7ozSg8dYRt1b4N2Z9NmfqBdXKIgh4oUOrrpHTnozD15MGqo7kILNMk
QU2U0OPBIV5hlOaPsCZqTPuttPBGZ3l3tG27ZwZ1QBORHq9fWTI+mpgTd6J3nmBFqhMHDJaypHb2
cw5LsSYv31hXsy6FB67q3KDWxfhtLNC2mE6FcxMNJu54OA09X7k6f1scxyJTuzQIZm04vvPNSnzM
ZVh2iwLBz5qt3QxhMlD46Q4GfJVjuhrzvnfYEngOeKQgMdr6BECbBQM4z+klAnLwVsGT3SVWP8Aj
sTv72WFwkWQrqWLwwtTM/vBA/K8+/t+FZqT61/r47RfVEDhX/ojg/J6z+eOP/LmAs3/j0ySkxPvK
CfjXBZz+Gzd6IZUuMB0JeU3U/OcCzvgNT8XvlgfMNHiG2c39KYnr9m8OVQmYbFxIDbhS/q0FnP17
Hd0/JHGuqY5C9IU/QZetREv4pwVcMloNQIJ+3dZ51Wh+Vai89JAuxSW2W0JWNnGRgcEscAuG5cBg
gjkTBcu3YT43MIJxyoVgMsPNaCZwD8Oa6cswenvwnBC1Y2eUqr3MAB7Z3WNWC6K+d3S/TCbManBg
fqwkYzfAUPIDVIJ4X+DD3w8kjoPxeoQ1KGi3Cap+jxm0H92NMuXA+jnDHs+QIWlnNmTblgfDyeUp
mZPQ9YaaFgVKn7ULDFQIhVSWJVxh3Fn7DglNMwJMuvuZuK3jC8E5zYScHMEqCGB32VqdofFZrx2X
8jnQRXyFAddEAbyWKy8yrQmnfEzL9AV48Nu0iuSStMkTQf3VV1ExHlRqtR9X5N1JGqS5w7a3Hq1V
5heRpMZuJpYTMFzFXrKU8WEk+O7JUaBJtPk2qso1cHnpMOkCKdIagMVEYqaHFpOjn7nOxSH9ezIg
CACGy74MOs+9waqSh9BR6aEE1RQoe1ze57WyzrFaBcqx0Epqg/BpskF0TPOYXYMzfge5nIwizM+Z
AirlnLQ+SmqcpeQjvDzXoWPV88S4VCCUP7OOE0yg3fwA9CR3Dw5Xv47rAcDazJyXlqHK6D4qO56a
wzRWwwnsmNF6gqKFW6AROMkLaHtXpzxHGCAQ2K/XlEssPQ0OCYuCOnLvujFCuSSiLkGjsbY7djOa
UFjnjDsidBpcP7QTJVtLdviGJ65rMCWMm2TU0ndtxGgcdlO5K1NsrfxKY/4AU8Z5ZvcKR6p3ZlCg
xXjb63jiPNBauIgl3MXeM6Z2fHT0Kmb1gM/zdVCT9cIAQ5t3DdvungibdQvveyw2EB+q/aDsfF+4
cqp9iNHLa08k47MhH3/fJbEZmFrM4oQRc4nOE7/SuB1yvQoUYkzol4xND7iYnD2kKbGHJDBvCzZR
uR9mY7Vvaru6gCTvt9H4yHVi8BXkU1uLX6qpgSefLeMNlL7mwKo5fWPZMNxBORxZH8cNC7/ytp/1
G3NZ9E02zOt91uTmJW00XjIsAT4x0ubCqGwWuxz5lm81gZHd1LbX2bTUmBBrhteVbAhrHl+rZ7WR
aHPfdhq+9Wyyzlwuy8vUuPOBhyhu1nS1uSF1hTwz7VfHcu3YFjq0vNxS76ohRY1heRpIcSOsTzoz
ZSsS+75M8u5FzxgL/TnO7UvnssKZDWL4G72twQZhq7dOqmamPFAmATWkpJcgQWI1neVdUsJuPnYO
WmqnyuorZ/axoivy1qpZyhEwaD29GRL9VYto+TzEKZlBPKujA53LlJn4abKac89lBQiBnaOZ8FZc
t97TYDvFMdH48b7Qx+U5doS+USStXnVj5lZHDL7ZweTKUh8a55BuMSVDNeeIFllgqyF/TZJ52g1u
qymfw/5laNzprJt9d6NNosSrj7+QMJBlY/DIZ/Fl2ym7KjT6C+J7th3ZnW9HQj0W2vBq3lIdsnyW
Xai/AUHIfbvt1X6+Mivh2kVbJ+3rpymBUoIrZAXWxmTbVF/R2Ff3q7TCb6QA8hz2sH61MJlxSQt+
sE6qIgoQSuW8o/xYdU9gaCQtDnbnRACQ0ZIfFsCTY2B3HUtHmjpXeYhSAKJ92YZTkKSIJ2SMZjqC
i2Eq8ktZ0H94KHDWFIEykmnwdOh5T7BM2ESb2MepPpYWZeadI1trZyiwhL4DeO0yq0rj8RJxwdZj
NsnroONtIvawW9xq9QVEvet0fZt3RX5uHbIampxnwhgyWtkN8gEspq4+UnkHb2JwrWm3zHNxicjR
PCvWd+e+clE0sSPV7wMqiOVTTov4zxUbzI49kECEGeasW2ipKO5FXtvpPotAZflM2ctPIZsU6Gy2
uJ9ccWH712nCDri20ZBh9dDotLPsq70HwNey+DJRkpk9rvKHDu3KCIBO2fEptMw42VjDELk8waoy
uSV90p4o6gR6lK61BDxkyOmSywr2qLL4FpAVOVXo//spdB3X09J59iFgANWc4v7BnoeeiE0rPpp+
fZCj7ZgePQHDo5gzYDeR1uG86Nkk4R0qRxtS45pZH220iBze72y9stsfXF9aqBx7+FljHAyNxeKv
w5y0cmanMDyWafmOqFN9RiWfHns3guNGL1T/aJnCPUGIgHCvGfJB7xr5qnVugWO/lMdOkW9SKQ0C
3CkuKxXMsz9YbL8dlZ1Xdz0aPV9YD2za+lXkUI954MgF6tLaWeomiYGU+QVvJcmPpmiXbddOWrmT
uTR/MTgt4Lc1YOr3JsuYZxVD2OCnC+eUQQqNdlB/zed0TjnvbGH19REuTN8GhFn6W40mEVZVo+G+
1rmLLlKmAJkyKRpzrzR9RDoApTdvwDlCRMH/lKkNhZi80ehgaXHbzWPcB87Y5W9NmInbNuVyDxoX
I7XfjkvJDOFCNBF2PryBI4Oua7CwqlhvIb5HqnvsVql9oISSHFVDZyfBEEUcNILFqx/nxhVswS3n
lt+6OYaxJljT1QIAPSvY7rvL2T0Sc50iCtAdV9r7aul/LxsxgaYSJ0vASYuYA5sOXK3DH1dMFzDb
NRnNsrcQH5Ref2ESV2DBy5FgTtyYtS+n5ieVjvm+blYKWuS4Uq4whyDwwR+rzufJtAb4nlMmh1RE
b/TAtmcl0vFVS4h4eURx0suoV8/O1CgDh2MS6QEXKnUq2i4N0mJMh01clF+ExkMeZWH7Yy1xxLdN
xns+DtZwM2c1sTDMCizsgadxpqTIsrnlZMu2zIbmLk3A3ntE6DQSIGYaUwLQNMNbMmQt2FFIOPoW
ys30Y4kLBIeM3U8UaDiITpp0omcqeOJvUr0mX2nI0hXwrGrVfTg3fPSogG42ROHqhlN56NhNdvKa
HjUtPNfQinDVDOHL2LSAd8243bVWb3g10CtMf8sawKPZMZDuacTFY9nS9bYlMFaDHlut3stm8k+m
M1XeVJQSb5HNEZgUWfc6JVRG4J2efZ77nCcZn8pj5Jjhvo/y+lyN0fREXctEF0xYbLDZzm+kr/Pc
71rRfEZt4cCljWPz51xw6w/HIKSB6S0Ore8xCa/cbxGBgjBG0nv0ubP7Xhw6eYbKqnZhSL2zlyXx
ultAMNE5Ap/8hy55Gr3SFKQV5J5NdWeOlnMNDaRtYLZ53uyJLpB1ndzBaDhoy+yzjtRMRIwDAkZK
RcbUcmIkLaty633L48LveQYc5iSvHyo3mV7w/jSemnJj2nXkqAYtLk8jYhDEpz6NAZp2hTMT7ikx
tJWGOz05rHmJRDT8o1nDFZ/QA9ofRpJJtSnGTPtupYYTktQDP3t22ntOIIGSJcy64UNQdXeinlyU
QlLUV5XGvSPc2j4KneKNXWhlOeiopWzeKfRgLdrVaalvGNDIhDpz/XOIbL4ddk/g9sQXj8EwKePq
w7WG7gl7r3kepGncFbPeced2sLKZNaw6z0T/5TkbUXAzJpq7kwAe93x6aAEowB59yX5Bz6rWxD1Z
Jow1jlqbWsO0nQDnsxMtx03a9ZqHjyPe53khoV53dvTDwMKBl2cirgRmgDewr4As+4xs+odLqcBR
R0a7TEZRwRN3riPY2EfMA8WKzpPT2IqBeFk6HEdLd15Cq8ViBKiMLhIjFO4uLmXxzSGRfqTTZF8o
l0gJ8M5NGfCaicpHQsJg1usx9kASVkSZwgpmbor8N0BITBIQ8mNt6kfdTGbPMZFwYzVMAadquYlt
PNkb0grQqXQrNeGAI+w8p1HufkU0b/Cmx1b2OQ8qPbe1cg3PhntcYB9r9U9zSDARC3oIaDwztvXC
vRExvg4qYz61IXvXZs1ITpoxtNZ0Le8q20oNH0EDpnvHdsQDy3yYWvJZsMiaDzcXgAgAmrwnWbx+
ss4pcq8mOH5Z3DL9rI2q3KxzHj0OhZ79MIihP5IK4v6HRN7cjHUdTjtDL7se3djoM58vloArJ4gH
Yi5uTwZfi2Aupv4K9dpPUMD8snykywZPbczvfe+SFSQ1X5PHHGzXPiEm5YU/zH3+0sVmvJ9XhotN
a+Xw0tuyi78ss2ZYrEIHN4Fd7K4pSbwcOMFPUe8Od5YexoecN+DJJd7/yHnRnCOTX4PJCDrmCCPS
6yceuMu6jE/GhNeQNzTk+vVmp5y2syujx4Ymj7+4j/4fubS/Z1jYKODeZo+gC8JUtuvKfwpy1UpN
SIlo6I1Tg8hAKh9RyGD3gVSFjMmSvfz613/j38k417/RckkQYFi6QkCs6yLlryYix+StNGv4yOCO
0nvMwv0NQEI81yWw8WRl+6hfffv/+i/9e17tj1/TNE3bAWFiG/o/t6saiU4dm53NO3bB+Zm5pr+L
IAxvTIEKUq8t3L9lubZKTc3373/z/67i/ptVHORbkw/Tfx1V2SfFx8/4I/8/d+3H13cX/3Up9+cf
/jOn4v4mBHscG3lW/rl6+8MVZ6vfCGCRN6HLWup/YG7+M6di/oanWMczB8vSQE/9x1LOFL+ZRMNw
xVm6sn//n/4NVxypcz6wf13KYcvTXZ2cDP47QjTEXv72gTZsRHhUfge+Xwjqx+4WOIMuw3WNteon
lyrSIiJ2Xxi8nJ2lTexpMNjSEJiGB8NqjC/RruU+Q9PcQJS5HQq32MmiT9/zNoOptlo1onWfNT8b
nFHIkfSR0EEU3WjocQ8wmbQtjQ6/UwH69sstSUPQQWQ/oOMmU8BWW/4M84raqBJY4BbWBDyw4ZKk
Mj9JZrLNMFn9oVmjA/sO6S3UU2yT2r2lfLDZ1/T3/bCixv3KrtUUXkyrxa7VwmFrljrp9zzN568o
keH77yz/tUuNjbJmKMhdFe+VdAG2GKLk5twMm8jIL+6SOLcY0SZyA2m1r3CabpplsLypkcD68UTd
TfT4BW5KkJ2Z3Vp2IVxYVmNhUj+Pa1V9J01iXXqhmcfGGZ7WTrh4BTsHln6Dz9hQMH0Mq+JB6iRV
V3vIG60dhDG8VG8p0nHHUT/7yDjZjw4xm7lv7o9lZvxsw2K8hFmSnAHYdduEnAc2/To+UMVj+xr7
feVF9FV+xiB1Xo0wQphPOnmOnC78hCdJ79LMnerXuFj9pVic8UeVGsWFN5zfUwGSCa+ViErIm0mF
XbmxHZxayOd5gBDxa5aIhpZFxMnL0WdxH18T1Ln5E0GZ8WPNHY4ok9GcD7zkhdLKR1kYKTYRlKHY
GcSPkSIw1A5GQB4w1aYeMv1ixnG3rw14sPjU+dUjuOKobcobRzXW11K/9KS08AVs6rRRiV48keXu
eaJjH+vX2HyblzrbD9Db/VHaxS1NZimrIYdbosXg4rXGRMFB2AVTZhvs+aw2YPH8jWUjDBnEanWj
62N6gKpDh1AoznUvijPNmO6XqmX0PI86C2i0rpdlNvKjw2D8NJVlI7x5dpszyOzBn2ph3HeNCVpX
c7Vrw6xkKyzbof7qZHeLjZqMyxDV7L1T42Y1FyoSJ2vG0pgPuN8MPrWJcP+DvTPbbR1Jt/QTRYEM
MjhctmbJlmzLs28Ie+9tznNwfPr+uKtOITNxqs8p4Nx0o28KSFTaKUtiDOtf61vZc0aard6MpJR3
Iuc9A5RqbERTdB+zisobATf+2uWY/WbGR9RvGA2NUvhq7HblmEycqsmlIaIauYnmql81AtthMyWb
QaXRfgzi4tn0Jv+CUjDrNSGteWsQXFviKEl40aUR3luzaW90ZC32AgZgId6/xtiTHGJcGBjTupsS
cw3NtPjhYcvwGViJ+iBUY+9Q+L3t2KT3c1f+aM3x5KV0YKH3baShxY72M6IyVnXwmCivfcN5QgPZ
hGZB+SPWDyAukSP+iw31d6n3X1Y9yaDEAN5lcm7w/rKNBwhiQ9myHIBspnmmVyUDsKoqioivY0E0
JivlesghXdHkkY2ZFW3Lumku9mwylQuDortBzwD+kUfdpoiK7MbvLaJ5ECXws4dW8VbWjElbd4gt
xoORnW81N6BgpfEgXcmC8Tynv59tKyL8fyx4LtjAl3VhUBNwraG3gE5T45V+/GGb+k+OTO5iw/7T
ik/03WdsRLiYkwWbz19W/ElofI1paOxNRS6HxiE3T61H4Y0fjJCS3+Vja+WG9a1LlyVSGJ/xzuvH
im9DUxUu5YiqIdU1oz9x3AsAiEgFlT3J+l8pI4unKKcuya2HwxJSQdZDT5Zd8+HRhVRGTb0HV3YC
mu+t0zT+UddjSX7FzO/HzmuOmMDrDSwRoENmG51kTS0zDJS+3qZNah2LvrGctZEaesv7KCnKQlql
zyLeI4rk9507+B/wJYqPqYdXOjhZ8SWRTi4KyOglC2mmjAaTslo9uG8lavHRya3gfiLreOUf3R1x
pfgtMa3oNPbDvME7RzdN7qj90FVUYjgDjgxvmI4hSQrwMbYOdqGW4eMEC6FfDTMGXV72sLaSNNql
jNX2gCccWNXZjBYKTIs9CAMdpYjNi5agbUPLr14SK/E3Nd2x347hh5uYtrWbbkjaFephclOpjFsG
qoF6EVrJO3/2xKPVDrR9BT765OwZ5a86KccXBzPsi4IYfh8FdXPvpao/GXNuHrjaR7dBbTQHSRQs
ByKu+8jbkJLTtK20o165nTk+yGEYHsYhTy/9UOB6hzQf7yOby1U20aKUTHXz2El4I4acwUmVpvzi
hhE8lbR/+Osge47o9eNGPkMgJkM55x9EooYzwqW+nYH47Rlx0S8LaeU297Bhe04W3xKphJDWoC3u
OFFPwSrM6cAxmr66dSuGOq0YqgfHHVwsOmY4HVSOaUJh89s2DdgtH1PnfTdE5dnBhL9hhsbsJ7Sq
0+i4/kO0rCJZHXBccY9AivChF3eThFrkd6t6yHKwZdN5bB2xTzwX/AnbxHpiqWqXNSt0WL2CZR2z
QjN6yGchvr1lheuXtQ6qP96LhvQPPpIVI3+1n38vjN3vRZKVwt50y8rZLGsoraisM1ksZxaCyNBr
uay3mFGL53FZgxtpj6diKFlzK1lPb0UADlsOEyu6WdbX3q3LG8pnuw9mRsamBM60SUUjca0vG0Oy
7BHusluYmYmfOV32EJI6sTi4csYEQIx1obv7VRSufEFrySY1a/dpoof3rqUnNtiMy74WN5GluQZS
7bJnLNmcBHfRXbvsk12TzBtcd+ygRRV6X0OVKLYKvtMW+1Rc3TA961lDdV4f6I4Z9vQs4/riismW
DgmQDxb+dYQZj6JO5kP0sswtH5H7+9QwLQcIwUliXo4U3u/DBZ7dZF10rtpQYGxfDI6PgR/V9K8u
rsYg87xtILrxJs/MaoNlZjwGCp+8JlSK57OKNj0GrGPSdZJeNC+yN2ZPyLGAHEwhH4VyZyXb5Gjp
Eg5imMvXqHTsCzM871pMZpCvmjZqdzJq/F811Xn3YzaoH5Qs9vdxO8XPAsPeY4AQ0VLC27lHPNaC
kpRGIC0adnznmEREVzGDuosjrO7Q0Nd05kyHgXBYuPbQpqS6zxlNnqqgyi+66xcZgTn2F/6eN8Op
qo2P9SVap5ahdtS0mDRY9dGTG/KHY/aTx4a2zAESoNPDKfQYM1YtlBpkEXGv5tI6us5oP9JK5NwD
2lFrFCi+H1RXP1XlEnlkOJAdLREnepPHUEhWUe9RZrc022T+mLSUCUCXdPrBP3CwNL5Gf+5+WGVR
8R7jpMbCyYO2G4YZtzjVZVjmQhxkrxPFGHvQajzFIEriE5679Gag7vTk1/1wyJkxnBJXgHi14wa2
RO2E5AaE8W6O3v2MWvnEBBAjVimyPSpQfCJ62468aZ7zQCN0+pEwV9uA5VOoTU2uv0LVhx8VJSJM
u+1sSx1usOdf+TJgFm0XT9tW54WDZuLz5RcurTBlbcQPgvpPLOIZTd2l4hSITufY9zF/RoActVYO
htSS9mF4kr8MKcSIGhbDVOMAIDYVDvSdF+t6u8A13so2tU/91HZnqlMQwU0G6wPgMH7YnY+uJCdO
GIjBICreuG24A6BNOCffsL/x/X4x04TeNjIXWvlBWRzdhjH5bGDPWxVJHV5xrE57Vh4O1owEyDYy
5knL/MVcQuh2bXaHvsuq14GWoFeIAM0v0kakBwA9LQ2/Hzj/XyyH7lfEdeUclV2ekTPvEtAKHPrH
Dl1odLYpcnLOY/U7JN+PvrXu/NIxsPTZ1dFzNPvuEqv3rYzAna6Srdmo6T0WfE+NJYg/DgKa9RLO
Z55s70OH2rS1i6aPdlaQ4x9GLHBjZP/suijY+3Ytdg6e3du4yeMbPL/hdNMtYAAHlfoJKwC0gHgB
B/RpxXHRgu5/S3ceqw0dyMljUQ1o4RS98UctEAJ3wRE0C5jATxZGAYRkJ964C7qgK/r4M1twBoFb
NSe5IA4Sj5D32GfBcaCwji4rUAgefyjB2ESQYec6cofYHh2odpu3wwJTqALA/DKwMGWJdDqOvi/3
seK/PxqZ+5ZzEowxIk7+ma6VieSOVe4ss3M/ojo297LHPs28I+1WeTbx1DaTQWK9APaIdNgek6x9
94PuPLvG98LfJf4emJ+6F+6dXwdsj9VTm7rotBKy8FWGzZTvhziefyYWkyMr8l5yXXCo7tjbZ4nG
TA3dQONT3a6myBr39Gokm3jMjBcE25qEw8RSXDd9w5LU0xLH5PKhgv1PsgD6i9hkwCmfkCfmJ4qY
qmqdGl63hqV0i8uzgojK33yfFaU84+pl2hWEztmyQ/nQDbGmXFk3XrH3XV88ksWz7i2zGL7t9Cto
500xMBlcEgaRcwcqzT40ccqxSBRn2nJWjMmcTdNmgYtFNtnTylezikjuGCP12Ln6OWE6S3Y+wybM
dROR7gGpc1P1wa0ekvnCgfBGSyiaRvfmpR/lfJ0QdaWtzVVdyOQ7UeElTXOKq5rKeHBVUL/z/WLz
ciZ9R8tdeJPRn/Rm9D0WdYYKDNgF++ze54l+n1U7PDu5b71TiqReqT6r11SP2EfmoMmJnSCioToQ
a9zpJm0jWQ7qgNqLJAmPukmIR9BQA7Cxix7ipHKuE53dHyqqZioMwvzYzDac3cSxGZwB+Dx4MABm
9lN3fCPCjBO9oJVrIX1Fh9BWOWosNWA2mXvwav74KLug2jMUZeCCj30HECo52DDHiHRykqVXdtr2
sTkeOEOCDAF769jwDI3gHhNWdbTrbtyFWWdT32pGzw01ufteakVyqqtxrzb+IcwyjFVlTAFGHMBe
5DVgQwwZ3PV4ft8Q+pdYxUi7GtTwawi8jsrcUsw7XDqo9fAl96aZPmdiqk6p3XZ7XMMcyNDHd52b
cOdndv9EWKzdzl1V4g8l9rZqp6xa3IquXOtMDICN25QnMC0MFuy5oSvXIbu94qWUa+3n/ESvqWqb
gsJ6mQqGlVDx3B9VWFiHCBDDPrDydtNqEH1AQvNDIbE564IBkOmlCaX3mM0ZKNeE8hnLTl0a3GAy
Cc6FSV2FH30phJkkNY7hYhiIgpsmD4gqpmRbOkqude4xYgUOTafdPJ1Q+BhLNP6Ve/la+tnAe5vD
t3BEkJ8jHNULO8HdoBPM23hUEdek2OVuzkTqJvKUy1sQmAwVShPKcZ9wYGiL7ygg3URRZnz0rEms
axGYFa12jAALKtp/yqxM34vYbpYCEBlcbYpiyVU62T13FX2Dc6A7YjtGWVJOa70kwu7Xix3rPSee
sJYY826I3dEp61bJoSJ8ejCsONtDqKhvC6toD22MWYmmE2NMXFAUtj/vZjcx9zxh1rPmunavBVZ4
7ABUbeRoH5FvrEyDgItO0ptSqtPYHhiv0J9Z+O8tqZqkjryrLHp/nwxu8gJZ0D7WaZbdunELHpBH
8BgMyX1oOTg+/s93YfmfXYUVfklpuoYvDX8R3v9QnTEkhQwCYBd7wdhqS0zB+UHROHzmWhX4IXw8
I2RdxxDsX0GWoUnxAG2iqBIP2ZBOX5gyqoZ4GD2IE1Y3IL2LXommwywCkx+tzmbENB7CxKJwGg5R
x5U3IhBOpeOdYhKbFcyUQYm/dwP8T6v2/zehowwQYO4y3/nXkvzmVxbFf9Lh//lD/5DiXWLo0J+U
g0H2HzH0f0jxDk5X2/LZK1DBPemhifyHP9b7m+e5eF85sCPsO/IPAXUPV63kpwyHXDm/Uf47AfUl
6f4nXQabJ0MCG9qaZSMue38ZZsWFqnJeHtavZrH710Otnzpm9G9Rr/s7axyeOtGIa4HPi/BxFlU4
YdDhVAVDYaOGJHvP06b/pKUnPgap320xUKn1PHPVpaJO7+IsVg+jA6SNXx9RJjRU9yEc7F90Wn0N
XetshtkX25qI4KJTlveVPwRPBEFKTDJm+2oRMP5k3yBGISeW5iBN76dSXVMskDeZaeFz4Bl9sRLH
2BoJtMGQ0t+Nn+rysSz9N8AyZGOHkHaytCaFJsSwNwrgnKOU8aZtK+jZU/1o5Ght6AQl5BvtXytg
jJuu0zWCsS22oC/ybThgofAaXGpxAI1EA+N5paxFHVoZZN+0sRa3iHHRl+fkmBWnVn91pIsxisl8
nwQBCQzbIUBi9xZIqyQfMXxQFmt+pBgE1o6tOuq6PP92MMeBilVUS1qlyLl+WOR5kOR9hXG1xkr7
XjLVwTCKRRF+sQmNt+nVGbE8UURwUu8F1nl7E9UmCFTLmzk3zX6Jjfj3l/x/+mH/f48mZymPYda/
Xg8On830WfzJLm/+/Wf+uRwo5scGNiGTs8Uf7PKujZEen7ph8p/4/dT/czlg/OYBqmAMjL0IVKP7
h+XA/RtfGxiRy0DaX/6ff2Mwp9xFgv6jRA30kI5aRs145T2uYn9xy6emBBqfRsU+6YV35xpIWDsy
uPmumJPkLSSN8a68KjsWDnvRilsCEdPRtrZGWvcHgBH+Maka/ejb/I5ND9zgpew8600OhXuZZ8N+
jhnkYOYwrOOUW8lXGQvr0jXhSF1rEx6cXLkGFiOAOOva1PbPFDRZt2LH1hcnM+QTfQrkSrCxFt/T
VBGk5pTxJDNz2HjwQk9LWPaeyQdPL1ACJgdOjpnXCykaDZIXqPftqQHj8kKiKjljfGOETVzNEz6l
tfSFQmmKPe6roMMcl3u7Sj2JrEoAt8w8LF4hDK9V4ZThxSeSvo/bmAMkjJ+NVXfpllt2/hjrxl31
Y6IvnekxMgmoZIiouJ9ix7glDVstAyZx4lJk43SI+ouNOrrr6RV87LWhz6Um4Ja4TnGppd3C7m3x
nLV1f80K0lK95mBDtryj9E9dgq7JgAGNIIDHzn83G9viWF70pOCkvRWyTu+yzGoOasnZYQSjiLHT
86efgzYiP1rtSvipFPw22Cggo23x8kMDYPd5DtLqG0IsPtJCIxysxzwd3g3O2S962RumKGifuDkG
v8yZo+7K/r3OxL/XnMmA2Xd0jC5nIGhFxjtgNZYu+/cy5s3u+IGkO9i7NLDj+8LjDhV7+XjjA4vf
NgyFJ5KOsxdvCCz4GzDyEx4cYVGRLeyMtiS6gAqmXGDlzGXxDXpTgn4uTVJTbVncWst6HYyqfswm
Phe7zo11G7vf05gUD3PEiVWMjnVOszDc5ED+XsfEoV7B87tXt0/iFwKi9AfX4iqdpLpJ+kF+izGm
rdVIqJVOurormQZOyNYy+RlF3odCxTlXzdzwobsc3OnwYTxcLLeSpDTNhdtOusx1K3Xu+y65RqWH
YWhup9OIK/Eur/x9KVIY5AUi7OCG/W1fy+KzoRbsMGGcPSyMpduGmSLJi2wrwzE4lDhSQ0holvNA
j315N+hh2k10zp0g3av3yGocbwtSULyhisUvYZWlxyIdho8c2uknnjrqglF3NmXrUVtq1e0m9tFm
HfUQj2Z9xXear/0u6z8Tq65f1GihFJed9V4xsD1yK6BHdLIo7eZeBvzdhk8WbfhXq0vYcqIhDY8/
0YroJp7dprpTY0xk16uq18Dn/L+KcqM7yJrWiLWRV+kuCbJV0BsTWQhaUq6hoB6Q9ERO74eliInR
+sDrpctR0tlhDi9OHrsn0ufThmxyeaZBEGSKTuRdPHvtuSqA/+lI0ynLbQCTILnyeI2u6ZzTKIyx
E2ZEbulyMH95XL9/0cdVnzmpjw04t3o210r2cACLoqLgo4VxuEb6Hp45HRVcJR3PyJZ6a9hmdDLS
yTpxHV/RwQOs21rSiMg+6iwLlLgys4xdR5lGQfcBJqpNZRf0uhZJVG215fYxVxjhXQgLwT9sWIrf
XRtW4CoYnYksrFpw9NMcCoJHaMBkTGOSTieGztGtjsfyDfwxoz/i1d3DKPriZwvcYCSrGsoPu1Gj
WhVVG72PJako/J2pmFZukbjQazLZue90E6JlRMIi/GIQwAUhPrzVjFiASkJNwFwgyumIsV8Ve26Y
lokuF4uvsBxludIAXt46SD7e1gcaiBmRBK1VTsuiPQQTCyMwCtpQdDHuOtlP3d6TxhI2lb54d5gy
S7KfI9rmhMY6nh2HbuBDHMuqWVuGqC9DxvVsO47aIk4lzYk4jyDqtJ8gV8A3kqp8jJ2e/CE4RILA
xBnbLwwhPnbrDj/ATQxRXz9WkSFuKFXPd8yoMUq7XQTEJanz6dEIU3KZ1APgtG1Czqs0yBTk4rvB
jhdUGfJ3J3C5Gq3iqh1kZgLrxFI9CfDUPMEocI6mqRn4t0jx3w2y8mvXlO2+RA/PEH4IdOOQrbNr
nLrBazf47Tnz7e96Es2niv0rPn8CV7MKgYwz9HV2nZH7kPa68QMTBCwku+udD7szWhIVECiOBko3
ooqbQXIye/capN7s3YdpICAt2DlpptRtBppMff6Axo30Ps18ba8cd3Jw2rL4PsMAGm/aYApfGBTg
tewyu92Q7TRoJnOa4ZfpsatYPgi8NWhyYxtFgzpDN23dFaxmpmU679RRCKo3Vg0PwhsjQudp0g46
e+5KscopMyPEE9klbNEg6PcBFT7PHSm3M+N/2OEUuibxtqBJ5I0UF6/ZBW59Iu5k40uc44C8FpiM
E7OY+hXOS24fY5rUqnVAra5aQ/nNWiI2LRFjrNPvwsq4z+Mk5wWixWc/a9Fn0WqsEeQK0fPE6MDM
Xgl0dDesoeanYerpFXHBOzL0xKAduHPC2ltYQBv51eBsyrHDi5zMD21PeHgVcfHek2IU73XGDiUn
z3jOC82m149qzxDNfwnnUTwblZ892BbdEZuBRt1NhB/7TDUzbuWSDoBfLLr6LglsMs4E9vVL39uT
3sz4+T9EWlIaCtcMvdqqrEcV09m3YlUUX0XN1B4Fy2iwdviFsNcy8DgqgP/JPgFFztVe9D0e5gTf
bbpK4pIpN+4ZA0WoIahfGDQnR7ZHvmcIMP030+BeGfpG4c4diPc3fUIlqU7L9N6PTPpxdODIdm2H
argJdI4XKEmih0FHjBZaqoo3DYUMCH/ZF58V2eB59KqXoUXjRMtlf7fN+UrqSVT0OAP+XQHlWYBK
CIgPggJ5RORaGC9VwrR+TdGOe9uDjc1XY+C64QF/qd/duoTqpm3aOaHeBJHSdwbwLL6eaFDxWqZR
8BY4TPdJOhKOjDPeVUqkqpeO7MuDxndO21LM554g592b+IPP82iwosIwbK+U51bXgYJZ/mYDWyut
gyi/dLvnxzianNvEN6x6bbPD8c1Qk0uVRWfuzNLsqrXVp/E2mQ3Nidak0QLneMKoTVF6HHqF/JxN
t3wRtY9J2oSpc3GakXeEaV8N1nzkHULjjw/mGHqfaYw/CdGBlxX6iX7xue7x/kZTtMFsGv4gS50d
nKzzX2IjZtw9E1lthZaXdLaSczYpQhxCZTOyVQLa0rKrlIQ187VVnkB02peUq9wG/ujdjLjo/DVI
Io0GH0ftxwA6nUkS7RvfWeXnvwIE3hNQ2/ALYg5e3rCd/Vs5WgAbLeM4zRnb/P+/NP53egkJOGO9
d9D5/vW98X81XfGvvZ3//AV/v0T6ZK5NBZ3eo8+Z29riNPq7puSbf0PFsX0EJxO39XJR/A9Jyf8b
/hv0JCXRHG1XYjL+R+RaOn9zFHZRn1/ncgV1/y1JCf/mny+RnrFoWoq2REtKJGOaD/8kcCLPV1Ms
o/5I41iYgJ5q0zu3JWu4sajAod5m7LLkkDMC6FYMxwBoxB7WD85JkaRhxU622K+b4xwVyjmbRsoc
rx9j/re12vgds5nP1Ncjl7slJRGe5tLxd6SwpbFtBsMKL6VS+VJNM1XvXBqXA5gZo7bjlg6dVRoC
QttK/oKXdqCi09Ro5yuv6rekwgj1QjD8quYpTbdBbXNcFUx9oPnI0GPmgdn8wTcBPxxGgqnzWo7G
JA/1yOGE81pvEcEqenyVsqZ/1QYKxwmNre9cYMZliRrBNHNRdgkLoIMphPS6jVeWlxvfUWyU85ZC
IF9vbFvY1yIK7GzvA7J6q23ObHCjgol0p9D3VQLuox3zolt7SYVAbTV2/xkl7Xik4iGHeVg58TtI
whaUBDsADBDDeBjZ5jnjyt9nl2Jl0U7tsMgXEhIZW8STBtv9hlS2NPQQnSA5bFCJLD23YxA6NykH
+ynJ1bZqXess4bifh3EWN1aO/bye7Xi+WHHemQR7S4sjgj3V4c72K8t/7YmaHCeKDkzodQbq+8wp
td5Poylwc2X0LMTHum0VLTzL+5Ju69kilZ9kbgRhBShhtsK1xiiTY/ybbIHgtRNmQS47x05HpBOY
y275NfYN9QoMjlJCdHfmOMInzN2oN+9C1wv7ZQrPXGygWMsMOABxvBqvOja+uY8SbKG5fY3EBwxf
wFQTFcpGU5ukrrsWGPMUzBffBe/GZQedbbZRNlMTbjJJIcVa7gz2xvI797EnPjxUggZzCmb9E+w2
ihaT4LFNvPBiZf2rrCxgW05x2/D9WNMM8dPM88VjBn04LPYCCPpetb5cg6CKt9asizO58eLk8LW5
5oC5j87Yp4B6ucRnde3tc85/oAeWpGh9G9FbsXZAWuL+hcZjGu0Z+oHJaITsRBYNLp+qHf20Sfrt
QXXmr7QGF5feSqko62WyDv1yohUr6jhTteFd6lXu1sq68uo2dnlpipETQqpIh6FxIb1GRvAcZuNj
qgkmTaSijpCXyN+4bnOqnAgfqV/igxotKAAlao+ZWAQy4DuFS0yW/T7YOQGsKxumI3oxsJY+8Nex
qbtzTQsiV6vIIG0+qe4J6fm+r5p9z57OoEOZtEJxmroLIo6FTL40KZjY2qgc/4OS+75uQBj3VzJS
BEtd8ciN7lfXxffpYGrMoyYkRU3MqEha905rnrLQw0oAgxpddkyLN6zrFYuR9WT3fP+nnKLKPPiZ
mdHeZIh0L1CzfjFf5ZteLpNcF70bV/iKti0UWfBXbqFvOoJRXIkEn3zFpEuAXxCUPi/e5A6+eKAa
ZoPZAnDX7m6eyhaQHhSZgkQwZaold0/Xxdw8qfmNzi9zlyTBTPWYXe8tGqfOHvM81DIxPKZciRwd
JKdM5S521qzHxoWH27NHhqvWWDw0bdxugQOEwJny+TLrtLM3U46EAgOf2WYPYmBDvMgy1rZdhMxu
OU8jM8vpBa9OuVz4h4vvkwZzUjfdAtZWlEE131VtWRsDKg7et8DaRebgb7Vpc+VO+/xewZ5dhbqF
JosT8avE67ozoJvyxw+qYDxoUCnUM/Djm8BKqDnOgxKovdcBzDOloP0Q//0MQjvJvyjSVX8h8nqG
MgwHH6rhGpL8jrWM5/4wfis5J0fw2qOjJ1tcCIE55M5Gx+V01xa59TyU2maNK+MUA3iNOaUArvZU
1GLaNngTf3ZY+5PbqRxMc5tqNR+EdAKDKxGf/hpxh21qMAa3YiYL1GErmfhy8/XM6Ki63BvuRhvk
P9US80DKzEqvk2vgB4I86vTqpkLDOM9zl95HHswDu66YOBNYszSZVd1+CUsKB6if88otFYN5AZQI
cUkotTJqfjuXGmc4+0HaHofBnfbYTIobRIRxl5HCBU/Ujwc1wsjyp57kkuxImmclsG8/4CyaiGrj
DCJZNVz2eY191lD1RfTVFCrZuSP7lvZKb1XaIBSdAYbhgY5BwbG3N4c+27umZIo5egZSsAFH/9a1
YdTjhiEL2PXiF4Cs6dS20j5mYVnPa6RGcU1TB4J9qdVdPrXWfWtFZLaGaTtbdPXFMQQQs5i7ZNUn
ZnlHzkNB7EOaVtpRr4WoLLgsHo4IiuR2OPTgAxuT3lZGpHdW6D1GiiLkVn0UyXTT+/qz1Oa+iypo
k61hX6rkq++bqy9M7xYTJOKPmBtKRpL2Ghkp1OCSN47zBoZAY8EbDTQkF6Q8Ps1aLQF4eOOd25+0
KK5y6OJLhB9nxUXCue/j6ODagTqyraRrQzvZC3aaMlhhloOh6Xb4oqaq7be0zYsVWNLiLZlw9Rmy
+hqHCAtEY/uwBv3iYPLdvIMNZz7GofrhlvZ4LSOePGvoukurVRtCJo9IlnuzCmgZ7Ew7PBV96Bc/
EU+rt8x26DH0Ute3MUD16sLVsZcsykqNr/48mozLsMx+TtJJ38nY2fMjtwKJsFC5NaMpaoXfTSZb
F6/SFiH2grldglUmrfrO2obKEl99lHJDy3HtrelPBn4mDGxQERF9mcNRtCyhf1gZjXKp9PNHicki
2rphOu9VRgVIVneKOHfU0HDaocRzsw4/EJfCq2Fr+4z5kxNBPbDPd0O4cewx3jqO8J7q1Dax81nO
J6fa1GU7GUPzMBh1doqBypNEF2Zk0Bgo0ivp0mFYewT2IG00GAvX8OE0GhAHjnbLYldRfUYlwiZk
xaqAnc14gBa15JLr0OftlMkyXpvnrVmI+jrRF/vK1mL/InjcHTh6kZ2emFUCY8UVTdcsdIjR64pD
NQGBP40esc/t0JnFi6OS9JxOqXVhstlfw8T337rWMp9ipOtd3QThdRYpRx7LaIpHXgZ9B/PMp1vH
bE2AdoyT4w09Ez6bMIyit/A2SjPw2o1fq60TlO1WNvJ9qgpMjK7JlNCY0uQ907H7NgXDd191Auqe
2ffgE4udnGK2rkEl2CfTafxorIlK2GDsau65BU2lrRH1j5B37DeYneS/JUUixGBaCXoV58h8wPBq
fcxpTfEL0Od3R8fJNTYD/7Nq6/GJfHdxm8AqA3BdULm8nMK5uCYGKivBGXQBs0yXnM7s/OgcG/+H
YO66tZj7jFuE1o59tYzDYW2PevrAHSwug1EhTxQwwPyVLIKULHxSn218+HgCZf/TyBuS/oZuvVeS
WQ2CgC+FdUObT8hNQxpEjrsBz3dWjfHSa9Q0zkqzWbwvzaCPagDPOgSw9OAKh6A8iENsWjso/LXy
OYmthh6RikWv7ShK6sdsUwZoiozBBvmh3WpKD6M9RF+gRoke0ZTZn6tkBu9E4LZZZakLWdPjjG2Y
VRpSv8TysrMG7f4MI23SJON0J2CnTbpnODe/gECW1dbUZntQIVpT0aroXjuF91WOpn7s8c2ugCuK
5fKUglFp/JCHMC+TmEe+5juypuVl6SGpzGPM4I/7DwlehhM6JBzMdDK818qfn7QRizvKYFjsXSNi
XjPOmfjWFCInqzbHR7RqW0NdYPo5XBcyqz/jr8SchuucEo12and85etfkw4poWSuna7ByYRvxRiH
/i6N3PDYcd/4lnGPPpaHWb3NdYxjsI7dEUN1n2JBStL6xcyTeViLAr5dhjMbRjSogK2fengHtGjH
FHzzrG/o/PHvEtScK+9PcRm0yanTaZv3vB7MLR2dRbEh+CIr0Io1PiPs1tDoPA1aKxCx2prhMB4b
GzMAKM5k2CRKmcmagiq+jwmBpTsGdfFdF8vwUAsLcPZgh9ahgWtIkNDNGKAQttByHcW2W26KRgPx
K8iCrVTpPpvCnL64x1iMisbYRn4vJrxfeRA3l2YaJwAN2h/vp2Z4k4bx2AtdP4E0rIFmjEV512WG
Ud736Rgd+lmqT2cWC09jyvQlDuV4rBXtJdUo2zcQL+33GIKg35CY8x5LgwHkDLH9ZSJlgCG/dyOC
F0wZmcR4hKpxlIE2LCpxDktfKvJfojhGYUIcjFHdc9M78jRh9WhO6FRGsvc70XPVbrzhghGtuXPx
gtNF/b+pO5PlupE0S79KW+2RBseMRdXizgPHy1kbGEWKmEfH4I6n7w+MqOxIWXZX5rLT0mQRoVCI
ugR8OP8532nni5dSWEDUR+L3HoM3X5jqgTTB0gugjOjIVcmLd0LZTIo5b3a7vtXlZh54OteWpWv/
thXEOzYMw831HIx6b7aT/T7qqiP5ZtY3pljMy6Gvl9waFEfuk0RDsWh0CLVhS2WB0ZEKTQt3+vCB
hn8y5GLEMWQBhO90ABO0Io/WvHOdpU+WKzxmONejNqnCRrJSJLg5FmX6OcbBIlZ8xNjgw7DJuEsv
vYObhcJAHzwvNsLYONsbww9aeDZDT8VskYmNE6mao1lhV/E+NiZAmcJprwMQPvuihTQ7BIN6bWo7
ym9Lo/R4hrtl3WxSSAio3axHmDv68q7JO04BIzfhdK9aR3O+8OslRM6pCJu+VW9p/yHoZBYhvsy2
jz/mbrbPTO5ycxu0CsRACOuaaSYIobPMCpKANkMYfZoKSAHHADcyXVaI8j+akGObCSP2SbVh+8vN
p+BoGmH14pIFeQ6rcYBaYpnTfjINJt7Yd/bMFOknrxJoniCqv3IxaW7ENsyYdVpW9AS1Mhgh8EZy
1yvX2LMltZhvcGuOJpex0iJAo2PEFOIxPlVQVETBVg0b93EORbFQm5is4En3MUrvNMPqbSXD+WFU
2rwpUGc2JNtq7OlS6TWic32RXhh91CQjVqnbMeQ1SVtuYikBd9e9wX2xt9PLjCi1k9C3XpzQGG8o
w1KPdeNXR66ONIXyWZu3qT8Fm7BqomtZmO5p5IVnmMHRvzMKfYh9la41Y6yvOvCrWxc+OwHBmZNw
5pxEKu2jElH/Gvejc0Z+Bf8743JNXHs4DnECn6DHHmDlhJp994EzeXc/+dAE6ZZ1rhLQ1gcK3r03
k+/cT4aH8Zo7kLsbcVBSsybyq2ao0jvp4wMiRrhKZEmclbEXA5LIir/Axj5FyihgwjbbsivsPWe7
iViQEW+17XZXfdO/EVGqaAaW0z5Mwm6bwAPbYDvheDoHIF57DJpJMx1pcvoQvh8tagUOhg56SW+7
nAes4WQlUXpAiy/OUUBIua8SsHxCFWQhpooSOVhTzGQoHceofqhzpz/0NFNtjD6gWsN05c5PHYbM
4R7jdPiH2fD/eo0Tiy/tL0YVbnEOMjScMUc4QuBe+8dbnMHyW00sJEdM7hbHzuWURllWfAOp3pnW
Lo+QXhN0R3wf7GaXa9IyE7k79T99Ib9n2flKfE84wCy9peXF/t1BRw1pq0oGyEcN/ysbMX4lId1S
983ohPI2APLt3QHR8e0tfPrpMuqa+x85hV5s9cj7TdbteVKWi04GTBz6f4ZDB3e9W7bvnjv7zsaR
hvvS9lZxF8KWuJ49u3gNWmNGllgEOQy94qdfqaoi35W0L8gfxk71vf1gjZPx0SXMsvIBXJBv2oO/
Sto4fe1TxsIscc41jVmIAsFovoAg40FJE3Xf1l4WbFBiQxKPZn52mKdvbF3bHCTs+Haqwe31eOEu
Po3sZ0Mp+3ooYrbDyi12tipeLbs278konmhiCtbWIlr6i3xJLwJK5qh6VkgD6EmyRXJ1L0S7kD3j
bwnUdy3zq/kWRi2n9T/9wAvuSKt1lzmexQuArrbFZswpf0XPHACV3h2sTRwHKRHvQj2FkEbSNXwZ
Tvfi+6Qffp/61fcNIIV39uFWHWunOQa32fc9QUCcOVBvTthGtgQs7O/rBGqS957OoMBc0JRHI7Ke
YlKyx0bB/8JN7WKx0C74srAmnrrcWcbv60uw3GTK5U7jLbebYLnnRInqky3dF+VDVutwlRH9+MDZ
5z0Eyy2JWSuhtaZ091YLl5G4eZfSlMPNirZzLlmQoAmhLzevcLmDWcttTGNpf6NlkysaWg7XtSZM
rPnBc2X+5lpF8+76s0lMWDNFf4F2z4fkQsK86Wful/vJ8dDCEdKbV2jDXvVpJHjat5Bt4i8cK3V7
95dhxt0fL+Zfu7ytb9H/H15YzGJMJSwXe7YDi+s31/NQgdSxE7aTlLPWdWOo+KqeSNnLDpRvVZrB
sQ26krrNoY4Ibte3QVFHV4la4k+GN6mT18ctatqMQQcFoMKIhSnpwq0HrI2DTvralSNuxzi1sW1O
LcRrC+9nrCE6eL66LYvodiomEjgLbfpK0KvcM1BQ0QdsSHvnpY13JC6Q31shrpNWedkJGMZDYye3
+LXvwkKJqziKidLY0Q5v+QPvuH1jMmXkYhauPcMh/OunposhwZ0Htuw28A5J2mIb6D0OqOwd5mFs
/OLO8zLzzq7F6GxrCusfBXavfTxm4TZWgxHTglITcOfaJm9YXNq7ALrfTnKS6XHcNsYEtA00wdZV
RX6aW7Ns14Mg8sgFvKk+/UG2y4F54CDp9ndWOMrnOWZ+W9tUdDjuXFAUoUZGlYUfvSVMFd6UqzGL
0mbY7aKeWGhaEjZi13V8ZhZZv8t8TYdC4PLKOaCh+fN1HuYNyBCfYAFCtq/BjPbchGkuVjIk4Z9Y
HU2JPunCAwPs6D4ayTGUwon2vR+TWIoq46JQRlAKMNxhsBpPRRZMa8tMxQ3S4sxTyaGzyEJ1zsF1
UEhAJIP/XL8WRlBdKKwIaAJ1m/bJ1BFvQGwHq5FhNdbbZkx2HmiztT+74077bf+Gbyh9NBJpPbfQ
qQ+ROZvJuh5bliYgsPez7ONNVzr22WWVWjsws7c1s4btFCf+nZ+I7KmCss8qmtCyR31p5JxS2yT2
V1KEc6Wx14FKTEze6zCzr5qyfgjDqdmNBQKF970TzRSo33tGF19PIJhK5B1zIPlhV31wR8sEGdpm
GSKJ73mS6JfUWvQ9Z6I8cLrvUHXnddwsk6hIFkylMEhm+darrJ/ie2oVMr8CSswkS1KGhutm8p+L
70lXRYrQxak1cftMWb2haHh58xaj7qUHm6x+TPslPpDtso99OsOkwKIpK6B/bJm2ZfU4kYfoFD9y
M7C9axiY3bEr5mw7Ta44tlbbc65uQb4RP5iRmvowy7NDFniEQzUChrvpYAmd7cHmPEF/CJquWuTd
3BWvIJTcYNXHj3ThvKbd8oJYGZMhPyV1OMNYG0N/1whsinzVcucyaD2rhBGRNGr30ORaYsX9+9T1
nyxUv/nhA9MXHCxYpHDd28J2fjPAmijzOZKofwxjFwDvbZt3V814/+8Pwv81a/RjXfL/37u4F5v2
R91ouM4k7/7r+6eRvzfv/fs//M32ezp9P/zq9OWXHIr+v73By7/5r/7kn+DvR938+s//eP8sU4A8
kg3oo/9r7IEnxfl/Drif+v69+1//BFz056/8Y7IdOH+DO8u1N6CEjzCjwKD8Z1rC/5sZ2vTGh84f
YQm+M/8NLjKXcbhnBY7NxNmn8Pv/jLbtvyFimPxKTsrfSYp/xx/9O4eLIASubehfHiZWkFi/PRx9
1YdeN7jjvsn68IH3QN9WdYYoZqOX/zTCGS8ULInmfzpjYvf/x+MuwyamsWJpogeOjtHvt9+ZnESO
6Wgc954zRLu0o8HjvbQmaHnpKJxyNTSCpoq0m4bXosmamdKYusnXgV9gtyEYb3p7s2iEBWXRpp+p
pbF44RZRXSR0TAq1w/xi0iKM860EIn6YAMF163ag5IO5FpcqAqOB/mlP7crudcflBnLYG6NH9a7p
CHrGH0ubgWmN473+7jjIl7qD9Lv5ICBqnq0x6g6vleOnvMSYpIKyJBjGpZe+Kz3N1HzM1U9gzmvc
U5Rs16LeyKgm+t4J2k1YpENMl8jVHrOvyICmVzaCSkGa2Os1QLzoCfdXmm2ZddRHDdp8DdTpFxU6
VL2U9i4aM+vYWwr2zJTcBclASZ7CYFnBRl4bqLJpWo5wcwiGiMl6GAOmcGloXXQJgAjfbQVu8DvB
bzu3DJs3gULqZVYWb+KJafHUte4OoaPA82hWK6/psnWnrPfGgDUfh86Z29BGJrQHxXYH86rYTR1H
FVY4Mh02nF2vk0wp2JplUrMLRnK6nboB+9DQ9Mc54sIQFdxx+3ooNzUF4gChISsMsRRrjE8+MWqm
cLCW+33vxpQsmFLsUMbdowP7aOHCtlvRDcMpMmW6t6fEIvOp5vXgVtYBLs6wA2sPArrMvT012Hi9
Zp3u54l+kdFySOJIEaPkYEL7bJZ6koHBzYY0vXEz0zR0hBWRXjAMyXxTAbPlPr7EI0Gt4uyArMq8
2w0Q/TZO4DvhJieVOW4n25HvmkW9Xjezzfcdaqf/Fg9OcO0vrSwo7uVn72vIDyAoSd1byTRc4jq/
MhWugQ0coPQms8L2SKc79SJ0vzAcb8jtl/VLSc6UzzrroEDSOpfM2+67PkZylPBWyGuet06XhpkS
jvpCX8ejwYAaGgRl4+6N811Mo4QN9k6WAgQImIl9biTBA6WVXbsxlmab9rvkhhkDCYJ56b4xOxvI
k1wacaylG8eJEx3TKdvM5CLN1n+T/VKmEy29Oq1v1wlll0Z00VNgHk08vdXaW9p4mANbR5QW1KLE
DOKDA2b4kTsjxXhchVLNh7n0/NjaofVQeA1wyLIenxnTuAlnE59psKesBf7sdNM2cJdyIY1C+qtm
yLEncSmecztpB3y9wvmqPCjMO5w8UO7thRnFlFC7tBh59Bl5S7NRLoOMvCkaiL2GM0X5EUWcyeNA
pJ0eKsqRCDWLXcP/bBISqX8ZZreiQlwTAChm4zaiYsmL85+yTK4gW+2bpYNp0Cjp5dLLNHJbvkX4
TzetM1wtGJoF7JpfhUuj0yzodrJMWp7goPSHjOKnammAajPzM8mFx/AdakPUF/GBptHmuvL9fGeB
qNmhHDa0t/kpWBo6ptTSNjXMytriwql/zh5dVMz0vRt85xRUlUxGrqKltar8LrBKqQg8h0kAPSX7
rriav+uuOsw8P/1sSk9cY6Ev+f6t8ktV0WwjensjgGd6v9paUx668mlvoOHLKHkvDTyZMfuxlCDy
hfsEuBKBCsHtnqu+CfMmJSbSwyg5UfL0q7Fb1g9ZO84u6ZpoE1ravx6xqbr0ZdMSr9B5AJylx7pP
yjvDFFG7RnkCt0wfwcWnAsh+JN7L4IMrRH/M43b86I2SYSF5u3yRgmqO3L2+DboxWWu4bhDkbYXc
5EISYbWIfwZjJjdG5QYHQi38wVxSOYA4+TTIzT1xM0sg2Jt4frlLrjUT32M8AfCJHLme4ugwFFa5
NG2cetLb143lJZhT3C92Jwps67DZF10bZyuPJwUKgZ0rGsbaPN5SMmECQ5BwuDaAALvP1GCMAkKu
M6+4I4FzsaIM5EZCyxrpbmy/1yoZL6mO8xcspFg6fDv4ZSZi2OvUVu065IXZu+0YjAcSAJmzHccx
uGn7vHyGbYOvR4nuQEy9+sRw7QDgaaOfyJDCeZBtyTLbz6RuNnVv07KTdl6XbRpOB1xIBVJJTuzj
Ok5BYGeD+bNJ6HzFfDXvC0uMZx87qmKqa6iBgqdESUttcmLkPpAEDp7csbinYRELAgB8bdo/Trnl
MHhDYLzxpT+prfbA/BTj1N7poLqPbIjUYJy6jWxK467onehGGVPLfzRa41nbUc+HP7dyxMZqY72N
4yOiFGd0YvTnrGVncjsKQiGo8EdIrsPR/Gx99YECBaFd+hwVTEsf0zmkl0O11sEw4OmnDKc3llVc
NRD9Sch37j4Y6fONsGts5iV/UCfKOcM3eIYpFW/bfuIBiCaW5xikz9Q7Ekq7MSeXUjV6y1RqZ0wR
EW1P7CjZtbjec9osjF5AlPXTTxWTT49Q768LGWAeMgSXPKVA0crWYuZIb1HjI/jyHZq2nAXttWTC
txnV/MScjQ+yrFFEPT7Yoq2i6zoYgULL5mlyExiyddVRGeUOy1EDOcXreuBaAG5YgWiic5t4G+Sd
tzUHi2Qr5McDQF/U1yy8k4bm9S0t51bxfTenAkau1Y3KoWSJ6oZc+fGeBD0VsXZn88KnjnvmuCDf
0mD5piahy6wFA84dKkO4zQSjyW1dRdMbLqri4lNAfoallH9JBSnFYMs5ipF4adYU3mawVA1VzDXr
jhnoUG1i34y+zGQeDp6rA2DohdVs2GYj/OABGnGdiuSOYnt2zjwemRbHSxuCldnvNFG0V6NpIYaE
fQ7KoqnClM/b8k40o+JBx09enoCFpw9xKNyzGYzikV6n6FchoxlBhXnwHpUwzVmYRHQkJ+eemOVV
zHDUol7A9TnxquDkMfFexfsa5NsecrV4tqHhrQggj/2q1ApnhVXEnwNEBcb/8HZrvglVeZcHgfHI
MD87YFjWZ2D3875iyPrquH15HlqY0JDHPMSvqoKSJIF1n3Bz5+EWWv78mGda/xoyr+Q1JSly6fxw
BHtXN+06T71kw9EWOCJHezJHuXwOdG3eRDCITkkkTKibIwLHrP0lvIFn5TV1WmdTlmZxdgmrPI5T
6RzGKh3vjdDuOU160Z0t6+C6EIE491Xg09Q65es2bpd0TnSkadglmRTfdEHmgXCLQS60hjt6PGcO
piBSFpKktIlGQPAHmrc9r5TfdYQSLA48UwSY2m8XJw4OdwwBhfB4mHI3Km+i0E/2YYGL0RorDoyl
7i9eb0D9afgKKjTnJ9sbCfvUXW8/RtFEyG02rEzcsUXEzgoE+IjTvhHeBjfsIpdKSfFvFe48u5p3
oefQsEj389ovwnfyx4I0IYY7bLp6b42Zt2vbJvnk0FJsDa9Z6nqAQNPdpwj/lO7UHZt2lIAWrPli
UGKznl1VAS/mNwkM0yLfGORbt8R4BAovvqtVZ91M0hzVe21bqr3XTG2LB1S/2N/0zZxF3ES44CGJ
xNkEOqNTqDQWIyYkpt4IUNNHY+9Cw76UzhQ/qkakX5gorD1mjrjezkxv9wPRkXuIP+JtqEPncWBc
jwWns3BfzHFI5jJNq4e4NJJPjLLZycBC9t46FsROv01hWE2Npy4mB9RfnV3Pp3iqkZzKVGEGIQ5z
wKyIBst3VLCquX0bk8nMWbI7aQ8vHt/u9zzynSeXdtLuMSgdr7+J6pbk7JxNVrUVRBC3cUmcg3Rd
JtYB8MDFlxNDLEsHodNjw2BVbYbYgEs00KQHX0p7lAbkvL0Yc0kV1uyHZyyWy5D/O41HECjZTHjG
rlujYRLCDww/azIOx3bJ8xWEyfYVPsfnJrSGd4sr0bp1mvbSuc59aoybWBVkhJaUYK9jm34ikFhM
Js33jCqkH3EVZkdvSRhmS9ZQNLUbbL1QO29eqtVpXFKJ45JPtJakYuwE5HDFkl90CDK2S6KRE3Vy
RTfOdGiXvOOwJB/HJQPZ14Z35yQNnX8GcOuegfGSBTrhUYa+u+QoKzzS1yFSdU7/Zm+KddukDHaD
FmCbX+joXC+ZTGdJZ8JN/MFU7tMYS3U/NGZUkRLqsGzYFplC6Y3h14DPdZ1Qv7SDkkb/1WQlz90S
Cp0y3pxiCYpmS2SUcJ59XQ15fUoJVd3ntfMVO3g8rYUa0HKcvYNH13K6SptfhDNmdlCQiZXMvccZ
8fI0x6a5FXM/PecLukAaeXIjIze7q+fO3uqupby1FE1/pSIHBZl0y9GLy+R+RADY2E1aN9gkICjA
ky9+tuRD7xMSSVQME2uRQd3djpgDjrXfvgymIpysAktzPIBGicUuDNbdMr+Fnje/J17BzFoNixGK
iLAmQPk6JrVFShUVo/Dy8DX12+hHRDp3T/BZHtlWx4uOGSSnSzyZiRs2YBn115Qv5g89pzyyeUus
eTYa42QzUL2OJI/8KFnv8b4NP9K0q6BV9em79gLLRS2F0SOgtlwHPpe1FUlB5xduU3OTLDlsAn3h
NpjccZ0tKW1G6bt5yW3TsB09F0uWmxal7Nmoea7kkvTul8x3gAOH4mBy4P6SCI/8cdrgbS0emRRT
KL0kx51JIRSnZmU9BpwnEfHZ8+iIiuxPpjXcsIau7M5mLEkUzhE1MgYPmsAHPQJtoDRxeMGVhWRc
G07z0qumDbl3KYELVzePfkdVGDgbtBU/H9oKCn1bvUroUu9Tb0J/C2PWl7OsO+9uZvV7nqmqJ39U
oaiuSq90ul2WB9F73IPDXLlDav8cvYrKLquk/9T363c1gR6k28B/QXHH9Yy75SrmpAbjj7WDLygr
N3kVFLt0sYyHBqu38Dr3wCcpbzshx+s5H/v3oRzGsxhbpsq0m29xvBYHPdh6h1ZdX8mABaMG0vPa
+Wa6i+khvbhF7lKcClBW+Gsc3yMNznVdfdZV66mbkEYq92DQYLlyab7DjDHF4pkiqhq6ZK7Sr9Gk
+SzsTL3VeB09KqjR11d1pfVLzh1yE0cpNA0/NRIswyA79qMTcaG2kM7LHaeA7kqbY/Jmhal49Mkt
uKtUzHwNhqwx5AWg24w4rp6dsv2SedpSKuDr6n2mSeELIlRyTFyDZSgyZhxIbb1xR8PYeyr9mccI
W7jQ8HLq94JhCG5g3umJCSo9qJm5HMaeWWTqk+7kA4hiax9T+3WOM5oQwpgE6kDt2Mbw6qt8IOGR
DAG5AuncRnZUXpmxQzjSdkpUABWR4ob8dKbmwTumCt8hVwlivTORvXpTJPayTZW7HLvSJgR1xFYl
edMMypgHHVynMTkxRA8GBWFk/kx4fH4i3VNrlFc1rbBJ0Z5pQHWvR25QOyq3+0um/Ts9J7helZ4u
S2C0WkFN6taD4U77wsBfkCNKYXEwbxdN6M30IgBBZTMJm8Rmld1yslvKPFivaEwMKASihRo2Qpg4
8XrIuHiufDU76G+QUG1MF8+Q6QpvFU6dd8/RoHAo+cmjWytLqfaYfHno6S5YZ4WdbmxpEr2JNO9l
wZC6L0QZ7Xq86RWbXt2dnQ4tce0MVvTSxqO1k10j3zLqla+zesihTCcGCzie1nsbZtt1y++2rts2
ukuEaV+buJsQzhjPnmEJ+AdKhjNAfFqem95szinm5ItHLHBXEfGONxagv1eNJfwWcU1SjWxLjjQB
nOJtOxp6wnsJfzB29Ec4t/OG6Ta0hdgyP40Z09tIofqDx8pE5nawHLYj3CLeHBB1yIZ417nmfBtK
1LfE8uuWWWAZXCtiE/ezoUCjYXripwy7Onj1NL8DCfRPjdtkT8TTWQXxGtGgZAPwbBCviHsYjbzl
TmA9e4l2anxU5Eca3zmQm/ka+poxqK8xqeUiWHWW8RT0o1xlmroeocuY7ya9iNtMFerej6xi3erA
OPaF1+BrpEFDG3THmCkHEPrqoeSAbmAxlgS5MIlCUb0dzbrfdTn2dsFIW8Nf6N1j7wTlVaF8arAp
NfYBVGeNpkQk6reOnfCO1yNygxfAvx7ythNsPDDzRBHKZ+okxXMwETsoIHonVKB1c7wePQIwfgG4
Z+VMafNIwWEJaN/FDLSZoTVUO8IyZn0ek8RCkm1qi+cW8WMguRsbL1RgyVNgJniVgJx2OVP2bLwA
IerSc+176UPCgHziPGMsxb2uB046a9PhK/PLec8A1/uRW7N3CVRYi51fFQZBFKBFxc7FZoIS0uKr
oUrSs0BZkqy7UADHEXkKU8CBeRA2L4MD4GQ0TPLrYTCZzlHJLvJOM1L/Y+rM1WtLpmJvZFV7qwYb
tCl4EXk/6nhGbtNWcNcA6brY49KblfdvrqAuJgqw0Aro4j+M2k7ojFEkYW3fPsnAKp8zmfXMxQPV
7qgls7a6EgVCSn/kU5i30mzUjZdKP8CmGNYPfT+qDTjA+RH50j0FreXf2dpDYsimoLmKh9kAad/a
wSeqASH5mPx+vqJvul9h+YArb/gTXaZutVj5CU+/pmCaXC4jlr7uS8ffLszBxh+oMai88DHvo+oq
pvLTyT1asa3CV9f0UGl1kGwzePnAc/yEYijrdaLVAIi6LunURHV273Fw2GrVTLoIaYvQBoZ/G6V2
M9ZBleM7rjMqNbV1Vzhhf29ra35BOJ/uKWCo9AqnGUxXR+572dhPdp6rWyhPzjYlOWPu6tTSGzjK
2S0DNM29fAq8H32TJ2+p8oozxVzjXWfg5UKCFIlzbgkeApfDvmiukkC4N9jEoMT0vjG+6hlr7srj
cL1LXJWBnk7VrQo7B/Cuk4fVOueDuK/pnzSY5jICjUTiD+sUh9NDHCH0rgiLYBFJfWuLjZILdOjN
LtupdNd4t7hIqdJ2b4DzyQtleyapAxu0tOHi0oXq3L4Ryk5vvDkjrMB021v64k1knIoi6gPcWPHk
McE+p21Ip2TZpjTCygH9kxhgCflPG9FHSh/3e0NfkLOdEg5sGPlgOmxGwpgbT5Mk2s/dWLzwtI0w
c4qUnQDVU91K044+JqNfFjheIlfwL/lYmI+26OmtB4lxSpLI3MdtKc+s7WxAMjQ/pTN0yVI7bu9x
NhhPnpE24MI6/6TirL1ypn48znYyfGHDTvcej20L9SFs/VXbK/XLy+gQ6wogNg7QiDU+i+pQObN/
clm3SWvXxYOjRvdEnMFezZjAPkHbUn41wwDdN4VZHYBvK85oMWYr0Zgy2caDX1+4IqF+N5V8ykc7
uCdFU3zMje8/zFbHDx3rkIzHFgOg0FzxIs24gxYT49Tn5rQd+AwfKrLxH+xAZbDKIMQ/GrOwaUgt
Oyvd1jK5G0pfXuo6h2OM1boFTDw4zjk0+/6utP3i3JCkeqSLinDh7Pl3nsI3vzJ1SfkCstqyIY/W
dTBIuYt8biUrih2LS46BhcLxMLOahyiq53tFHe4+4XBDEj317hluVcfCFMlFWi5e/lxR5jVSNkq6
jyrBDgbNnMA/L2nkOPHL4lvebuOnEtj8+NvXJBrzrYCQ+86VObgZCETcaVV+toLisnyI121SY6rI
Qn3t9Roa0mRPsGP8ep0l4YNOqY3MvQKTuYd0eeyxlGe4VQl0ZBYVDPa0mHs9n5dHN8RgC95rWiPk
tMM2s0xoBhQOIy2jI1G3/ocPO/suwkKMR9hW3cXhQM9NoHBx7gb0D65G/GEnYCC0rukwlm9xrror
pqsfdYf3ZNWA3b5NYsu/niDP3SvkjB+VHzjuKhcRCIJ4YHyTDDxNE51zrKrRXZ1WEDlMNIW8G6yv
BmC6sZJEWqu1qKUB82TmQ9zk7qTLtcsR4TwYfvVix2xZSRlyZEmWpmNh4YFwmLbUq0E0z8xT+2PJ
57tN2r4+4B8LNiZmvW2gscDvYQA67KYxDZ9p35c/PBuEFrPDYVt4OvgaZSXPE23vaMEieDMxonQr
PRT0HObmCFYkcjnI+hlzK3seuMHAWp3O0pJIOSXE5oBpDnJv4743LiWX1DX2xjEy6AVz0EhSgg35
fI27l0Uu9NtmMcklD27FzMcOxfSIgd/5rCetfqYcWx8hUQ3YG3O1rP80Vlx5YYaNf7aV+tHmzC+J
q3HpQSLlaDKXC7RlzFiMxyHwmcPkuE/BoPbJ9WSY5k9oSkG5nZoI9nqn2bh0FXrHqPbNM38oHJDs
wWqdNPZ41G4fs3NVMQWMkqqUTRNbmMSgC+mXNsgt5jZJuLOshj2/amm7jCgLi9Z1ZIHY6f10vh7S
iNW7n6z8RG+SPMVKkjNxc+1/hJBL0PJMgtEEKGp2K+DzBLdEqMlTATKnTKC3857HnF1sBfmbZgbP
G+z2KlSK3ybPnfgQSZCEuLQc8VSMHXMUq8rPavTBDvaRYRwR2Ut/4+L24h9MvHSriAjCEzNbAoIT
A1GfylPX/WzHtMLnSqSczYuzS8F2CbSCrf3Ym6XIN+D31St6s7Xt8sx4jJfbFekHmLdxCN/FYT4I
KdxcGu8K8zoIR+szd+ge6ZH7dhiBu4Rg1DBGO6jdzTpEHD7PpSlOeCjVjSbLtwYKgEheJtjs286C
ne8J3qzR2hrZdO8YKKOJnLhdE1LgEH4CjVscA6Mytn0uwKTodvwl6Jm4HjhO3FjL6kyBHOUQhCGv
DDxA9FnyVzO0/2QlBmm+mrSA3sg4ITvVTda27k1M6fjYyJ3Zbv+aUJVx341jdVXnbcAYXRhbWjkB
FgNh/cBF6W/hwHVXJcjc22hus27dpJguh2KaP2RMOV0sQh8cMi21nNeRiaHVu7t/3/bzzw09f/Xz
/Ne/5gz6/4mjiiqHlebvNqzFffSnq+jmvcRVdH7vKv5Zjlfr17dl6fj5n/8h/vhVf2ITg7+5Lkuz
GXp/Z6X+6Qty8AU5LuB9WEXgDULyvH/6ggSoVPAYuMQX1i7rCj/1J/JCwMnAwROG/AwsDHhF/44v
6HdqoudCayU/YsNt9AL792IfT7pIq33InVG6B13pWwJQXyKodiNUU8pd78c6/2oBlK/+8in9E7Ma
/ojffEFQRQA/usCZPJcV+BvF8ZcwM4oLwTk8awT/wu4Xjk1zxTGC8yZij4gxghAHIqbncEBAWJkv
SjYQdArYOzepkM0XyBCqvTgYocdUjF9ecflAY7Yo91y1KWgpnNUua7QpdXAHgE9RRY0Is7PdCLs3
Svh+BkxwMuLe26GXgRWvNMYFaPNQi7zudooZYZH++6Bgt9oMebBb3O3r3khGdPUKg01JsUNsbj3D
Ms99AiXMUV12sZWAmKrUaN+I2hB3RSxy5qLU5TBkyKYbO8geY4zdM1B5JfcQy8p77bItN9kVkCN5
nTOoXVEeITBSYqpkfJun/OJJpznxOCbiNo7dp96XEA3kIGL05bC7civyxSIlHEiSmb2qYfS+tvrl
lFIQq0onEV48sgWomAm5k6Lec6Ia7jVK/iZiHP/aA52GXke0DFEWENLaHgkrT4bsvyJlhWrF+JvC
KaSj8LNv4E1s9eQZRKxC82lJp/CXFs/Y/2bvvJbkRrYs+yvzAyiDcId4DYTKSK3FCyyZSUIDDukA
vr4Xcq5Nk6zbrG6zeRmzeamyKopABgB3P+fsvfY2Qnd819UNbDxgVTn6I3vtkMICWwH7eLkQH+lz
6sPqwsZQHjqGdK+wM4prE8l6srPzWd6g4vVAy3bmRfoVuABC+2aKNavbgq6QRPLG60/A16qAFKqo
OtRimC7GzO/3ZLVXIZQjIBxpv5xX06geGyZcA32NDgE26OL6yUZUsbWZvxh0Ojm94zYfg/oGjyTH
tkTkJWPYeegpHqqmDEWnAmLS6kEgCTbxVBNktzyVhW3mNGm8GBaDPVs9VV7hz9f8PqRmYEOt79Lw
pMmxfKx2UL2Cm8TVyJ5MzE2SRi2BGRKR2tnQjSvOBDneiJTapJvXmbZzECTPKYKqlXyS80iqwpLN
BHlAj4swufY+s6O2I2q9xrh5FpWdh4EcWfElcRH9G/B+HiScrS+xWSffI9ydH3wz6V2XV8G1l0vo
3M1czNUuFUPyAk4jpRof0nhvZ2DFOC9QO9If4FMWOyERCUAymHhI+W9a0ZygUFuRfYJECGR86Pu3
tK3nnZ1O9j7rivnerhfnroISTxidZfdE4ZTIvenFjNNHU3r46rNYq9sxsoI32v/Jc5vy7e2E39aX
QQGrDipq7D6Na5VCHW5NO/oM03tZ992jjgOkT3bVuu9NmlF/KA/osYWQnFqzyFqk9lZjfTe61LpP
elU+jTKLbt3J8V4q9B3jJiGeDnWAdsyHOKKVj5SQVIPdUMnyvnYbsesIKSSWpIk5LkVkqiGBcwbE
eDDOesQfbWFYW3fyGOwnNICIXbT9g5WMeDRJk8VB1vvmEcs1osckT9o7uPsNZreYeexCDU93eo5Y
RXKihjX5Fhr/qpq7MrRyP3+ilsXRR3coM0MXld+HiZsaqiu1wBGmFmQyy0DWzkpoe1hT156NO5SQ
DFTmZzdGWSQ3yKnRCrSBRByBaVnfprAUn7ilqKnxNLob11cuzjq3vY8HJ9kKJTRNQ1nektaCElF1
WGWVOzUvTqfg3MD8m19pA7lvLObcUV9VdLo7z6pkSOvMCMJmjFFaxZOiiUMQ/AScwdSc3Xu0OWeG
6k9DDBtywxUGODaBP1ThGEWypk+7jJhgXf1UmCQmhbjEsw6oZmCro0lE6GvadyPn6kHiGDMtoxIc
wUwIuIz9bgzpq0d/niTA6Wj0yDfCQfWiy0V9NvHSFgxTSHlgXBKsbRccSkuoioS2ROy3c3xmwQrw
Nh4G7yuC4c3khvQpnewEibanenTj5NDRhw5OszFQ3c2DxdvV1mVKYEeTGe+kpjPMnWMYjtgBqwhZ
VKeYZDA5QpVGNvtWqwV8N5ZeyDY8OO24bYhSX/V68FRwvZnEmEU1Thx3lh2/xZLo4KbWHy5apDL8
EX85BdmoQsWYAwho2755DHJgG7be05C15WnE7Xm+ZCYLsdmt/DV6qi0t9WFGSWix6GEu0leiz32m
czkr9cLEhhqLahs5rBQeExDXvcfQgGYFXXnJsNjMmUMOXvtjHsbktnWxlYZplfW7EXD4lY8HZc8P
ykE6rsvnqo7bU5z7dYoHmW0ndouYyIZqOS9txBWGN3TnHq/eDm6o8b702RXhYxHzClPOaORc+xss
meJKwCqi+6AjpIW5Q/ISc0mUW8conk29WsCid3QZHuxHt8/ni9qd8b7S0U+eTQeBASUCEtrQnwAX
hMriZ0PBOb+snNkHll91w5ge/iSWy9ea/fnCBUabhn5hw4AfiO7ZWB2NRAAcxLKHY4YXJrQHi+FY
tzokQtcw2zc9yP5G0Cu7iqbIvjHBgn13ZiK2/ShdHiUv0kdAVIUg4sRN91NdHGyRwoD06x4+ZEsy
6eeSjrEKaZV6MgwCA9IuN82+Ra0B9RBe39lg2nlx0Yyj9yqHJPmx5GA5CEVooAZaBbM1bMLJ0oKb
mZg9ny2TGJuwjiP/ZbaU+87ukt66lpWQ0x0Bx5829tAiza17hbp303S5d03XtF5pgYuYzgqvkoTg
wODCyzTILabnjpcApSfpMdl7YwfRVT3Wz2NJp6tqAfgloEwYysIZ3XMwoHuKiMEbz+dEuPcu3S5N
Qx64Jo5xke3p1INlIfz8wHAE5BmebSbHpe1/NHbvnFcJanFkIwjSwohp0bExDJcEd+sVF37zSEqI
+Eb1GxRHSqs63gWwFBk/IDhJ6Kd4/Q/fNTIMdXBMhh1JHf6d6bhxtB/QIcxQQ+Ko2+Layng7nYH2
itbOStUdSzC7JsJQJKcDgtzzAQfts+4bnihAoBUHIQbkoUCLd2wLk2YCwFK2SzZ460eb05tinS7Q
2LQVGDVjENO1m1KwglQoR0yIc0yjIPEsYJ8MGE5pA3wW//zg4/sVCEPz1jdDJfP+zUFpsoKtU+Mt
ZgTnhk43Z8xIHVaBAEEYvqvFsO4rXwlxjEdEImxUi37UiOLZjA2Ycmdz5MCS4BHQVOpZtiamO6Zz
ZzKT9feFdjWN2aWAKDU4kMwQIXgYn0ifnwjP8QM4022jgtDpLXcvR5E8a/wzG2ksnNjaKLGIP+1q
GqkzXtlowhNIfBHD3t4yPmYrVq+mxL9Kyjp4GZuh+OIz//RLBNzGjOMX7cmwgMadaGhcY3BnTuDK
ZFs6o7kxGFaiQamOMaY1esCZL24z+qjoQyuS/Lq22K3Z9Gy5I4mTkSQKxBv8hSCikimWbT3zJDo/
dNplu3ZMUfnTqwtuvKFtIVGRrcXfWHh3C/qTemf2QXJvzFZ5aQ+a74+X4gnSBctV4SBOPPhdNj+D
m+seOmIXTSDXkq4XMM/OYuqkhh8Bp8EPkYwV8WZ+lyAedNCjh7Bh/R+O340tJvMkeRBqrtliO1tc
4tZDDmqv2TCxzVO4AQdKWKo1zPpHagAbUEtT3uuFRQVxWqQYWJUkwW2gINORifp+stGqO5O/nfNp
PsFOIb+nQaJBHcBOS6wUDQwpZidhG6ua4qrkNM/wHFW7eSbbot3FFoMilQMEr4Ex7xZ6V3StvMUP
zQa+liaYM6yDDL6ZbAbcV0XlGqe8iEb2+zktNQ8xo486AiGAgGHmJMhGSacupoku4BI2hbn2dxNj
kyrc2lughXy1nqgfrb4s9+ACcpd+sjLPcfojm++7KuiIRO6K53nwAZGUxpB8zz1SRqGuRZyKUBxz
RLSYaK6QLbt+MgeneNCd6X/aZVwfNVnO6mxIeUdxY1DmMf3N3jNU/uaeMlZe63n17ztGVYBXifFb
AW3geBgw02f8CMMa5JJG1A09xIKJLuq6uYUQgbkQkXMgAVUvHLAHvG5hJ1rzBhx8Y53Die6RXLfC
fPCqFjmVUXyvFsaF9NN8hgit5SE4HUsDuYV0Y+vktlpe1f3IETLpdUByTembp4j04XVZlvlZn8n2
pnNiRbBULhAdCEmZN04qO6S2MM+0H9PiNurs0/U6WqLkbljnVMny1gWKZflk7+qmPitte7makvxx
xdFue4qvXU3TuuoEU6Pa6Le2FdsbbbvXHS/AdWpEPtLcHr5fIUzqBo4fbT12yWb2+hxMBxEk2Dqw
QA4FaJaRCVPutOmhaqzqVguID+Xc1tve4tS49qXbiI+ZRXFRV1a6Q+5M5NI8cbgATH9Nrky3r+ri
CO7cIidU7+Iu1zeV25pPJnpUYHxmFoB+6J7pRCNXTm33bnSJagRlQRxcNV17iTGReSwH91iLKTiL
vEhEnE9sgIjSCEwSCpr0nIwsjVYw9YlgbosKBGwdnJax1YIGaUBCGIv3d1BDh8Y3ux9qTvKbeETL
2Y/kKdXoTk9eYhPzQKzip88GGnp8QaQT1PwWOIsN3AuAvjv+xty4WVzH88LJUeAjxqRTD2XbmxDh
I1+B/JitB6dMjHNE2WA/GXQfCescH2FR5W/RAPsPk+hMZPjgVd2bk1MGcQBIEQdUkW8uBygy2mcl
RW7dpyI2z9JBFZ+YNFCPWAknS9S+bGDZZDH8stAK6T04FxSfmR+A9hSwCyy/ASchNcPHxIRfGQ7Y
F0l/YNYttvm6Zyof0DCkEJ+FymfEkW85I3UnkitZdnou7bV3xTJuJ1rK5pZZKQ8FuttFHmVJmbCv
MX4SvFV3Ig8ZkDKxJhueqSNu+e9KpoirBaPWeeujCjwLQEoGR8A2HbFQVcIhGly1+92PnWKb0sk5
73Snr2D3LF5omgkH08HKiJQqBRAUGEbpLW2B+tgPjnMHcG8kysY3WRIj39VobpZ4DpXqgJmkpTfL
QwqIWyHPwICDd9U2L4ZWqWPRM7zf9D5ZEfvamPoP4NR+f/j//dH/Fh+YccIfvZMX73mXvH/q79/V
Lx3S//3n/tUhFX9ZNH0QS2MfwMG69kH/1SG1/2IIZrq0QaXvBL74qUNq/UWNEAQExxA4hqyXy/hX
h9T/y+aQSxoMWb6eLQiB/p90SFciMUUtcsBq7eVS7KGwoQdrwkG2cXgGv/E6JLpj2oUUnq4uT0HZ
HQLtFxdx2b71HYxvGpcEUGiK23Y4RD4tKgqXJ8LtzYu6G18cnb0OqoWsvcwH9sHh2Df9TRZXdOdc
aw0LMfAPKcq/VhYvvU9AphnkL5raOBjnkxO4NnloGDVpU4W2zq7/3IclAej3Hw6DnSVNx3c8Cxsq
v/5TFzYzi6THtiW2E9JzSw6Em/yoWnVjut4/WEF//ySsrGuSmBWg8bCECFaH6k+fFBvsk2NZUmpY
NeJSmnSVcYGFZ2upePvnH2p1zf70U9ETFq4nrPVfDq7Xrwyynz8LJYguGdMa28odP7yogbBXVs89
jCbyKqyzaES/XbhjvjUbV22pH7rQdAV93bhJgP/r/kim4kGk3iu/66GqyktD2stWyvYFYtJ57Xrv
Nm0TqdytdOtvLQf9kLYnIviquZhF3G6IbdbghkysfUN35hCNHPaAsXbCTPU2ieZ3d1xemyalCPA4
huYcpP/8HVjrnfvPx/brO/ADhguEL6EAotX+6/cdSfjBs2ME29r3DwnhklaJrUhBlwTmCNjmRZXu
u8GR3k448a0ZBmIsPwsj+f7nC/n6oF8vxLMwHDse0wwbU9BvFzInExqFmMy/oh/SDcU55iXDe/Hj
rt0yKfzAtn4uMk7LRXHeDstDLWf6gpl3gBhcbMrAvnWG9h4e2XaSzUHE3vuSxW/lbO2XQt79w8X+
BucRHmMJFiG00qbnSZaQX7+1KsPHkRPcsjPNhf4syknP1IB0zfvGcC8RBT50Q32GUP24TO4hbcwn
0n/Yt4SzSaYE92m2Ha1l4yFUDJciCekPPmjVin8Yn/zt7nKdAVMT3KC8SpKV7tfrlHGDDiz1jO2Y
FvfKz5q9LjmzN3pCXDeQlkHpUmYc64Xbo5Nsl7exWe7nkiqcbfjPX9r6nfx8g3+7lt8xQkRvWwXC
yWgbVbSvlAkR1sKZ6hCuZB+6f/y4rzXp98+j0W4KwZ3ybPO3B8qjGe0vhRdsnX7BPx4rUiKh/Awl
MUGzuMfwa+/9uazRWBk4VVcnJX0xDMXJmzeThgqLuCMUD4pgFVQv0UB7EWZ3mXUPIHPycxuBeTiQ
RECWfXoLYHTY9lmwMZzlwu87cczciFa/VTUEUYDOtGtrx2Di3A8Ceim0kHdCAKxujHgfzQV1B9rJ
Iw1hTGSSvBy8IyBc29jZ9c7yD6iaX5dYb3142Q5MPP6Wa5H++NtDQeVfdHXPjVgWsVtEvM/U1QQO
KS8v/3zH7b+/Jh6QCTZFKiX23y9S8U+LucTMTseTd9rJPEJr8u8VVGvut8IWFDjYP7rkOZv0vWiW
s36Y7xC2vUY+fPexi94ApISV7D5jj5mbmdNlsR/6vr1ce2Z/vk7x90fz1+tch5A/XaeJ2yi2KU+Z
ermcovWeFhjhTVn5Qq6hCTByhTqqMSVPKOmgMlWXLXY/oq0RSC2QZVC0GlfMoQwyfRrn6GTpeNl2
bYmUWedHQk8jZGGuOOHKzZ8GLbCEN/3VuEJwhEIIqBAqbgxbCR41Ptg1R9Q0y4w8AoPOBvgegsQm
LXe13Q+HStTPU5+9R4myeY/0/DbL4cnGNrZdK+gfpRqLcIpiWDdDE5+T5rYAqCye/vyd/f0h4rQj
wfAQzMc/5Xrrf/rK8j7guOFUwTaW0VUPZED2Y5g63iFS9v7PH2X9u8/izMHMzXYEs+CVHfHTZ00Z
+qPOqYPtaC/OaRiWZ5iizrmiO/+UaEusmHiayfNlF/+IPaJ0awYSGztgg9V93W6XGf+Ss1bTyFn+
4eJ+51ZAWCMYibeWuT1v0+/HviIbrVL6ecTkqjjNRM9I43xpHv/hG/j9pMKnoAxgEYPE5lkQQH79
Blo7pz9NzxxrJf3IyZuOs4TfjfDpQJ+z3s7dcKdjpd6LRj5mer6VnbPLTBgOnqgG4gZKtWnatNox
Dr4hATu5wJNK8i6OrX84UPy7KwW/z6bIY7HqD3690j5zIhwGaQSLr2ZVScv9mEENTRSeBxOPn5t4
e9OMzn27/4f9ZeVr/bLee1BDyKB1PTxmnvx9sYHS2y91DI2/VN5TpD2WmDYsg3rrVDZQOlSozGv/
4b78u890ydB1QX6xz8jf7ktQzqZgTEoMYhMdSnvVnqVqOinhOVs75WhfDh9JPj42icBlCMeZMSmA
1m/QZ+IwMer6ygfBmHkOiAkvTLOHP1+f+NsCjMvI9QMOuB6ABk7uv96NyWgsos17+L7+sE3hL0Uy
2kcZrwvOOOAC+VKcYz090M8lxB0T++K+YdyZ9mCfXttmQV7mCkS4448sSfblZO7jEYGqkac32s0P
kETZqlBwBqr+QBLi7zysACPe3LOaX14YGJ7IQ4JMC/kbDRcIatl9n0vzYcBEZ3UkEc5oSOCgC1rT
OAPb/B/ukPdrWcZm59suZYvHIZd3B97Or99AlaY91UbibUnLe7BLebv49dGrUDUqhCIhIWLtDrvH
pZriIrQi/k8tVyle0e36uLvrW30nWhT2pmH7YZqLcLJbNni0F4SavHj0g7Zl0NGDd9qLuIO4Bnh+
3jZAX1qNjwFzBalPWN3SKHr3ZY14Gmj76BBmaaeXFp5DTAJnLR6tMSMVT2Oe3IBI+ETJr3BGN1ft
kGL/5tLMkqzL6WLKsoscmxIOP/k+9v3WcOjYZpU+9L17SdLiAXI7dJwg99Atu8teVA5aa6fZ1YAU
NqZGZtqXE0jTfNon4Ayciakgv0SwuvrQbXxdFy/eQlJo//3PD+PfNlnCdzB/AsmzMKeQ4PPrnRjc
Kqq8hoRgxwZyd5TecayPDUM18Ctfn/R/O7v3/yWBGf0Tvs//WmB2+f6ZzO//69/Qp0Ber3/0X/Qp
+y9aJJS9lmmbBET4vA7/qTKznPW47FMvQDH8PyIzwpN8/kDAMsJZkS2Ov+1fLRTb+osdCUYriy6b
IK2X/0kLhd7L78+ISxfHZZzLqsXB1JHrSeCnnT61jGBa8qXbT8WQiK3ZMl23uja5NoyMbonsrWef
CCEw4MS5XqQMVq2TX4EQ8nWa3VfCTq9bRAaM+/QsPtkig4cFppU6RHVsuxd0XIfkKWaTIAMGW+UT
BaS9sZVtbyfDAS0HrADL8vToyVqGfTKM16oynxhzTawXFVpgqcqHeKnAaUjPucbKlh1tGBcoXfDf
tXE53JRQyjt68XKqw67oS4VkHB1vb8/9Adl3ZzIKY+5NC0mbIfO+GfBTNJLbmLpFfbLb5q6a3HK5
A8JeOwAbl/JemT691ixtx/vSqglSXIRG8EIKyqoIEmsQlR0X2HJxZ6lPw/DhHM/wIQDZlExJLqBu
B8FpjGzPQ40l7PZ2nnP1KdDEpwcEs/n4BO8j+KyXZfq2WLq2jjbYyXLXe06OlEsb7j4NApQShpvb
5TXeg0qfFpz+P3rSSdnn8Ru+QYyxHmqXXACHo/utLei16iw7S1DHGSdlJMo8kDLsfoP6JsYzxwX/
BiEKUArEbddcqIwRNbtjW++tLCZgJbIIWWY9NR8E3s3XoRAQFRqj/ZjMzruiXpu9Xec3CJ0TSMrY
RJU+5/DUHyo2E3+Ty7Y88K0I1HiS4MSia8YAzZ9i7RlzDem3jy8IpynzN1xu7h1pyQbNbbMyTwas
i01tFAiGsc4XGxVBZ2dRi9NQDSvkPga2wKiUpBKR2/aB5ReJoMriC1HlHwPZ52uLB2Z1ClQrXMgI
u/dBMKITwPlkFvzcSBWwCGKZSELoFfW7WU9EZ6SD8yMuSv9ZtEgVWPO73HlLFJoDZE/ECQ3T6uM0
0QiNxhGWfQzg2UoPxML3ybYvg/Tc7cs78pdSdHhtciHlLG/XBsZr2xbpZcwc1N0VuCUPTe/5dNAJ
AUZDbxQvY4usnRJETv3GTcmZ4OBoE7o3mFWSh0VWTAwEkyJTp65yjIPnL0iV5iLuLkjbJe69qu58
+gi7FKo23ZestzcMFh4KIcbXVnhVaComRSE9UZmE49ihk/TryHeOZoQdB531kODorgHbplOCL5Sp
f4a80TK0PjO9HhmUHhbHh7ljpvC4bB83mQrG5KXTEAqYyMd9va9Rj0wXzcz5Y5vkutGh6duYyPBj
2Q3HLW1dw5CxPERLrfvqEN5LRKsfw6g6ROUgnjG0N8aVFF3S4sJLk2E/rdrUrRg7eybSSjtyjw9g
NrfZxI2G21RJHA+OHVfTlWi8eLiMRgaFoQW+CW9IwO+6S3wN+3/26Bc+9zxd/sb0CvbeKDZ8RBKa
CUxYkaHBU7ZophhJ2j+YWSHPUALHzX3e1Xi2UgPm5Hc9zupiLGqavw5NRQJMFovYFS7UDkmfyr8X
ugeF7URRC4idmS6WY+mRHmWZZBngnzdawn0HKxqxehU/2iBrEOs7Ot5FmSJRhyeTEbRaJfcWni7k
5sjwq1WQ7xpkWwDq8oL0NAjZfnOCooWOlCDzYu41jUhwg5RFYrIfq1X+32AHJrY6t8S+WJ0B0lRk
TSTYJkNPInYIlzXHjwIGxirU0dVTwALpdRhuh6YO+RHLLXZAHAh54qBaK0isajnmtPoVDbx/OaJN
fK4hJiBFknpGLoSpgbErAlSmORN0Uzs2VlarPrpWry/HoAluIgP9D4ly2CQyw51uJZ7jUCSUB+VY
JaSkooNF27o6LCJULdTlMHHPrGZOz3vsCsSttM2DVdnOc4kUbW+1DO9BirgMmzXDaJxreDmm1dYx
xdTgjgGPbxenBhwBwvWGgzkPwYUC4x5WqDLQeFAeoCOt1LUB+O4djdL0hgJXPKHuz8/cYcz2JlD9
O3bL1D80ltc9QL+YvmEDFp+oaPWDbku8Q7K6D1iWyBNovAB41FjfZwhOwC8g4j01DdP1AzKv+Ii1
FWY9SrkD+c9ZGkrRjzDNsiBN9n4xLi3mIvc19nCkbofVdZOv/psAreqmSikmaZSYx2y16HheiUq2
lqatEeBBcIYz529RStXHshxrnFZomOWXAaghkijbzxY/MOJh5n91alwMhJskoV3FlrqYS2dRSIuW
+rEpdOGhWyVVhEQ3Jc6UwMOfE2wNpOrLuTSvJiZpGAJkxOxcZk0eXFdfbieE6x9sze3FslqhshEl
5EavBik1kUNSEryB4huuzp1cvVRlavPfvRiDa66lfyt1YMKs6JjGD7pe7myvSSA5rzatCMNW52Xf
QToUjy6hujsdlWl/xd2rXiHtLnSce+OQES5/qG1BGmmtPpHiLjfJ6iHj5DIBkq9K1FcImRuIwMlZ
VUO6qawByFZQj7xv3kohWx1sJn53UviGYL61sIOp+4p8n5ONfe0NZCUPWCwGqIqwVUp/q5nME3Pl
dv03txkFGlk13k4QTJwzmVT5S63jOL6eRY8Kw8xE9a1eTXtEso3VBhNOa5y6L28fWskApn08eveB
mBEzOXL1Z/vI2PHd0B/dzIk0cIbFMYsZKCtvRBSQgo60G34xj3p5KzKbuB7dsTJzc60nxNNVv+tR
J2K4Bva+VRzMGJQTl36YF93/WD265DqTfIkDDAekXL2QRIGrC736I+XqlMzrelw2JAUQPS6LMXsE
CVQdktVjma5uS8z87ilovxznbUoaMj3mBCpax2aDDGHsQo/kt4ShOL8IIKsPjm1WdqjOZmd5b75s
oM3kzO/p6g3tu8lD1tuNVcwbK0gIsqdVCmDBFiMBYXWd2vzxim6xwpGKwbHCuewvdxxME7xGMcQd
TPcxguyhQEDK3xkf7CCr34Ic9koonUrvGZan1ibKR5IIZKNeq7rHrJrikXtH0y7PRUSp6AxDtxuj
FquZj9voPK5xINJORhbicUm7mDVzDjPfrJ97P24+FrNu4L3UniTACvDDJhhq9y6p52kViVYPdTBw
bW1bIznx0zFlToiZCmMzHWZbxPUNq/68bQFKLUcOO2BYaNLEjwRMr+uOZpnsAG1DMwowI7YRh6Yt
EVFVSfk4N29+mrHV+PBhr9uywcynhml47/ta7rwvv3PZ5Pm1k9pMODyNgQsDNIPAldA9XfatNYiw
Q9vwGC998ABeNvehYAc4OObEPFb1VKE0wIX3YgZyTO6JSw1uGoE8e8cC42MzMNg+VvUx4lp25psq
nuUpga4OgqrsQfzV5HOFOUqRGWYmomszDcaD7HvRbaTVerfpkmGR9ytt3zNsVVvlxsMTMTzpPR1p
/0Z/OdYTiXm9wCsx7s1gkR1Hki/rOwoeLLJj7N6PbpBeZ+MCJwYu2HwtnSb/KOPJuWsUC/XR/fLV
pzgZdnKUxicrHqlzRecSUuVn35HFqNVyJh/RQ2DJ70zDvTNXn369IDYNAf+TOtgQnYS6C8Fx4tbe
a05C1U1ptsa32i+ze/PL/W930MSqcfZ+BD5OhIsl7khmWzpZfjpi6p8WPc3HYimg+CE0SrcCSyUt
ji/kgIsCYt6mFavQsWlK9wgfDdtyPBfjruhUdzB72Z+XSQvzZk5NVPRSOTtrHtohrOyiOJl5CTNR
FOP8vKxshPoLk+Ahy/WwiKbTPrdqBQCJlEXwC2m7A4uQnhMuDoekHF5wqaJ/WrEMywpoSCu7eYtW
aANbkzpNieOfpa1i5RExDCcNyVzONl7YdIU/mCxeKLuSJxun6Ea0yLd4Com1hxpRe+LYuU57NkG5
3zV+X+wFU7mDrxMgelhivkcrdAJjEOvfHKwpgRPVodGLQ132yQFhniCvZRpdsNl1fTNVMjlrMtXt
LXgSR6vT+XkTe8OHXqkXnjEzv4hGjkZowOoHhCnx3kU6dNRFEL9xnOnQ1SV3acXS3MHA4zDnoVvC
3rzxxjo6V3JMDypomRbHQ3eBNJWdGgbJVqf6g+qhp2XowyplJ853MNL6zxxOnd5luiAAPgMJlTUo
u7aga/qT5gEJDWNuz1tEtRwWAYUEXT6+L37zuXxhRAoRrdsp1ZhKqujMnVtcjYa9HCiB6OklCVVt
yuzoMkhltUs86YQNMfSbduWWpHCjbvvSBNfXTFN77sJzuIDBoc5mQzXZ1peteS0XyTzdABXn1NED
j/2tK+LzcRqenEULRNO5D/KyWBDOoi3vsIdvuJ2ISXMy5DbNkiXQjfqKaFjMv08otJF1x24QUn26
Axts8+ia/fSewuK5cRcbZ6/p9tnlvLje0bW1OKsjRrkH8H2C5W1FwTAlu85V117nqJYAKfbHYSXH
IIwHIkP00fDGqRNPey7lC3GUI7nJ3WW5Qmi6AgZR80WmAT4Vf0MDbX6LOW4Q3jjV+3mF2XDQW87H
FXCTFeNwD7KJfc6HFs/kcdg3BWBBHlFDnpVLaV+hFtAPvcfZfO4wCW8GOvSvSMZgjFr2CJxxQJ40
O903v8J/UwTedC6DSN9HsSyoc3pzr0EQHlvXFXvHsNxnv2qgWVQqjsftSJazueM0ckMP0SObDBKg
2tSDVQLsa+RIXOdQ4U+yvZ4t3GrAmFC1UQ0bjnpDp2mV28QYxh+Mb3vvgRxCfwotu6qoTHo62j27
yWdrG9pZUwenY7ak1RskSdoTg2Nj/vGMTMU3ZabMpygda47feXmDSMx+swEWg84hd7TLjBolsSgI
uFXch7OB6mbvegWFhLdM6VPeTJo4El/ZKFZVV1XHKQaCpGLEiju/aBb4XkqeeXSAzqahs6kXJqe6
QYZtu8e1QfIeS8PajfniMYQcJ0g/jujZw8CeG/dWN6/4nhGazzSo+6Tw+ne7SFkAOqs82jJ9azOo
sE7X9dWuGGJUIZo+C3VdgcsnquUDNKb+2FULOLp4mi1aq1UL7w4G2+Id8C07xt6ZjKxHUYd4+QkW
i20eFLumgwi6WI+M8YUmVSHVbcYX0QeEl0YdnrlNNgZExpjTcOUvInomBc0j5obEWgTDvZe9pFXa
nujgVPWeGT8qZ5ve9snwMqd80FEPq6G3RveinJK+O4domk/ATedyl2pDgx6decmBnQdlUwY75pTW
waE557EipaYOkQUtlxSd7VtQsWPttUYamMedBnvkGA/Kj/wLoFhdyBESecNQj2+8ckTBseS74ESG
MrsmgVd8FNngP9OZQdXNfsRJWslDlRfqSgaq+RBtHIOTC2LnYmoGa28FSfFJYKsRHRs/SwPaDy1G
OgujPb2doGzJTW1pGKBStNs+dGHJWOQwKH3JxKFby8Ihph9RYGdgYgYOZcu6Pmja/rGWaOhXi32R
DBIuCwmOHIezBItNZJJsdeyoxLI9akG/OIzeaG7bXBKwJlo1vDhRsx6VmZKw53RF8QAEEYNTRMfy
uqJ84f8SdtqFScmDSWR0kLunBlXkOymCYtMOYA7CHAkyJxy2qJl5odqIpJxOOlDut7yw1LNbWv7L
4lYQ1pA9Gze1XzgzWmOk56FG/Y9soecImxbkVHASL/bjovIijOaho7wDYY2AJ+sVCv3Ej98EJMJD
5Q7uFYpTH6r7f7B3ZrutI+mWfiImyOB8K2qWLMuzvW8IT5tkcAzO5NP3x51Zp7M2UIUuoM9FHzRQ
F4lyOmVJJCNi/Wt9C2KHtm3J7qztxLM/HfQPjUk1ngag4guZij3Pq2y0BgqX01HqRd3bNWfIsqdz
CDSwbM3svtAytR9CSM6kZDl7BIxb24yvhOJvQy6OYgDD3CS5mVrVpqd6Re1CkcNeZiYb5hXmmDrs
Nh3thDtq/CiaDbNwfOsdDli8E6957iZs+oFD8IZ37S6RG5G2TKRc0GtQW4hYvHdZbDx6NP/1G6uF
ahOWoL5OTtNjoY7sXr4LqIvoFsmoGdspMnQtyHuL9j/fZYgsi45DF5eng/chGl2bslV9JLJBmGyX
F2AnEUTA+ReeWRCD1bMvYp7iBps4eeEsXVyteePWzm3SRe2z8m35ogYdJmk3hSQXByZNTpBqLukN
4pPA/AculWNL0zoQhtqjwKejxPYxT2pO86Pg8QPvUn6EsMzRQYRQ4sxzgnomPOoVF2hqw831RkU5
QQTSwDwNed/NjPVG97O2u/opc0TMYSzJuahTgaS3SgDMB6QP0R45C2jpJu1qjCWYrc3onQ4S98Q4
C600gWFxwTtVNewnasUDW0awYnOe/zOoPWzGAINb/LdZYSzgh7ijDbVP+urC2HscEGnT8c0JJZ4S
V3Vv3Em1ONe63u2iKmq6c6ULUoWD5jL+oW5y4QIlMt6OYgG9L2U5KmBZ4rkyFpTHPEmzxyzhlzPo
+q5VTgCo37ZoSfKHnUW5C7DWhqRHX+nTGWQufjFOkVoUVPWoyDBkZSY3Ik7mOzzXabUjXlqQdEj9
Zq1wMnYbiujCmwEA0RDULeAopUvyY0OaLwkM3ccKxVPVBLKSj1uNAF53nmjzVoGmWGWCbKrQ0ZJa
R0xqXIfnwAxg+dLMLdQsunhzjmDEGNehlIRzPDOjNg2EI1RtfYgQi6aSP5jK6oZqvq5gIJvlxk/q
GL37mhEuyiMQrpWllS3wqlgyprfjrMpWWlZBl2x4bEYrp1XaXcRRw3sWyQwM2+kTDjCypR5oMHpt
y7HeSn5SdD79yNiQ2dBfRXKPimvBBi1stY4HN7lPSSLvmaDG/TaG8fxc4SU/zVMfPVN2wU6aTJG8
Zip7rTQz3JSJ66YHySKyAalM+EK1fbjuxrB4Z6CjfZVJNT3KzO+0Nb3SzPpJJrfTKWMprAGXZvmF
M+To7dWwaNlp73+ymas/dCotn2Z9pBGsJDBOOEGLj5rBsCloy+UdtWFnrkzHIQ1ANfy3oSkMOuFk
bkcEhROSjhVI0+6ujT6JJSBTmtQIu8O8x40b3bdqqO7DGQd8LFOctLGIxMPCIWXAg8P7MQU6MFI2
3FXbGX0l2s6DC8Yt1xqUKKNqGKGGFqnivcflS+y77E10yyQe5AWxIYUmORv9fK4W9/EevrXJeCZu
PYs8vjAgdsYPlNQ6AUri9K6HycbUwNlVOk5LT83Z8MlAhnCer6CTKpwTrG0ydh5SjiZkyVMSA2DZ
o8daGN4je1Gyqbofu1qgM4rS2LYp9eK4evmTYhcoiWaNDhB4jZ5/i0Z6QM9NAqaFMyL2qy5RAaXD
GO4gtNBNmddOvvtvmbz+jwOACCzpjFL/9Xz22n3h9Piu6+nv/va/fu2/ZrMCzoelW7hxQXmYmDX+
ms3af+C0WjwtdCdggVp+8g8CiPMHgxhcWMwhHFgfS53TX8NZQ/9jmeRypDHZt3PdGf/JcPZ3X4+D
hYTBsc4Tetn7eYuP+G+TWbtiDtdVndponv1GezaCDWb2CJhYkA2oianqxm3ku+eqMD//9kld/7Tw
/L1a73f71+8v/Zs7D6g3/F19KX2z0o4sPRu6WM50Y4Ufg2IP9e9fTfzuiF5cVoZJysvGzG2J33v8
JFU6mGEL0M4ytY6RCtsA1Dw9jJ5It1NTveqRlDu+abXJso4kktsDoq90YH1O99rDil1Z8/IETa9M
NG5sOQYmTXWI30A+VQhfCf1+lZTyZJhFs/n3fz2JCL6If7JBMY43PHqUcMoJLqjfbBaiZk/iMPXc
kB3F6UJlebPiJMqotbemjdbONtofJCLgHePV72TyYIX2rRiXBV14NP526jWdUSQRyt40qzjHprUT
ZfoRuSzhCDgHkglyNQ78uyKnfb3w5pkgnge8LmaN9CZ1iJTQH7VCJ2QeZvWeSeqaRYVTHCARHYRU
AugivrdsuY+m4YONzSolUc+ubT2GfRvA379z4/S+ghBhqa+pthhNjqsfYzLOO3dy4NeauXtT1j57
GVrGD77X0QkUUzLYEG9f2x5vZizMZ6s2zJ2ALPLopPodW9YEGiavbKo+OxPunt5l3rpACCUFAlSA
njiIEvhDR3FXmInqtWV0ye1Uu+Q3skHtdTeNthC3x7Wthf7RouvhTE/xvLJ82VwH6kH2c96wx4Oa
/8PUhQtSMqHo0UZR6vyKbkVi9Gg/ITz/IRYflT3331XX6sfeOIHkHqh+h1yCegj1TpopfRuOmI/w
uGe0jJk8dmFstcKtvpJEfiVR6RwIDvqc21kSLce405qqBhsRH8M0o5shPirLf4p6wiEuX43dTDU6
Fb9QSZrqhjyU6yxv1A1tlpuxKx9J/BXnf39BCh5A/3Q9ejYObG5hsjmucIAI/fODA3ywodgGGJsu
y+CfJvZcFov9lbEyq221w85nPiaJGM9z3Gk/4tA2GBIsu2N4j+XZc82nUdDv3YdQhbvO+x4Lb3ow
Uz3bNXbYgI1s9HtmhOlLo7ruxh1D/eevt/B/2070P25Rwx2O9d7SMen864UNqCxCPo0173X896Xt
b7/81/Jm/YGkz9rGkxU3nu5wofy5vHn6H4J2YbiHumUs6R9+8tfyJsh86cLQfV/39cXA97+9R4bL
yofvlmwDFqcFfvWfLG+Y0H67TqEIsJLiEPSIhPF6v1kl9VBypJT9uCWbHAsm/00dDI2kgmXyFyqe
ifZHiDxlj7jqowWI6boVxy9rBBO0alkyQOM64lwMWNzLruTE1oW5Otuumz0Q69YebSOMD9FYgszJ
i/hU5y6ScG27+a4ZafhwTYK+DF3jL4icM0OsKfNwddD2S3Wvk9FxWtCrGWYFXS7U4OBIxw0bUKM1
Aa0pc7Gq54XTMhEy56CeQxIQPR2+NOrUp9iDzTpyq4otp48uRa6I4BHRI6CRBBaDuiTlMvZjaqU/
kGfIXlFAoodSUD3r6EJ+KG9hBmSKNMSECP0Rlb79Y4wtF329q98HMdSBz9DaBt5NyJ78ZlBKIxXk
LEOYTE2T3VZzKjeFxqdTiJFCM0Q7I6eoLTFrsUVJjeBgM3uZwT9/eIkHnKIoO5bL1kvSs4qd9GNw
/HlEesr8L6Dk0RPuFYbIcgEA4D+gwGMd0Raybm1kcB/dYaUDAyLHEYmj5AsIqDWAuwG58MTo83lK
ijBcu2LESD03xFUzWTBmmEeFvG2xPK4JI7o3IH7kO3Td/FsHSe/vakwY2koVfcMz2Z8axs0GTgG7
0ej7ymegCX7fovE4xZJP10zAOIKej5vWG/zjSCH7W0zspg1yYLz6yqHEAN8WT86g1sr4Nc9yK1qx
dMR7POzwFyeT4RdEQB7aadQSU+doXdCgG9Y+Sp7PYzyL9e6Lo+EAtEyU4x5QhL9D3ZkgFYPT2Yiq
w0BBbxTnZk4hzVOLcftKwax1Dp2ueYyLuHyPmMCCLGrRjE9txKUYuIhmMJjs6Y1SudJAK3LBUviy
rn4YXQt4cjYcygclnowHg13j1bIMQJNzNfhnmZbNNQcew3G0iCll5NhX33lOMT43loaBKsx17bur
pG2vSYLVr2j/ORNsp9wBH+bnNC4Ojyi8jPCjNvcwdbTIc/tBMMNbMc8tTq2sVmArBHzpFgNQFA/D
s+9w1COMNcPkLZb7NlWcbmONVuDKQRIitUmrXWQTcAtBqHxE3FzLr4YwPaw6Q9DSAUXUG4uE+aG3
E+eaabYGCtPKRv0lUpP+SrOxOW10Vc47P8T9DRyk5K82Jxglnql0PF56PeD7VRTbzeT5VlHofIeZ
mN+GaNyAuw3MfDA/S3pDkkBPZf1hu2OegaO0xrcR5vdadfEYIBYOj+PQVefYM8N9alviWMCAookt
avmxSzGNAgz3MjeuFVNICGFUeEzA5PgrjDY77QrU9WItqoptOpHe5gge7qeJ5GI+zZuSAUDQ4/vG
pxXXuw5VCYaXGz77QuZYFMmSrenIcCiPREpHx6wrRfVZjnIwFyD3LLRhI8iHMS83IqTuh4CgSr5l
V8VPM7UsJ7w/FJ6pFv0f3LkYXjVuFGOrhFkjsihUotyUcc0tAoEa0QrvIeAJW10rsBLTtugkmzsY
TePagAyFIGPzYOk6p7tgaIHcMtHMcGjzpnltdHepACm+0ryXFILXPKd7uOWn2E9jY+NRBEDnn0+T
civkzewJ9Dc/HvsXi5DM2Qzj+M3oXYnjxM7nTSc0u+GCDcHL5i52s0Cp2f1s6JvYR3n7qavEAtdT
9Jg1cd8v/shMfVlaxCZRqzv0oaIdhpukQxQMfFpubKKsUjaB1nQec9FBltTq2IqhFK0KsYfwHC1N
BLqPMx6jYxsMMCNKhM4+Imq5p6lDHUMnKW5zPikm2mwa4cgOWdruBGyXeM90UsBScWAM5NiREOJB
9BGhzBwbewVwjI53r1vQyfRa/RyHyTvqbSnWRtM0HdiakYcTVUsPhcbt1sxJMq7Z7Ko3eM+6hcvO
8+7aqhbPk1uCyWK0J846RSpPfg0g2i2ld/TojkH6d1vKJ70qMm+r1ituMQ67T2pykZR96XD5uE2f
mduJJtelQqy/ASixbGpHK3r2jU5n91+6xk9d6YZ34i+MTdygNgy32Ju8t5YSPmjCGcQ67ls734cW
bsVVPdjOI8+m+tznvryAhhJbE7MTJwkR28GoUbmHKEfnRsDAm92zKpOznEL3ZVo0v6wc89tU+rT/
CVXR6VAmV4FIFsSzYVxRvsH4lLF6ZpaQPlW+Wa2ZdL9VHJMf26q3rmk2CaiP0tyj8euPSi+1b4xF
mDmRmbp1hfXgIGlupPYVzfERO657dcvksSx17QrUK1ynE654/CkyvWpSGNhBKzyjw1SAfGG9m+MN
PS5A3ttfBbiTKy0U08wblyshM6t3KqtCOFILzLWnj4XuNwiv8cJ6pTM83vcL/xWZPFlrv6CwxcKH
LZ2sOZMTczfV4CQ/krZ+Y1ox7zBWjIzCgT27Tp68h6Q0yAUP6b3nDsWOQeFinY2LrdJgyAcYybVN
MUCjnbrYLALRMHO7ce08/5HFPYZGbOajt9HB9GXboqYfIIsqHi6N6VmHbvE5qsXxWGg1dX2pTuHT
UoYB7oI2hrRM0bgaC8AhD6CghMb+aLO0gN7N4E82w5DSQ0LT6qbUh+Z9NuRw4zVmKDc8EeIDA/T4
Eum9eNCtrroaHXw0KJy2S1tJ7zyATppUQI+ksYPAg3/XG73LNOOVPtHBSOuWj9f1xpFu9l5NfvjW
TZSttXjkf9YqYzDGNUCta8m0EecDo+6B/6fWYHZFXZFdE2yfiLYmXzFp6iHc1w2GPbxm5fQCIgMW
ZTpV1xQ6XgsjG9mbXlLDJOrNppkMaRQ/O78sqBztSu0y2nV8siI5rxt7CMOdGRNSD2QCIujgh26D
ZXSSzkuvcUfCZ+zvSaerXZvmxi0nSnyvrd3QrNqB9toDCox2Tp61b9GUlnfk53DKCrpejuj5S7NK
yr0609J1didzOjPXGXrAX1p3xwZ2wFW/OG5jUCNYtocelCUGbRO36qheTCGrq9/Q2T7CMLh4YJEw
dtqWxVmZtk/2hGBzwMHksOQsC2BiG4vponGqO/p47Hf17I899U2tRkbNdT4BsrTQHWtrem+hMzL+
yoErW1PVfzCqkvTsmPQFDxTWgzOeh7s+bY3uz3epFr9xZan+zSfzYy5e5GEe7BduTpiVKimqKxNY
Bqgqf7LT7D5D1FiPi5fZzwkdVCbSOXNoGteApfpRoE2YAEnR8MUTB/VfKqNmBQmrIUoD55dL2hWA
Ewn8AsM2yvIedwiUmtypbpaa3nODd+ZV82jBwj/VeJ/pYsCeUzxlwcjp9zJ6DiQWsgIjRqpJn47l
aPbTnnh0nx5xp4LJdqJo2rfkzz7DLCLFVegOy5U2sLmMKqqnsKV5/qUAZ7g3WLm+NYyM31Qm1cw6
JLQnAFu6V6+dnO96Zfc4sZB0/OSp9xvBhCOTr7MGPFf389Dc9hNsHMFQ7dlIcai4k8guVLnO1zkx
22/z1+Jbh8hKfPAle4iIil+mBR8j0KsbtyiqR0iWJ0NFzD/jvHfe4zJR4wZ7QmxulqwtgoUzwb6Z
hXnrpe7AJD1C9YiTidB/k9mgNvXCStN918n5MPYK6GWjSnwBWSds9DcD83mnWsYKOo3gK6Xr1ael
qXY/gPi5KZlxgYQZ1Evtz/FXo2x/T8mK8dwbS1XJOI0RzJmuabcGVbkJyPE2OtATNGuHlOHpHp7T
eEox9xore4KSGnNIhn1Qt7T3xmZe7VIH5iIM/UaeORIkewdg974adYXDFVDoxiDueA+NFaBM3BVV
RbFZPqtAhvYM19UFV0AotznmuVyIUIzhMtqujPKK0ZOOOGa97G7MTu5svZF7zy6wIg2aIe4jrsz9
YDjFh1fOeHA5Zbe8gplna8gC2oOOB4vGZ6N+SUc1UbFs5mxVWfAxHoZALY3G5ic9VLhBE+WJeUl1
Lv2IbERixgsqPisl7NSsjveiTaJbUea8Bcw4LmwAS8q7zs9/goF3TG6XfDfUGSTROsHwOWVdSSYH
92IUjwaWp0nTH6Ud+vf0cs7wWmcag6CjOSnT5J4NCVOU5thA4xNrZ7ZgbUWNU+2bVukBduZE42hK
MRWLMsPMfd02fDVs4/Xcn0499YvHlhXpPaEH2gmKJKQ3l9pe0LaFgYS1jts2xPNltyPDnJZJS9pA
WKJYDq8cnnQHj7YFVUiAGazTfv6Cgels53HM22UbmVekGOPaC+iISw4+U8PvMUrLm6hOeZJodC/f
YYnUn3J7OVO0OJbWTFomIg6eUd8y6DXPudOGe6H3xb5PXWyW3RSrbVTk4zNECUwfjJzLg6b68Adz
4GUqA+GaubKlxMGsaQZ6IenRsgF0B2bH/1/M+j9BEAnH15HK/7WQde0K+f7xdwnrr1/5iz7k/IEs
xBRGmORFHSCn/5CvXPMP5HbGkTzM4anAav8v+coUf9gGUCCfaPKia6F9/iM55zPSQdjiF5G1QDGI
/0S9wrX5m3rFcMhhNATq1rL534I5+vt4ZvFlc0QQxa7r+mZfG2n3XiROBcLWpKog05rToPSJJmKr
xBjqxQAmiuhQj548+XphULhpe8+Un9pf9Nfhb7ZcbesaOn7HQY4nLS1iSBHs7mvbDo9WvnQ5jfO7
01m4uKg566jddMb8pGncfuxb4OWWmJNqP7mYE0JaPyfPorS+mKQCDLfzY9pQ1S54Vi0IYNIwqmKQ
hO8k2STSpT3CTmg9VWALjuZsFTfsmOZbbu78k40XpFVS4B9TgkjC6w23zKa0reAIhnCMpfCZO89G
ToGIa03EZ2s/TH/Y6C3raOZVQ/x6+COSxXGl06thqTJ6sfJmOGhFaa4RIQHwFvldRd0Hjuy4PUo6
xQ5D7Y23nQYlp4ztEctWU0JOTcuxu8aM2PcUJRenMho6kO+Nveg/dKvHrRRPE5bpqB7Hh0Sa0aWJ
QfkJ2EI7LXevwir6p9bXo2+VJfVr4gzWXa5zMKFZ2L8mnjKDsf7V+RwmDyTpxcEX0zMPMnWNbcDV
8OHsQ8dnfWrzMDn3sVc8D/DgdzhzzdVI8RR8+zSolZLvAw2ilzj2qBxUCfilVTm4/QOji/ziVtC/
LQyrc7IcITpHvVJxGgbQGqtPZw5/UmjozWvXH19ikMtpbINhEOkmqQzjrvdSjFagUq/SHfxXyxmr
MzxM62TmNS6+bs6+LIpaMLCARV58VlRKESK7FHO1zJsA13xWdqewwkX5oRnjicxPPRxznQbwAb//
nmc6Jj1KiA9GoYkbjpTfYX0yxKspeWVUHf+hYex/zOymWc+kjO2VQIjYQH6LqIGiBXpe8SXkVzwY
6cWPZ+Bc2jw9CQ6EeLZwGUVWqV6g+06XjP3+mpODfp6EoiBW5bDnl4rNjs577Gccam/ygR0GToCq
2etxiIWo6FvOmM5P0B7epQWgt1FCUTXcKrpbSjEeWkYmF8hmT+QaKT7ETbYFy+NtGci4jz5L27bK
8uzdiTVAFg2c0sAGEkxIIDI2ska7UfOE06DQNLYvLLXapCsQlKW+QYdhJsrO6SZ3ymkv4NzuMtJn
mErd22Ksd7mJVkdej7JSL7TWtvQCu3VWi9l8N7NHr6Ai1BQQE1vHoSTKD85GO8PKEhrDcdpVnZ7e
VSOs4moxhKVoQbTAWVsHp9dOhEkByUH33lK6Hunk04v+zkjUcO+gc1pO/lHAFLXn5twU7qcEjHqd
oQTsK622tjW4Xx4+y38xrz2aKI0hC6r5fmise89IJpDndbtmYjo9RD6VbObA4SQE4hBQA/AFn//C
iWLcOK2gm6hzAJg6VfcSlwOmISMFlJg6+i3yRBuUU2GcdBm1x7IxrU3XVu53C7NjC03XvKk7k5uJ
mfAmJMT2gBbLpzpaROomfwyafmEn2zBUuI6LjWdMC8MNWeolykPvYFK6s8lSxnVMlcvj6FKRhLWl
2fWlZAdW2vhO0FmcQzNzvg67cL560WxvkVjhl5sRJkv6HaCl8m1PKdlIGwUHdHvc7lJfUT4duuWq
ojZ2JzrbWzhN5kcFBETxb5fTua0XEQ7XM677MnzBCzUHuEaw1/tDf2TvVxzxJHp7qpmKDyxM7Ymx
ox6A9NXvucmBciQxrnPkHieBbDCYT05SusRep6zapMXYMYWzYrxNhBU9qMWeuZU9StmIwe1r9PMn
E6Fog2K30zISyXwQ+8wq3TULhv3aF9odvG7643jnlDrTeVsAQ5oAWgOrka/EpedNnnkSQ3fbbkuU
pHVYZz5ZaOZFG7NGPW38jvu/RcsG05/s2sLWr42bbVK9y1Zx5INSYqsn8R3Q1ElPoRkT4DOtk5zh
PVq+91DMPUbpkrWbljmrfcBujHrWDV+pZ6acFyJjHYb9TVwkd9J0wF9KjV2jB6s3Qf3atqB9diZ4
+J1p8wS3DeDzI65HjIuMbrE83sW9+4S61frUPJkO3vVqeq0kjw2U31za+566UUQZQMo6vb+05NZ4
gZkdzCC2fySMo+85y/Un/utB5vX7sI/e2pSnfpY8mqZ7AWkLuQGzbZ5F+aZZFECbWoIgHpv4XGu6
PI5lah1c6SBq885f7Nw33xpTgpxQXnpgldgXbVg9RJlW7yZFWRZkfQ5thDeL6hWmZnRSztTeuvlU
nUrNbb9z38JZRKiTZXBiYp7mxbbBfbJ258a/bxzSSxjlNo7evXYUXIaS5vpBzhcjj5jJx4JlNitg
daODrnyVlDpOOB6qAEmP2pIvGMzmbI5TkDPXpfy2RXyXJtFwTBWQIyhklCb1ACkRI2NuDwRnyPZ4
FTUgHnOPTH7j1PbtrVOkfIoZktODGQ3qXHnfZOjAJrtTeKGa3KNf3hYnmx12sesHMCDrshza95ll
6FtyHF5zYsuuRhpXxHNpMWB5w1D3iOUSU5jum9oaV2MugiFL1N3EqWk9VXZ9o00NUbR28R8TmdKf
efRIyIzhuGtU0cDRnYYdbYDGevZIRHZ4uQO4rM4DTdjjIfemOd8RpgnjNQVSjxXjjLFR3q2n2R3l
np7GWAoDbFWyRYn06jurxvGxyt0M+dh1tp2VsXqbZu7feVb5PLr9tSwAnhZFfGmTeut0GMZas3tF
o3mq8SKszCI17zAJlVsoZtOWZc+/KcDFJ5uJGttXCWh5xfDwENnpp4ytHREl5hYEXhN3P7RDtx4G
i7H9bOVRzp1Vkj+kAjZDYi+lTVJfV/sS7x3nvftUjz9Z0J6Huv9qbIt++MG+ED/g6GNYfuBImG82
kWXWXXZhYbyxC8ddS2eebqrG0oOwAftoTpa6gAzbZnYYUe4+us2aJt4ONY+2cbdSDFe0RlZriSH5
kcevd57mBlWj7TWLqZ9POtxg12nFFzpSkhM2S22d9AMC7dzod+zipodSZnBR+sG+Gh5solx+WREb
2Hy0OjDvHI9V1qH+NeVRi0vq72w7W9n0ya0XWO4xFEm7Nkxj3JtarweEKN+pXKnISWXZefAmluhQ
ObATSjw3jTOuyzm2z80QUvKjWerouT1qAcnMowrlKddG9dZh4V1YFN5a9EgMq5SxLHDAFkeo8qpb
PzQQKmX57mUFf69fV6Dkcs68rnNQGnXejWpflVO/U1htrxOBf3XK1Y4OBHkMacN4sUFLvxb5oG0S
YBRPhVWvUaewo9hT0gWgb7VvzLD5hh2lcwc/OwpGZqH2Cpc9JS4qzaCRKtSYHozW0Dp8qHl0JsBe
XV2PRSoqs7XZFt0L2EgG3olXv5UJI8PUVgzLURE1HjxL3HdICUuFqubaSUIygHnISMnXCHmkfjDb
lr2r+i58Kjgu3+mR8NYqVuG9WVcmta4RUG8jG+5LkRUvdVSTr8gHTMFADu4FTPBVn7TZV5kbQJwT
p/jpU/mzG4eKxgzFDrpCOT/TlYUuPVNa+Y4fFkBCTwPbyhg8caLQIHmIInZ5+IxV8gwLhCUjq2gA
6sKIGl+dbk8z1y8GsYA1zm0TG3TTHMI5NzAGFdEPejnJdcKaXROryL8s1fkX0ir282QYVGi3A40q
YD7f/EZF9ynNHw8l87fj4HlEN6WR9Hz0zIErTgJg2S0ZNM2yuBbxXSMpna9tVMOowRgfIwNpzThc
XIAfgTOo4mI1JDtyLBSbOQy/h2IAAT1XsbMtsomt22iGW0xd3psx1uYJJcK8H2an2YytoU5RIx32
nw7NXq1t/+DIqjYzpPPvqg3F2ucAeIgnr7x1oiS59Eac7G2rZUNuFepYmr7OqmH5W4AXnhGI5Jpq
Q7EhH6NvvMQ3jolmQP4nBHsRc31LfwoT/dEG8ee2+dGbU7xwlfAPqOvmGWUn/ckbVZvQr9wTiU0c
ZFlLdnHIpp92OH+2FEStPLgwQQX+fG3UAOF5lYVKGvH8zIrwFMbRpU9Tdo6GfyMAYK+xfvQBLrPk
JdHktB7m7K30aGWAy+HeVB1jRnumX1cHz1qKZjgth3zCVsU31uEdmX4m7a0/bcI69tcVcchn+piZ
9rsj8bqYe26d9YxbHUW/Ed2QxtliCxYoIYqniA18yFmuf4502wHipz9IqmC2Vrj1hnBnpCo9hnl/
Jwdn7UYYBMKJLbmub7XImC4kBdS2jcgGmtN4K63mg8sTQwMQ3gsxG0izU42lvSVYifXEQkPHUYiB
vWASYXKhZiH6VA1mnZzE2xzrl4jn5yYDDbTsDZJtqShS6CuNUkNrCvd05Gbr1Erqu77KErznjdr3
jT9vNFvme1YKeTR6bC2qz73bbp6sHXUoCkZjdNO7JqNvdqPRMRk7g7kaVjAYHBKyDmhx9LnZFy+A
6IPR8gJLZZRi4tKPcHxracDGdx/TLe95hO+jfjhjTAPA4mlj/9DYsniji4Kbx4yN8LMOi1lbhbFL
pl6P1agHei/v8trQ7kfLztv8UFs9OUIKGlq2mXZPTD8tLrKVxg9WwPpSaRnH3LjmD5c0Ka4IY0M7
IW782plz+CwII29Uz7ll1SbEUKi6HKcDhAGDwYnf7nDfO/d1MabHqXW6g02VA11ulrXrelF/OjSK
UcIUd8lbWfrt54gjZNVUFTdjz8OTj8Y/hTDZDoAHvL0vhmnVOzDSk7JpsV/W1itn6eG575L8AeO6
dUldUVJvW5TzytHrW5Pv9E7kgj+G+chzJIbvKpO0YNKJdoz13ridDP4JT74fWKbZb3JmwBmuIs2g
6NYxNrlFPoXdB5OYSTuDJoBCAVcH0xMqsG8ojcJvg3iLgH/CNp1I10WvfPfBzUZt4+diYMNd5jd6
rm9EPcOEiWyeWH2ECD4xrfBr4pN+Wz6OTvpek8Wap0RbySH5oh9UHlxV3+R9bQb01TFtNceXhsOP
xz3smsZ0A/PgR0mo9Eg2JL77b9E9/x9igi3Q8n+raN6/y/emjd+LfxI1//ytv0RNGOiu4wL2Mk18
4i765J+WPMf/w8Kmt6DzDPjYfyeqm/ofBuQubKUO3kBhLrD1f4ia5h94PXHy2aaJ2K3b9n8ianqL
7++frKMGdjxXB18GWt10Pec3xmipVyONqm2z1XOGljstXCIzIrPZ7TU+3lf8o4RqmrFvnJ3/K2yj
sMsW63zJ4DS1r3HIEZF3En1qbgdzNM8OkVgGPr8CPHS7VzSJ/Qr2yC4XHeO/cdv9Cv6kyh3a3VRT
T7bq+wp+C9HRgZ4EckNdPdQ1ZKfCOcQ+fttN1+UMhRwKV97mZKSMwljMcxtAQOwAYbwAodCLMDpT
jON8mEp1m8glyDRiAbrOqTHfKM3TNjn+uMBH3txUqkvve3i0n73QtffpVyRKz0Lng/bg4lXQ/Fyj
lS7RqdzGvbKNqMtGy3TlSwYEkzHtr7RVNRCo3gFTHx+aJYmV/Apl6Us+a5qqkGqZaXxjFE98ayj0
CthCU9Oi+2fA61fY63+xdx47kiNbtv2VRs9ZMGoS6L4Dd7r2kBl6QkQq0qiVUX39W4zMujczuiqz
e9LAA3pShRKedEGaHTtn77VBWxFzQ1oyJjDnzRDWY1Yj6aHRMYpFhVldsfAy9Zp05T9Xb6YyAEfo
dlATYjYbMAVEq9pq4NqjVn/2AMEs+cMxDELL5zlvWzMjMvHNxqa5i6XN65Eh7lq0Pfqh1ItmjUFX
PSrV0XQwuq5FesJ6hX17bPJtnRTJR7NTKTm6VnVNf876HOv6eO8reEOLDY857YCe71gxAy2RcA4E
W2ZD9YBIG2fnm0EvtxUBG8VUM0sVBO08xG9uvroC31XPvlyc51Z5qztRUkMzaceHfuiy66Kq45tl
BAhmF5PnHjlDuzMX+2DyzUqIY9j1wBcoPIbkSs6PtJ365ujog66t0SXiSFRaPBl7zcKoaL95Fv03
/6LuVrCObPrw/GaYuVY0hMVdW/dI08i0mKoVxSGOy4pNI8QTvtgk/TfH5Jt5ksTf8RkLg3fGNYsD
XL4ZLfs302XsT0ZIKeTgrdfhwRJK/82ZOXDm3nRvjk0kLD0EL1+dOY8ZSwfHu0+TltMAcXDIAYo2
z9E45vN1+OYExYSNLsdvzb1cjKI63IwTQ8a42WWYrEjqISf2uTDAt7tvTlO9bJxPVSfcQH9zotJ/
644ynBz4QuOS0GQXyDeL0nn2owR7R65LnRac0sCqcDzwcSRXBsbw2mgOngkJeUvTQW1FiVVwPcwa
CljO+dGtNRsMkus48Z/EIOtHQgy8j07vWScX7QL+/sV/Cys3BYfgPapeQlwjGIezU6dbry7yP3EV
gUZx6FEttl5/cfjWxTxMQaqUdWx6LMtkU3Nu23JEUU92Gbcf4yTiTJm9WYebNxuxkc7K3KeTgb04
cgRXDkWPdzR0qG9P9ZsdGWsd1uQYD0+PJsAnSm/8Zl9OFyszzLoBjMFo6YFRLWZn30NKjAbUWxwZ
opsYRpMGAUScG/a1tDT5mmqLcdpYPNT0fHRCafFVFzzhnKFFG38CE1BeImC2d6MgpTT2lYNrfHFp
N4tf23uzbo9vNu5ocXRrMwnWSQEvVBelf/Yg9N1zRy2KBohj4ZsxnM1kek7VlF2CaMQ43gjGSAxx
ImNn612B58HtPyWNNe7cqK1hAuFAL97M6CpBZHjKu8WkTp7u/IHFxs7vUp9APy/RvEvjzdvuUD8c
W/KQngBRMF5iCo8PXmS5hrYDczyWQkEPnv4+Vki02StKY0x8PN9nIYzyc2fWeO3TN989ErHUe7De
/PhIz/DmMzib3J315tkfyGMmiuHNy98stn53Mfh7b15/fbH95xxwAuuNBdC+YQHgA0QdoABzQQZ0
RqVeswUjoAaAAsaCFrBHW/tgvfEGBqt2+zVuYDgES0jpEqrUv9o+Ib97OZrFNRMB6AU9TkwmHh1I
gwVu0GUuMw29HLyNjq6s2DdhZ0kETvlo8/+G8oFuA6wEFXvZ1me7P6SjgWYitWbqT2MQ+mf6mO4V
aCLzRdP6/Jo42nJrEmj/kEF0kCh2GSLx5qnpAEANxUuywByKjGDGtVoQD5jIySqQTeltUJPRHe+R
l7l30YKGQMZg5AHir/rF/saOaAF3rsOEqBM0v+ga5RjazAhKN4cWtvAn7H7yasYD4bVqFj6FK0NY
FcB1WbWQfTmP7QKzGMw03IPZElsj9xHKLtCLdMFfGJph7CPVx0SSA8eodK/fVAswI0w79dxOtFxW
Ub7AqyxodNlqeQ61lUecIef+xrzCWHyrIBAFplM/lhEmNrAzGt4yxB2ltMMTynSFXba1Po+IEQ4R
Lt81lFwkVX01BdYkwYNwfCU45AtQq49dZGk7XWaEX4WQQNeKlnWCXne0HruUA9emrLC8r2K7BS3H
NHQwDxYSaoTKBIVWh8GCY0lkVYlI3dQcm+FTNpk1Wt9Mzdux8fBzj7H3mTiyEjCV3ukPMfSIeVWB
RLP3A2be8XLm9vkckjZbroeeUseK8ewvR7nybHUkZiEETfbwVLSN0SM8UzGtZ7QGBNPzQLRBZsrk
QDaA2MRJ4t6mNso9uw+zIOx9UEaeNL56MuyeM89sg3FG9KPVZEDTWrBkMIikJCTXDp1Ll8kKLHvS
jZkiZOiPREOi6HlKSk27t2Bx1atw6GW59lJVF4FRy36+rCGbGJucGwamcoXeexOFnalv+iYaD5XU
zMsap63ESkum6IYgTPMJPXiaHPzZbL94i7Uud7LhLWAgO+R565trVoTeBbshvKt5RlkDr6/xL4a5
8s+ogaeJsaKKP+ZVax7tptFSMmXj7mNldNAVO7+cXjBxdUkAQW2JydK8ueOEGsLz4DAFHrMTyL8P
pJnOu3yy8YWlfMsXegN2cqVS03VWxugc0xyITGWgpFzBJWwfKKIguKHvMj619dQ8KYK1jxkYeeIz
0RQTDoud/jLC3sZOwjweNYxuh/qqNfXkSrk6Jn/TsTswVVo8B3raNc6ZI1h+sBvdQ+vFYgelo1l2
Pw7o0GFGwfWMLJ8vwLpJYz0iZghyO6PZ58/lA4Ie8spsT5YHD7TbUzLUKtkXTJluergtZeBFRjMt
ThKKAuZDE5RdPYwuxqQF+mTiNH5lPFDfGGTF3IZt41a0wZyOCQipgHRllMF90i/67RQxsgCekQQN
/Y+gh3aJaprC9MaO7OGkQr6eNYGSc7xiGbcfSN2GmBqVMQgLZLBpvfFiooQfIzspv2B1xNOeduj8
8R8u1VESVzMcH9VlrxQKyNL6cYrOHrAYguxqEr14bHzGKGkuXZwUdUJrhQV6gvGXxN1DGlpol0h8
6K4U0txTofp+wyPQfMmVrd8OaR+3gV752U08j9q9UQv/wehHe2f0vv9FkVd5P2necPJsW3ueRAjV
IKyT+WYoE/XM+ku5YNUdSqicKEkIExZCryEX3kFALHss5YSDW7HHPCI/QXJI6B8UzCgTSbor6ceH
FM1Er64js6syKmXB3Ecwd0NCjpWl2TNvyI+O2+OfK/vYPJA26mTbWtD4oiXB7gZnJK6nXciQTB7n
DjGWrSzsmspaHPoSHbsWoEn3v/bMFD61DY1JzL2qMDYtZ6kH0ndiwEDxMDb6DgU4Ki3u3tg6ShAH
sHRg/CRbex6GHqg3MfDaa9m07n5Cr+kRUzVnNjDgIpnxL8w9x50AkU3pPTEm0L1bGx4LY3nutAqx
2ajb7ioJ1SsJf6t2ipxkizKU0caYuZsIGKK2GwvLOZg8T9yYM2HSZygXBO4p0+rNyxnqBPl1ICPx
Utp3gv1mPqbhFN4QUF5n15nSZ1w06exHxhmKMgTYmKl+tsm9SG0MgfPHpL3c95xUssJuGIMVi53l
Ip6RIV6BsFRIY/Qqty5JPCjCo623fXzlDa5yyHkNw2GftIwJRsRsN50LivXs2dQkdxPdN6wjxN+a
23acY3lgpCgh+ERVk+/tJmTMD/5ual/yeRKvvkxSMrYnZYcvqROR6e6Oke5SJHVmiNdEDgYxv30L
DcZoRrCqujERRBhEkyFeTKfHZ9R0zUCqPbEcUAvsyT+zfdfDPvV0dbSmXAdQZLf6npiAdNfhLUE7
ETrjh7gA+3SYJBjebUwD3lsVloqSi9Jyl2gFONSwHVOjRQse91rQRYOzA+Tph0ezQROzrRLsMGty
YN3wWNRqqo0VqCiBTKh0AJaR4Zu1z2NKuV3VWH4ussXEDmAjtlEJO0PnVcdCwMXdh56PIqSzczd+
YJNy2gMEu4IyRwzDmbmOh0dByrbP74FuWMlHnWe4vIlUN8E9qAgBZoQAQ0W0To+e3/efE4o7QDwT
KoCg5eMgcW/khHA2YjJzijUmBBvEumgeZ6ahW9doaodOYqOdZJ4++wmDklWtg7OK04o90QqrF80c
aRhnYr5O2ug26WvCgBqZkmmU+XiUVrPZQ7kZnSomBwCijtHlbFNFrIVfEdxoxkF3Exg8tBiWDMIs
nj5NUWOahxZaPwWr6FsoriDElA4LBWW1yf5vo0nqzVqzVoOV3aoIr1GA+SM9RSNPLFUL9lkiECf6
c5EW9R9b11MLUtoTpNM6mA9pA3Ku2cu2iRxkDmSptPhG+D28ZSaSyYhmomNmxgUCsT4KeDXCeORK
QgvqpPQLxoZoPdc0fTFPE1T3uWbpl5uxNtr7FgHJEjlZNa+55hQHYBoaeko3PLtV1pLjmeMeA6Nt
wxTH9GNe2RhIbpkVWzuJReCQMFmdYV3zdTiD05y4L7s7vnl/b/mR4PUYRcrNMLeHShTja9SK6GGa
ZPc41VGX7AAQGcfe1N2DgtaDus3Ts+cIzFC1TiFri7Vb6thNht6uRFDAN8wufaUQ64CYzv2txgd7
qKPUP3kMJ/PVCIV0wOceDjX9/84P2iZ0anyGEv8SUaiiDwaA3qzYte98M/T/r5mPlwt9KkGpywi4
1z/+4/uFg9fu9ad/2LyJKG/Ul2a6/dKqrPvHf/DK6Eu5/J//3f/4b1/+O1JMeoP2Lz3FH2QKpOjH
ruX3l3x3Ent/4NJdlI6OsC3ag/9sW3reH4IEAUMgutTf/v2fPmKP7Ej+hU8/S7dtA7PwP5uWLhkG
Phol031rZwLX+POjX3/jKvCtffsqvv/zj6wK/WdOBmlrlsm7ooxAUULslb3YjH/gZLC3imIoOJhY
fawd52bAIFbKCys0qqM7DovrANixRUG+GapovJdDGh0LHdFPLYC46/RRaFr2HsP4FmkKi9Qt6L/x
UGKCu8jdMf6mB/7bN7wIQ/+Fi/iv73fBSfzwfm1tcjrpTfrel9mwnyy0ihX734q0DsbddNEQssF8
zEX4DRXztxcm8eM3l37H9UCqmVfsLNNeRq1czXRyLlMmMlvQ8uUmUVoZzH7G4FRvFpyVfTUuRCs6
uHngu9gyEtQY+2kuiNJm3LoCoYPqlKgINLLAICq+PcccrzL2yYuwA/Qt3bIk4q4Qezxut1WPmTuT
dLYEPSpwSoATKgQ4Tymh5HMw1UN9XcY5w5cuVx96U0TnlCWUackoN1ll5MfcF+WFrXx50dAUeo7V
gCxAq8qz1DnSTyj+t03VbUTxaepjcQB+gFU10TgWxRztBl3cW0M5HlzYnbvMzDyw15HcJgBEk8Zv
CZIpDfVEDK/YxTgAtmATKImiWm6a2C4BTSf3thNeYQO64fTYsFcEQ6Y9WW2Bgxc65XFK/Md2NrQd
eL1TM1kimGL86ckcXeQ5Z5cKDVrgTQmtRiV35gBiqvfc1y5nsIg2olgxsz0yYNbwkU9Xo4jtbYvX
aaPI7FtrMU27qh/h2OPRDsJMXpbhDJKpEfsmKgH/j8dwxt4WNVXQI/wwwHOVSU3/M6QNZop6C12F
fPMob7dyNvod6i8srENVrxi4wY2bRLnhg8UUOeR72I0jXoaoiTZONHTIl/VuQtUmbwblm0eempXU
1CmcfOArnoGcMh7vxl4Dhp2PlGG5JZAGKzrlQ4VmU4PiPg4b2UT+qmFHR8uJK85XwJB708zOCE7A
pyQ68RJOePAKR+w6cNMHjEve2jPKeFMjNsSE5di07Kslocec71ByHOl2bbSy79d9nB9mszGDjNMu
lEzu5tGmy0Q+K91Sz0fFQ6vsNESxQM/YgcDu848Yl+66lJoNmtOuZjjpx96dIIC7dWikGxnfpU31
snLSHphwB4GxNt114QIpyAwPx6eqmARj9up9kpj5NVeUJzvHfiiKFhEwLmW6DxVijUwlAdQ/ALVZ
AimlRqnieskO/PqtXghx0gilYOdlljFyAFiVVeeeprJKPySmrgWT6+7GwfqwyBuD1BsxygJqxmqa
XDoejuIpRgMB0b5bd4kgakgzdtrQ7GyDcbPlRLcKWyCyGx+FaXoAY34rPUY62JnvulGe7Equuy6+
7Cmy0BYBvHX7zdg+zFl95dZgNV2hbmNaHxzAUrklsGZTCPWakiq9dqLmAhh8MOXFXatR2o7+to7z
T0IvNh2lVpC5dFipUOI1StBLf3LIl5lJL0hqWMI+wR/61ehGxyQsDAS1tWasqMjdLSbuolyVZtl+
ZGhl870X4sMIibGFLnOrUX5sQzkInu1+ZGoTjRiYGgfn+Gj6r3EGhUDwsQ4jCGZ+KhDra1AmJp2j
ikb21IHFjSnOxtqkq1cRcGGkBoEzZHAGTZ7aN15ooLkCXHqRiFrtMy2KjybrIu0GfCjAUxaA2HCa
IJLeNT4J33OHhM+MNLFj2IImk1M/R83CFWdA8+Lg16q5rUPSagZlVntZGljbhoT/kV4mYn20Ol3W
CMZl4VU1TcfGwPRuO+ndVCQd5yjwtE5qPdC2jDdN5RIQAlxx1RjgjDSDFGOj9tRaeBxEOoiSmNPA
BGFDm1d+28pDtMzuE60RO/DPcuMKBGV+2dpPOPyObjiz3iWckWePHsTgJQEjzHnfDMRAanr51Y2K
PQ2vbmc7BElpKD32rS+fTSTFG0uGN67EiqrHobYdkcgABgQOOWiJfqClVFwiLrn9wSXyFzs+xcb7
DRT7h2HDONBdioh3Q0odK5GupcsJyi9vSgkwO084xkNhP/36QvrPHo+3rfqnK70rLdJuLGJhROa+
j5S9t0L/iz5DIedEWYIodj46Bmqr0bb0lb+svJU7lMGv34L580T221twdGockoJNAgnf2Uy8shiS
op0RPPU5xbSwDGZZqgXzkLmofhuSZmWtpx/gdHb7FKzjZbisJDFtOATYYX3yB9pCZVtiL0iaG6hP
foDYfwkH1Ivi0nZnWAfEIARJn0V7Oo3F3hjHdkMqNosgyTxNLbw9GoyvSAeJLQO0tM6b/Ib3oW3g
j77++vP+1W/748d9x9JKrCyDfGXre5AA4W3b0AefGLQF6DTn9a8v9TPk7Ps3+wbA4S8W/pWf6zB9
4FjZ0ffYS+V+7Wj4A/qwXkwga0FjV0+/vpi53Crvqj4yvRbczrerUY7/WPVpEtHRWCbG3pb9NUNP
89EkgueQDNFnXSKNqZ20u6Y5HB+9zpj3ncYQ00grGBdO1F34idon/JKY+Ltd5tTjNmlVd0RabK45
feaBlPyEqT0IrHiJHRhTWVyLJC5wPjfInEd4BwYSQBqa2nlcipJ6KU8s6pRff87lY7z7mFT8cEgw
4Hp80uV2/qG4BUTvCI19ZO/UoMdTJxTr3CQoJvcd7Vr2GmgKVWfpb37Kv3pQf7rsu5ra6EoWtxLJ
qWZBYPAa+7Ob6uzMTcg0lnbusZjGyxA7xTUImHKD1CD9zYP6l2+BRYnsN93zPYTuP3/yTOhjW+VS
35uSzJGWLVHa7QWajnBNVgcqn8ohxktQb5rOC6t+vf31N/8XtzP5Pf+6/rsnRw2kl+lFZO27TL2Y
rRwvuyI0j3ntcGNr0W8gY8tJ4f3v7HigpVxBch1///nTxoPUmq4k2ME28eTqQzqAZiZ64Nef6S9W
A77Pf13l3WdqTdximV1a+7xDsTTwARFWWZsOKe1vfr6/utLyUYRBq5hQ0/eLQeWrYp4dsZ/DAXWG
pz9mjn9gn/nNJ/rL2+THC71bBzh/qA5Cn8VugidGDt1VYrjWzqebAQZamR9gDjEYjpbyGOw1R4Gq
q36TEv0XR2ZLCBfQoifQFXF2//nXC+NxqBn9mXu0N9V+Rj5+VxmWfgBEYu4r0vjKyk+DqMcsI/uJ
8i2KYYnU5CYQQvSqgSXaVCAG66W6KE5plD86AKiudWk84J0qf3NgNv/rzWYJwql8j6YE79h+dxto
uPLJLGt4a5E64ZgsV3os5K6cM4yJ2nwx+s64wTa1V20MwHuQ1YpDqLaVY0r5bhfZps9ZTpu+OFCm
hpsEpXRecaZpNSw0HCK+VqAFDqLOKeGwsuhuX8MUJxSNcSliO012m2ouqa2qEHBI9oWgWX01DXW+
Fk5vnaG6fCtx/td6UPQE/tmC+sf/Rwo7kyePR/PvPcN3r7nM/u3y9bP6qVn17WXfm1XiDxM5HBBl
n5RoUqxZm75TXZ0/MAAbZGcu3a1v6rs/qa7mH5YP8Q6PJmg7FgE2ru8aOzpc7sL1dCyL4D7U1c7/
pF213Kv/WjhJx/VNOmn8xeZqLDfvHr2mNgF1AOzYMH+41ikKVqlWv+QWiJWGUScZ0UeLMQW3MkmM
P3xT198u8mOnzHlXhLiWx1Pv2PTxTM9EUei8W3xQQIlkoB+80RfuQbikIGldPK0bCvfV4qJEXJMY
Z3r78U5VQpIZo4tPzASijV+Ncb6JO4vkXRg542VvI9Ud59E+IUWBCmRL81g3NKll0/oXpmyR7DcT
gbMhIPlpH4oKq1nl3lCY2ulFxWSbmse5M5HgrMmC5w905xLGGbOpK6tE/B8oB/AQEwDQrZzQS7ub
t5ljQqays9a8dKFH3GGGYchWEWe2oFWMMzhV7c6dLczAXulfDSYBBy7k3wvE8Wi7NG26TySk1tol
7oxgNyIwM0ft6H3bJx8xy85mCTyAR7AWF7CmMcOFf5buLRc0vAtCqg0aTSqMy7VdmqeagWO1s1yT
tHnJsBVPoZNCqZm8F5yfCdkcRmXcojGKqnWLlplRg8a31tKBm/qkPXe4EJERcF6+wSLdf8nDSTwj
+WkZ39taMa1JEeSlqJaHpwXYkZLFMeQfCrN9VLVmE1eF49k3upNXWCcfDsg+Spp234M42CW19uIo
4V8IZY1OkCmYbZlqFTTcNFHkViYouYCnjuOlQsXEj5Wmpx4I4I5s0HRneBEnyqT2ynOBLvaA4xqp
TR8Pd5FZJqDYBsiiDTKJlpDDzaz4uVs9Fa8ZrZsNXtQ2XPtuPu5Szb/K6e2dkYFG25T244VJZDLn
X/pdIFnJ89Bab68Tr7BZetB2MHZKP09yiKs1WH13Ta5dWOGFxUGUNfm8pf1jcaIFUYc12d/2loFW
slPtoxPp3uMCLr6okop7OrJPnl7jG1/u8y6S2ZrxsXVhTo1/1ztkaMe56gKqinZjElGDksan3o5q
9hB+wfbOxa3sr2y7ST94UevrQQ8RQCdazdcwpKXkg5HwyEDwJfGUqW8r0uoEX7Eo6iBte8nTog82
QdvznKPuGQyr39I5gNRTuObHwgq7W2EWjMvcpMt208JYHczQ/UI0avPBHVr/flFfUrwtkFZg8uNZ
qty6MzHZ6nC7xtq9tGJiOTbF2JcNehE7JCFR0+odZx/yswchCWka05pwxS6Nho/VNOJc7nEInJNG
b/QXz2un3ezaE9Q03WM3n53kYzs22fWQJ9g5IpXdtdKwCQSrD22B5MXLhq/zMhYm+3DYpoVJemq5
wHFHuClTZMuLOlXxYW6or/WwQgwa1WaPDzuuTsKWzH7UqHf3zmD4n5LQDA9a6cyBZjOrKiBMEc3a
Qh9JRZ3UgcTFezHrTbyByNg8mmGGk0INOi6z2X4N577YkhsovxqOrpNoNRS3hCN5OHx8/TWPZgcG
FQmQYcyWPY1ee4/goNxlfSvO3RjlT3Fi1w8E4pj3UF2sQ9wi0KyYNYWBnS5htTA7h10FRhN/R5GN
7VqGUm8+ITYrolNsNhFGhSTzrHsD59WwsXnlUzOTa8rM/msYmtDmLADe80aneTzvjUGbIVLJZNqA
LyRPJEYa4zN69YJENZgqIlEzH7fHySGISYOEPCa9fOVOG6dVERI9Q16DL0WgEdiymaoYQ06MA5k4
swp0WWCaKt8ot3b9c1dN+XEGpsOo2EqZp3skqZOv6ekvtmb7SL/m/lCD8HuExNWEQaL1A3EkBTX9
Bmcuj00vtfCV4e6SDImv+QRSb3hQSdG5h5Dxd8g4Mp1vdAxVqBNN2j1hJMfXIhmryw4PsXGMc8/f
9Nr0PA1aQXMw4osp+kz7UND9+oLBvMeeTVN3cI1ebYRS9FGww3dY7KnQnrj5cbHj98UngjKHCCk6
YIiclQ0RclUPvYM7162X0A7Q2MiPhkp/HqveXPQtqb7NGQlZKwdg0bNWDK21cdPKeiRxSjzVkkhh
Uc/GJ6k6gzii2Q/8bm624FDbqwEp6OfWnMtLnNx+ggWZ/FgQBDMwn2wOy90UITCAF+jIE1JHNF/A
oMw7DOUO+hmLh35VWl2NAqPhDeTpnC6u3xlZ3KCTD7OKUiKPgeOkFawEZbFeECoos10JzaZDDGcr
qI6OOY9bDyGOtoMw4HEEWPYd6OnlA1tPGAUTSjEIbWNf3aeymyEnJf6WnwyaQOJ1hO+SWo8/lg0P
Eae/ErXbHfuyhzabxUsuX17mxTWzY0WkG48DhiAXF/VkX5PxEMeYTlyTUD1S15gpQ2qojeKcTw0q
G1RCp5y+5y5OkSatMBAkxZqxHIHNPlDLW033dQdV2txqK9yeYnnQsdvOXWNsIuF7n0mP5b5VE7G1
JCn47ddmetOJYXPFrD2SoiGYiK995FlPGGesAAJhd6Ol8D47Z7yOB92/ndMhetA7m1AVA3pd2Aig
QFVMv9aCHraOXb85t3EUX7Vuy2NrOJp1n5V1/6mfJDGIqWxccoSjaeQUQQj22kN7sjItu7mAAXye
LLKmmp4NWdXtzhJlRQVhxHf9mAyXpP7w4tiq00uj1HCXysy8tEbdIZkQDsHt2HVEylidOMXhhKMv
z0mUQCqAYGOllaCoqMm2UkRFQAH7yeo1O2DWfpVOkVjlE6hHK6m4Hi90tn2Yu0fM8CXgMsdY51UV
b63KHBalbeFdE6GHachpdTMPUkIK6JU7VXkiv8IjtNEakBxwU1EHUQh9BSo1XwLSH7ODJ6GOOUbi
IJczJVhRRIEiAuWeY/wz6G5zjlfNFxrNXrezPNl9Uh75hNu8W+BafVNVe9y04pxmRW+sai+TTGXI
bbJZWm3c2D6MieGwkHD4oyOakquU0FZkuBMRblM3q3WfWa1HyWezH1ZKqscOp+8jsJxs4xLaiwCP
UsWB77wkRXEgtOQmqQV8uip1b6wmHB506E3Ruu5leow8szKJeqf62jStIM+W8RbUVwISiAeefP+6
bqv5EtZhv28K1/omaRCGkVyZkeM9jXjTGQfpCg0pbMOxOoSjtLBo5Q7vpF8SGNaLYJhhiY2L3U/x
sBL+ZOTkowzJ9AHYkI3atR3RmBUTk829gHR8Vpoft5uJU/w5TvKK9mLEZRDXE07I74JIOyTyGnGI
Y7GIYZa223NTD9lwVeQWoLkGgW+xzpBDgfKKCDa8isToFQHgUn71apr5gpKUAXKQUhDbW6hpxoe+
CYmXVaFLClfSG0Z/9J2697Y6bI5Lr8z8o+pdpp5xLkYqYHpzQBSt9FgBC4C/yqnorpoH45FoSgdB
HADHo25hXs31GFQ8iw6phywV91hZ+uKE3wwmhpBDTct/xKAUYD5tKFmrkUSbItNePa0GbBpqM8o/
V1BGbQbmFRJBr9f22044uCj4TfzmGE9h+JgRNvvQEHop4dJ38IDtjkN5VjYKOVStfRF6EjIJ0ekv
CHaVwzSiJlmXXpw84SEgwRddT/fIr11dWPqcZEimTMaYLOb7sM2M02xh4vHtsDvn2NHhvYSLxoSP
voEH6itcANZ4WYE/jQM3jkJge5RHAEX92r7rBKzS6DfnsXe9II5jtkHzxSERgpOqjo/r5zYMDo1O
ZdIi3AcYNyLg6GMhiw8M4Z5MP/9g2AUbq0u/niLzpYWUcPPr8+DPbZVvl3cEkgmqOzDxYvnvP/Zq
w9bI00HrNk3IPIHg4+LMl5/9piP8dqL98cS7fErfWE6cguvY/rtD59TOvTHMFlzECNWz6lVF1D2I
S29vxWA/1mlf5Qaj7yL+XLA9GQCw6gwTC0L3J32cbAItC3V2qry7TaXrXyxfGRRIYVxqA+QPHFPV
Gi5dVJBknrjdNUrCMvzWXP2/fszdVH35z39//ZzLIpBt18hP3Y+NlT8zBehi/H1P5hi/Nimmx89/
88rvbRn3D+5yC38hTkaBiOifbRnP/AP34nKm/tMS+aeGyP4DCdFiRqRhYdG5oCv7vSlj6H+wIHFj
2S5NcxtXwv+kKePqP3fPgcgxPqAx49HqQULkmO/6v7hrkyhEhrLL4RU0a05xJXWfT3G7aRWSk7VA
ZP8IV1RkaNGcpSHYpty80dTAswHDS8pXWNX9h0EMOF5cm0W5y7T8wqPfC/Uy7m5LynRwieWwTqBe
c9iYMrmPVVmceEN5kFtQhAdcQRiPbG8Yz04pmhNa8EJe2aCt/RUZ47EMsizBxNS4bmugvqa6sPCr
oLLPJ7T1jPNMgkVqUfi70o1nc8XQB3ySorKUFA6Jtxd+Yff7FA/VbU89va8njVhgfSyebHKfkdyH
OnD7NtXXqdfSJUH7qO7c1rGHtaGRGIh+Wg93gw3dYa0NDgD0AbjBFtlYT7aCWbsl6pKBxK12DOWl
7HQMnewUFrpqt5rF0UhDcunDYaRux3MeuvsEEIHYW3NSFDj+LemSJj4441qiwnkhkMCHmwZT4VyG
wDLrXMlza7CerZqydCVxei558F42dQWjJsIBYfcjgkaQHXpP0VCq58xYRK+O6hCwY1b7SoYCVC+t
q6pzSOLxBfsIutHOhhKxUi1ZhyubAPu9rhnDtTajaEnMJv/EuE5L1kSFRdmGfob21NbWpAWAR9py
Z2EEutYMO6wCsr05Ms5tT4kSln12V5L9Pq1AEXV4K2eKNICrnv7VqQTemkhDJzm7aIvxJhJouAoJ
Pd9J2UhzHVcN1s/ETZFLqFDzT7qsqi3BhH1gNO2CbQcHEvdNsze7sr6NiQ8CwyOZNSVzkg9BBmFw
k9p59SrabrzEtW+qNcBXtAsoCFBedMYGKzz9pRHmRiu9nvbbVEy7DkDftrT1aRtH6fgI3me6oGj1
962dtg8jWuxHqgMMqebsDdTPlJz5knmql+NIFDjwNKsDLZzq/nCFnzAF12VjjKnq9ELpmb9V/Fk7
/O1tEOpQrvF0sS9YBYHmLW9pmDktTJqcLzQVUdaGTXjUdZKVjDz2t4VJ5pAt4vyh0aHCl55575gA
utEoolv3K1gJp//H3pntNo7kX/pV5gX4Bxkkg8Fb7ZIty/uSN4TTTnPfgjuffj66Z4CqrEYWMNdz
00Cjq0uWRMVyfud8pxf8DECp4MDQYKvv/d7Fm495GA8IFKJYxQ3SHdHbAODAUxVCb5BdN54gqixM
9ZmBhynRFWlk9tdW7vD5pyIIby3Xmu9srIIbXBnjhWfd3lcioakqKt3iSw1Oe0fgS3Cjd62HORzm
Z6oX5CHz1OTvhqT2ehL4VfGcwRh+ccqkek7LtvuCfZo8e5Z7lIPqDk7KvzuhuG5gitjK20nk9Vst
8uaOs6H1jtvILTHUAE4TcWeuC8wuNDyRlwCizZqSrsbETraDjacutKV4H+akRSOlC/VJiDq8OH2W
bvSA+WmExnFRmnlkEhnNNiLbHG56yjzvbeXRXFDFjISg0356TeBP5DlMQSDAcKdL4hXEu0g2VV8C
+wF10mp4tGdv/oo8CnU3iu7OpxmN4W7KxwW/Tm01dU+Q/ej8HHifoFg3GKisN9sOI2OPRFm4Gz/L
ghuU/e40sUbccxIPf+VROpYrSazkJfULsssNS/PBlqkIV4kd2F8gDkk7kTyqmeekQj52fkH/RdfF
RM0zN7zXeVi8S+3w6+9hA69KVWW3Zix7sa58Yr8keMZrV5AlXIdzTO4LstgSlEBWoGSbjgcTy7Hk
GdAUkOFnE2AunMDRp9l062qjKZu0NgVi0yGjk6LewtLpbpVlZ2SPqLrGBec68ZqpfnMfiqzex+UY
0aQZd81DkmAuZFpRH83El1e2zIL7MHOct4DwFm78OfhhDM2DWeXjNSGtwSZ5NiV3vpZpfigHlHE6
UQR0ejvsyB5qkEqWMWFup8TkWqaqPWcQPSkmQIC7pO7o32BzMwXrgwH7qswckjKyCYeDiNv2AbBy
9hih//wQiTFse8Z/V5aKzDu7SIZT7PjyOhN9fgJYmTM46CKAdZz8L3kxTYe+HN0T5RoGHT5dDzQp
IwJsAJhvpbFTMU2j64HE0pmfgniSmHHvwjoJ8eX38gQAMn8HyuW/g5rv9thf+ZsH29afVtt6oPZj
8dhbsQKIWnhbVUfqOtS6+qBVfnj3q2QJLKHUKKpfyb8D/hj0QU4xw1P4RKD+reIroD0YWxSnjQNc
dojbtW1MG3IY7rENxvI6GQAWlLjbuPPZiyY7gNpqQUAeo6hP7wwPFCvxWpVTFj2m7LeKewFgS5YX
oglubq2ioR/eDZtKXS5YIriP2qn7Wsir3QU2LNJ9qZwUnSD3inPAxZu+jXi60zmm0ZWvG31XENP0
1w3t5TDsE49WbCBb12DAazavXqY3TTOCDcEheyLQmGUrx07EpwfuvlkZohvAedl2fOW70+DvuP2h
vnhZ/MyeTSpRY+mkHtQnWFwgAl5lmar2PrOiJz/SMPQ8cpdrOAKcolPRGVdZHMzmMUYzerSL2gaH
iUB/NdeG6VxFxWS/lJUJaGt0NaEnKUmWQhA49c1QX5EUEPfE/8TJ8aN0R5+2sbZUCASqnIfbuWj4
QGhmK1ZkPdoX16/Lrwg20Is5wLfMKNxBGlQQnmdV3PtB7Vx7GgcJwLhGvrSC4Dk8A5vjkBsSfDwm
upLnOIpiupbr9KVEgDpzYKudfVAXHWSGxsddOnXqzQcVsRpj+Wo6WbWfJJXcwnB4nENn3kD4ch4N
CuCOEeCLcUXvBN3RhdcsqMG2K7ZV5sf7CHj9WxHCixEsnRXURF1d+VQ/MBibTfyYsxixT2HiAerY
HQG+qK0g9Ap7jWk0qESuWUlC62o8UNktiMNxaV2qSm0vfVOTRrOIOluRMzYVGN8Osl9tmf2vgADr
thuTteZgtDWrmLiX3cAbrtRhGHj8uzZ1r6xWPUIV0vvB7x+YYVcvGv1uT2ieMmKvV6xYSY+5eTQa
Lr6wgLKHmMfkpR7NcRUH/Xygsgm0HaS1+F7MGCtPHXpxsi67qg238PidV2zS08+K2Wu8mljVWzBR
Pqt6kqMmHuamCpDwqfVbm2HmoSlQcQG5sgM+1XQV/Xi1RDt0feD7k2D7RCwXFmigDpDtdykH+c9g
A8nCuGU+85gt3R3h0uIRfxd64AaFbuuAyLO+Cz8qwAm/qqUFBO6afUiWZpCkDPUuNCPg53FvPw7O
MeAj30GDZEzYuOcmN83r3Byc7QArdzX6Jk1NBdbh3ILCDKM1vG1UW20Mad142HlucP4Gq1qbw12w
FJmkS6VJ+t1u0lrssTAPBa0nXj14m36pQumWUhSLBuDrsCZztEXBpzolx9Zx1sg2zUpznXl2v2tW
5u/KFQFEVCInm+1zF2qpNtCNwueatY4dbHLvK28QycZmPGvvrLrICEwayjdW3Lt5OqlxuAEgF92G
XgsumvqbyWYRG+eT0rTFNNKSTyqT07XMvEVhLHr53MjSvWOxs9CoazN64wds7mw4qxyhvytplnIa
b6mpqVJXs6Iu5TX+XKmToNbly5c9EedoCD0mXZw3j8WQU3+TAVJt1o7XNuaB2zqtMI3dRIc8q+yC
VXPCx9xRIGiuQppfQLCbdD8wlwttasgaD1sqErdgCu5gMTGc5qEg9rtoe7OxqYDEX2Zi2W+lB45j
U4POPXfKA5utZLtuEoMjzuT05kU1MntrUgzeVIolSX5psHCiddZ15m7ciC7YlW8E5IatfhwghBYR
GI2xshxOmjzK0ECF/xJ4HRed3gt8chAejyrdYfUCJ8wcI91UxURKQ87WS9MYTrhvpamu/GkYxnUi
wvipJBs53UH5mLqdk5TOV6OBWuwrCKXTLjDRAlemp8J2k9E5FV1ae0mlZlmJGKsI4rLpkWFjr5ru
+c2QT7dRNNdtRIhFs/pftRFSZpejwCngoyxL7r0s2Q7iJPAhjU/tA27+JuU0Nb8Mc4hp04+Yz7H8
AubVkUnklSVplv9Rs/6/RPIvEonNePGPlpWXX037v1a/ivA9+6tA8n/+f/8RR3zzf0ygT9xaPY8K
yL94VpRLp7BvS/wq3IL5T1S6/yuPeP+DJdjDR+Lh6VhsDH+VR6g1XgJYPElkv/Bh/hap+lPE6p/i
iLJ92Pz8/EDrMzH4u1DI2SesMyXVns033VHd7tOUBdTXjVMFtG86/kU9+i8+FWtxa/5VMZS4dixL
YLfhEyHf9ZvBm4x4gA3H96D1NeE+FGnyy7Gd+q63imoL9XrY5MG8XNb5p3iup175Kxjn3fOsg2w9
9MJ+YtFW/eZf/q6/e3gXkUg5HPfVUheNucjDI/RXwXSx0pPIztV+ENmPtuDvwESsKNl1DxBATz7J
fqC6NnyiOBs30XRm7TRPf/4j+E7/8dnYlitMk7k2LqLf/oZU1TIYk07tq3iE6Zo2wUlZcfn451f5
L984RcwEpD0bvQ5L1N/fqceHnERzooDTEmtJhxfkOeprIfgzfSX39OdX+y/vybVN3o2D0YoF+7fn
SwttmWOi/L1fQNwd1RJW6LhG//lVFjX9t6cKvgPeK1+aPMPit6eKyjyrHtzA27tRzttIJwKmWXff
5/HHn1/ov3x4vuVIYjC8H3zlv72Qa8x8osvjG1AJsMqN5GuIKaNJ7eIWfP7N/8OLyW/l1MGHa/72
YmPnoII1DpXKNkBfhCUH778gzTVL4i2JPPz55b67uH//FIWlsEGyIrBO/fZdxZZCH/VCiK8GYzLd
gyYavMC8zximHsknL9tjLXdRO4gDO87CK86DnzIDkzkUY32fpErv7SLvNxhZIGwsd+i1tDnwu+48
37YQLZAPosIHkpAUMUiAXLUruHGMUEtmTeuqna1N5ybMXM1EcoHK9b/MRb7tr7+/R4zUxBZN1uJ/
PI8DUJQBTq+3D4tIHBPXUMeJg/Pa690nYypI2gdUzOjwy7O5AztEhx6H0FH/8lH/t+fVZ+V2fLpt
XNqc//4b1AmjaDfI/D2d585xdOKbwpRAxMxI/ot9/p+vhPGR/UMoW6F9//6dRtVifkl8tfeA/a/H
ToEQLvMfDdmX7Z8fH+s/SvrfP9zF94gNE44hOJbflfY6t2zDEw3cJ78X27Q34oNmxb8V3CfvpcGD
IOr2Ed0xJ5HakktslQnVA0sZOnI5Dge/qbBLeYzsuFS48qGLe/fd7WuuQhIn1dqGffDAPcW5btu+
vErJLO4LDfoKXhHY512GyWxdE+yn3MjrjiYgt0MVOXLna7RPo27qjda12Nqu9i3+QZOuUjcsXUTv
VgAHQv4+d7iHLoVrcSWDAiAhdI9i03sqvgRmnrxzscuPTu8PWzPz5wPwdPDufe0dKaL3XmMKVi4Y
I2IuTOC9jMAEdo2mc8L7HJytZKKuorW3WVDlC0yeMAHshxXG8erR4cL5KlCx3lVoKopUa8ADNOsF
66Icmq3H8W+hjsMYMNvkwTCr+qLMHGvXiEsIYXycNT3ydv1ajX1w1n0UACKb432f1+pDDg1SW2Da
b6mRvBSZ8EPMqaW8Slp9sQGNciGKNjX1WzZ4qUPRW6BmdB+Ke4BzJWpwJNWV6djNZWZwTo0sF9+m
1umet0N/Z8/kGg9XvMH502UYUmIaFVmlpmu/8/kyF1mp23QioJcGLTzeZ/XQ/+LIxGcy2MV1BD2f
M3pn3dRtwGDCtUkd16XTvFhN0T+7jsI0lrtVI1dou/4zx7YJr2jht9x/cvoPOxMEWF0b3KJd57ru
Zb5F0kQ9iUNVBet6Zuun6xgDwyqhU6HbpL2KDyL09a5QfN8CTR9GmNHgPpPpACfGRxU0Uaa2TuW6
b1ElpiuC784bF33aV5SZRpc+rE1CPDjYMW50Js4HFo+RldOZtMRmMPjPQ+O22TMp2GLVm2byUbsJ
78ELaF9c+dhEHzL6P4hARUO1jTjinHL6fTLL8b7m0J6winYxvHiTGUKyVwI5DGtAN12LNK9Ps2xl
uSFoPvETwmUSUWy9FyiX9NPbggZg2+190gawMHxH10eN+YcYY9od+sAcz3ImMLhKnJBxUmkwGDPT
PN/Qf3mTdmNI+APszWosLP7eaNA2FS2K9MI6FzLyV9hn52sx6F3XW/Up8t2FKlHkD3YxtOs0nlBa
vehRmP64jZGndg1/22EwynDn1/Ad6c7O+X5HBkdy5PnIZgy6+HU7ufMokXjuEamv7Kn+VVqornGn
Y86ndf3DD3xpcUBFVTUsrVeSkk9ELQi/K2t2aS/GsLQhg8Snb6r0rABW0O0wRZByNHhCh7IM4jP5
O8jr5CYprOGgbB18pvbsBgA2hgFEE2bmjK/4IfCYXCWxkW0HIud7Y2QX5iiqP9D92jvhN9PBH4x8
r5tObWsRWjvcRuAl8a2OPQfEcbacK1DLyXZccIS6S5xVX50wUqqrplQ1Xq15wNzehASHk+ApnHrn
qtZWeDHAG15p3frUkUobwL/bbjPu0u4KFwgSWaGXPjS3JLLdgghxqXNxlQEsOqVsSVYcjnPhRldh
1b8qBXNelWa6ZtcjtNp1HQrUXJzbzMUDXDnDvGEK6cBS1EBBPSNLuLEnxKtx+YGtm28axHdqD735
QdRec4YgFf8cY1Zc0xAACwN6ROo6HW+bvhyOCWPE1yqEXt1BA3qStTNvR80orZi8+Rz6yWsnfbkv
m3xcaDbQl+RtkOX3JhzSYx7l8jh0ywQxTai96Pt91iljV9py+IUHlL44GDEgoFVnWK+jX9tnJ2vO
QxDhoKsSMPuDOa2FM1nXAH0o/pYqynY6YwTqZuWwK4nE4b+kWySxUDVnrXv4WlUR77RD213W0kuf
FMbXiJCTD577yCFp3ndQ81duyU9ZWubeIh63HYbSOjOapdSKxuOEOlkPVMF6ZgVHDSzeaa3UVN5u
RxtdGqNuCbW1ZYIFEi6KZ2c7CopAbST/m3rogvvCpCzAC8LpitD+2SkpXfcXEh0AwxHyWFf/CHzK
pDz4gms5zbdAqNUuGQo5rOQ4yNfCi3BFZeG082pKSxjahQEjOQotOVZNRfXEuWy8E0VsH/DYB3sd
Uw1ksdjcxDlih1Ub/kPE+33T1NyQgh4zzachczTghpZbvHT0EXobry4DEy8sJX9bNKbSZzAze7cZ
JGx6M1m8XvpINz/hCBIMrLH+dMcwwZ1LtwgVq20zf00ixjQcM32B7PQORLA88q9DslBjs0sc7ayp
1qg3zZTds/ZvTBYfoPxmvZ8TLOfC9tM3YBr1STAcWDGUmfE4AZFJszCiAAqUvSVJWqWDvsKsO14o
unruifNsKEV4YmRTrW02+VtplFRFzUGSrim0BgMRyIEnN21wFXlO/SCk+eDF0NrLiikD/lHz0DZ0
P4xTQ1it7rpjh92YVb4rsGNji9n30On31DbIPUsKPlvMaqsBqur11ObiFqEn3hRmVIDJd5pt7bhb
3AgJ0QpWixH08hcbEj64AnwQKbX+KbQI2MN3dIdfOqPHAeJ9kW8SvdTcQBzkzOhSPWKoEst2SZVa
3HyVQpQnNC/rwbZ8SBnmdBtrCOITJZKk2e2xAxxr9M/ku8Mvd071NuK7udRqMo9EH4KdUfj6foYb
tGvy4FMTab+hHSzcZbFfnKRKYmxzSZcexh4+ESjmCS9BnZDWM+8A+iry/5HY4fih7SdgJLYC9Vqc
qKykHWkU5s6yu3a1lFfuyjFOr4A9YisFBcIcdEwhL0DkKj/EKLIrUAFpuytaPhFfJhnlrL51dCJa
vulfuEqd7nXSY3nGI38zZmXzyQi8wxBLlfRC8ycaIm46G9e/HzTNu421YZ+bdX/M3WmflsZzEVA+
TH9rRZl6QVtuCXV1G1VjuAk7mT+RlWlvfKLee5NNEO0Qmgy21ienikB2UV26obRXf9bFMLNzcygA
7U7nKX3Rw6YSrM1pKcMbiMPhndWjuDZmRYd3LkAh2iY2RISM/naM9Eu1eIJLo7uORJ+t82nYlgxK
NnObVhjhxw3UL8W8qpz3vd/28CgofJsr7yxmkDIijuM7DvYuTMAk2ExzgH+tsBXExrF4RjClo8Ir
tn1KvkfGB3z17THrJky9+LcPcNzAaVs9uzBi9AHa5bzPDHwkvrdrStfbTRL406qqDHXyyxFigB17
kFixyRr5Bpo23NzBBfQUVnuO8ulWhbjWZZRAfesZpNi8/krn7kdbu8GrR3vnqqL60BwmuZ0T4s9V
/TS1jVpByTq1RvesEtHjdWBQ0+s3v4UzbkfGB/zEZ2GnZ+ymD2HPDhXTwZyN3q8w/aUH1VNLQuKB
HMQjbtIIrbs6VTRSx651NgRWVPiuzXWmjWvNE3TtmH66DwZbfZSjl+xCkWPKD9eFqvo9wNL8ZbY/
keKynRK1tbYGirUzcBK40icgp3kTP3ZlDMO2KZ4A9T9LaitkXb+nVfBjLN3rCKeHQ0XqVYPVdt1l
mhFgHj1Fwj/AcH2EuwCzuT5WABzWTNNumHHzt4ue6XfVD9sOXtiqTZjcCAOWiMOYD7KROBb0ge8G
md0n/KqOWRL9RHZgwj5tDFW7TAYt5N6eZqkkCg7SEv2l8EP3MlVe86vNMh/RzD2mgZGfUJIX2zH1
W8wUf6a2x8Wc6/5jWzuY27nk85M1XPlBUXu1yxtnTd2Wu9O+mZ2mlCimCIZoOUrJeuvYOLOjTHW4
gIpkoyxfr8gnnYVDGr0pRs4qFYUJS50MSAquCM0AKqRzDc4wvOFEJNgYRBes4OQXm7nk++beitXI
8B4IxF8ce4jXUugfQLF3jKRa+n05febMLleUlqysKuRAb/v3WKDOdhK8tFNxk9MLBuqG750eHRNj
TaaZ7s4Vm37xZLaExjQcRTEm1WsC0W4DIq6Cq/7TM5wXmVFSNGv27Klq+NJ0+lwJu7vFrpo/j4ih
wAPcDGZGaOFkEiDliWwA2gPUGfddu4+cKGdJKZOTV+AnmDzAj4yHFlOU/oF5AP63lLxT8nnESvqL
a9FQE+V2uZ1Bx3x5xEUuGAc43QGI202mWe4MH87ORNqp4M6yS7j/nIYi4HAky7Ur9C0YQsZBlapf
o8pw90UUdHsklgcI8eUOr9ra7cMbxfHw0tRGtx1ZO7agfuW59AVzcDpP4j2Jl/pmFmQgNGPvHa6Y
mtM/YZyUjuGOvO5OEK9fqLGE+PBsPQqj4OpSVJwl9WDuCAeVHyNv6uRpL9vIka9UWF11EJHR7dlv
zZuqBtUUlmlBVP1QTHNCeqwUZ5Nyp23YdMk5xRv43FilfFaj+ysYLRyiouj3UWabL1mftXBTE+Oh
gvX+c+DZvm21kucptjGm27axJ+jb74ESRfSK+c2N2zX51kHGweUbwbKuYRIxxcQyx7mPcS8dVngb
QmZtpgULkhOZSzGxzdwQdm/VHZucGDQ9Zm9TzVExRPH6oDaroOfJmtYYeQhSckWmHYGm+pEcCP12
ZgcOAX9LUkh5qnQ7vdHlwvxMy23Gz3dnNlZ3XPKC2yFxBwA04Xgbm5SXz7izTp4Hvapo5F2EELXu
c75x2Bz+QfSutRvRUvDRDR2Jugbo2aj1Eez6FhLwuPP5oXOXyvUVLsB+m8QAW0Ai5WcfhhPH2Izy
w9QaNqCso2M193rfjULuaasnAkTtz7aLUxqQXEFJXjqoE2DIAM2lrDd2zGmeC9jDQKczTObEWsux
pZ/QxrObUszkzdm5HiNc3fH8yXVc3/u4eoGOaKNbA46ilSrV/ZVhNpiS3BdetjnBCWb6ThkM6Q1K
JpiKrTWpticxNjGtpbWOboRpoA0VurG3eWeiBeUGrQV5DHFRUVtKiUG1cynWDndc+pwXxqnWhkew
elmoulCqy3alYMzCqAdOu54SWdyhVRRPlTH4MKCi6j1JI/s+JhNxy4zS3kbTkr+Sc6xvU+H/xJjs
36PHLaFwm4CBg5tvCOZk3dKngcDUeTDLCn1NYC7dSn9Mj/1YIInWgdzWRpnvDSMq1lWjipXtWfFp
iiZCv64uvZX6doYW8w/ySuYhJDP7GpXg17Ik0Sgc8qcHPoTDgT/RM2OF2yanDIKYOyxogi3X2JkS
Wibt5Mjjd+c7EgK5LsL6MIZ2dB32RbKdyzKmmQOLN11/KKpX8NJJeDlgdO+mxHQ+ezDE4mTM6bTv
B89Wa1vO3ivgLjPdOoM3ulvdRfFXyUPmre1qSqrrKGynxzn3oRlnpqGDLRVCrQNIV2evg3S7rTEN
3PTmdn4EpOPsqz5jd5xSh2pD9yGRHWumr4F6BnW0S5S1dNPQ5GEWssH/UrlPQQpgoO1vFNzUU+aB
4ipT9g5+q9l8LnTub5OFEbRyqEqE9F3gAoPlUj7zQvqJdqrylUJh+2KV+Q31iOkuKSrv2o18a5fh
ymWZU21BkUZln1o3FziMvBLQeFkHBwDQ/dNQT/NDGvT1Y0zVIy08vgnbCPOpWRhMnI0Elb3JquwA
pHjUvHTc0WERMF1tJ4s1MScBTvQHTjB9TDl+YW+phPNKPD3O4ifN2i7Y1V6Ilj7VabBJUzaDldd1
ZCxl3WQ7Ixiqd5ni21q+k/TRY/256XIFVhIjD9YvLpP7jo9aXbN/47eJhb7HL8Lqld5L5ed7v4/G
tYt+uapoPT4PbnfrhJa7QcmhoyvoQa32VAMvML84wHMIfHwbMkfYGe6AOy6t6r0HjbSKCdV2VEb4
htFsDExQ1KX7WDpdajpA/DfPXk2LEBVUMNeavJLv8NLEwe8VM33A+dvBJwDnzW13z5Uy4PefQ2Sm
HBS7csVfReJrmNj9hNuNW4Mo8R7p43PGWX0k4DqvMA89d1N0qId22KPUwlxSAdWkCwKLqnBIYB3F
VlnsObRvFhllB2l9slV8L+kz2QKIOwWOCTiNpwVOIarwFlWnO3tNIn6OGImDTZ7k+Lhsc/L2IFYp
eiCz3l45WKP2ngclnsXLVJ8yISbeTaJ6Qf6o7grVtPfhoNpXWATJhU+eezHS3c7qtXfhLDesJeUM
u5xf38bsxa82CvXBn63x4lJQG6xwAQc/0WA54aOXV1eFHdIx4rDm0a/XeJ6368A6kZ0J6wr/MR1X
7RcxLWvcmhYerQ3MOMaOuVtgKmzsyn9iL+0oqYAQDfJtokmPC0eg5yOFalXJodtkpKowg834zc4t
0L2nVPYBMVVVXzehHDaYj5i4BLHxY6qqpRaVvl1wfaz8Q3PvUu+3zyvLvCCLePyrGx/5okHRcz1v
RETnLOuv67EW2aVKWaYjQo5MesZ1oYm9VU5/CbJsg5uM5k58qtyAILXr6qub9VPRjv4TnMCCbTec
Eo/GmybfeNYMqGx8mRuMeQ4I5B29thtjASQojEnrcorjU1iiCTHQOYZZbDw3gxFvfKKei+xO2VdE
RReFoZscywkNs9y6aoDmB2X6XGZ7x0B4iWjO5gRLJ0GsCX/tzJZdEXCWwsLpEiqmSFe1yQr+AWBA
ZUSUXTBVMW4oOJ7KnYnRFyeg50cPtme7Vxz6yiMpu3ILxrB6kP2Ul/RLSgs/aI6tfo3gIelo60R7
29iFQyOrZ8tHM6zqg05DLpGa20q5sRejqWEvntOJCq8dnnzIgbgfyUB58pX3Ne9a6s+XQQX5UHvu
W3u5sWS3gRmCU7Dm2v6kV5tDL/0klOl9m2NRFqsnNS2LZdovEnK6OGmdb1Mt5YjGPvm22uboJS/u
mHqv7RR510ykynOGReCewad3lILstOmGlMRI14gSTtUO6cQ2a/w3uCklBxkjL44mOxwQKMeEyjJL
RDtiffy2kr4kJ2/Ajv7lFI791PETfg4WQ3H67S1u/Sa/FN+OY10nJs0ivpN+1oZrktCbRpCSbvwQ
fzuW08W8rBhU/Jjgb1zcKsl+ZnDNliaM8NKNpfPaGTaes6YL8/fE9ecTGHH+ezH4yBCZwYVpPeYA
1f2qdB/80lUYyxevdVOF4jDotqdEXUXyNv12Zau6CQkGOGi7kbETET0gZuO3X2UhymeGSMELza3l
m8FvH/cXn3zCx5keJSfJw1TE80swldFrEWIpX8EOb9+ENuQ7KrDzI6NDY037FRYCmzY4p+EIP9u9
R92sY50qw3HYUspkS+By/BKL+x4QdrcuSNeAIlCUtk91YT8bbh4d7dGczvjf4W9bIl2bXkNwblLx
SSIzS+YYLVSFUgfvMyILP4Ayq98UxcWnmbM2h+oZ72DKAXDVNnlD5VXvPrJ5Fb/6oitvZQFMkGGD
YS+AhHDLMS8hQ2z8iJF74PNgo0C7MSkcsEJ6n8g93+DjoImHZb/e2mWV3zIuIwIyUqVFCypJ2lUh
8uphagbtU8eaUT1M6pz2EcoOzqIdsqMzTOo4BlGLF7msPonHMxgsrRbqeWJ52JqEwsDc+INpbto0
L88sGAryb8w3J+A1l3uuyaNY96Je/I85HYvbIs5SztkgYT6sRA93CNbDrWkG9YPbe+Uvt+6yM1T0
9DTTlPDlO64CbUtwJHSWDImwevvLXYIl6XfGxOiJmxRL8CT5zqDg6ySPgvsZc+00OHgQJ/ILBx5V
fxMxIH1s3JrCEgVzE9A3Ttl7QhnOc+jl+WcR6mfLRxUtGk4k/VThcvey0KKa0q1TEHLD9E7hRgQg
A+204zxFMJKETTofmhZZD5dlk++4BvAhd1XPAcOQFfmbJFqyONF3LkcvEZ1pbN1y4zJ1ZY0IC7XD
kd9eRQn7F8lit90NM943Whn7PFsLxWYjmpRBNE0o5rmvce6veCTEjdl5CHZ4eokhSS9873QVAJHS
zatjTVWyIbAfHftcl/cRX5TaOapxnihcpefCzGvvk6OR06/8OJ8+sCEPiCsZGaND5cG4XzMxhtPP
05w0e9KSizKom1GuPb+QP7rSJ35fceS/CgN7eJLtsrP5eE1DgPK4owvLP4Xe9FPrdOHB8KGsuFrz
O+GMxDtgmGBRA1vWbLno2CNzHO8tzObsU4dDgGTZEiuXE1YRy7oGQ0PuSysHt7LtSIe0KAo2rH1X
M/Cw+R8eLbLSHfkuBwZqFdo5kw7Lg95PDQvSWWMlH0HjZEfPifE7ZmELz8MzzZjWq6D+0JM3ses6
Fts/o5vpKk0NCkWGVr5+20cZYnB5o98kTw86S+3PJCNvPmmn4II7T9Z+6vNib6c9tmKCHzsJQI1h
niqOAxDLeusxTLul8GoMmUF27CZN0HzMSUWzaiUM/UK6bOG0c5ooo+rL7unPdGmbPSW4rW6H2TYy
wvLc1iY86+dp6owNs1ru+BOkE9h/K4Np3567Dbgsbs3VV6164Pl+lsS3kXIvGXPfvQjr8DHKc5sw
cGOMh4SIcb9jbh/tisZ5d2kGvjdk4nwYEmkHPu71JKzys3Pt5Mn2ogxM21D6iL9O/eqzm18bYWnd
ZDDJ7kNYF/9ixFiMFr87FhxcUGzcENAdZ7FP/CUnG6WmR/i+VsudnuEpN+Zb2naiS9YSkFkxmzUv
vWUkT2bfs5X+2TDh/NNM5GNCkUxBoexgvPnN3zMLQ5KrHtV+ggN58WWlD72mfZEtcUFIAw4JuJMx
GDeT/nOY2VJ01+W7qk8tQmPNBwkUd60U5UhZZdLkg6V9U4ySdkaO8cybhUViC+7MSuTSsxFQXciv
0ilPg5PM57aJbxo84qvBRRu0cWpl644aLdYVTsDs9YBbyi4V+3xMSVvgDtpIMnWrTncOJxT3cey4
HLjDZN3SEP2RFDQtGV7fHijRxuQFYLtccRnDKoWZ9V8+OvFPGyHBUVgHtg1WjGHwbya2/H+zdybN
bWNpFv0rHb1HxnsAHoZFbziTGknJmjYIyZIxz9MDfn0fOrOqnMosOzp6W7WocEeXTYkE3/Dde8/l
UeLtszmt46Hk3iBubVtPJTFh6mUllqWRDorJwuuMRgQZGvDBtPEzUFc8TDUGJuo7Qt9d5tEAnqTP
nXXiW8NelLCMS21caNFz381SDsBWAjk3AaPx80//bCT9/OgRzsb06fHf+HPOzrkfHr2YvaQa/Mbf
iqZKvsOO52zpzTq6mI3uBE3AWQ1szjBS2+ggheg/ULz6fSPObj0GbkoWKV+xUTD2wLfx85/ur7Y9
4rcEeXkuXR9n6qf3N2SGh7k897c0arKG0hFFxRPFdL94mU+0wrPtkv8Qqzp/BVjav2d3f3gTKgRj
uw0qf4v8SXcg6T6gWWPTr7TOnDeTCzxrJOG+QgbFKugH50Tsp9UrBuPpBZ4d/4ZgVopthi9LpTCS
d1ZPLUoazMCxY3FfdaQaf/7WyM/vDeu1kEoJrJO2x+znk02zpj6OgQTP3tCaLAqzWZAREAwHkyCt
Fsz97Qc/vSlFXD5T1iWX6D9iGQ0kRyZ7coBxxdO7Snz9O7bzPybtX5i0UUMFhbasEP8+xr56fW9e
/4sYO3jB8LX5r93r8JHFP1q2//Wv/O7adi0M2PBJJV4b9jYi5P8kDZq/YQG1zyW6zN09goz/cm2D
JyTnzhfG4jvtmHzlW8Ds0f/8t4kJnJUKEAMUUq504Pv+H6Zt5QvHdfnu8I3hB/lsDE2SzqSDPgvW
IySWJNFbjiob2Zpo9/b2h/fp9vet8EewoDwjHP60QxJZ8TF58YLSYrb4aZMKc0oYKtUGayLkm8Ed
ThOz/DZ1N0WpKMCrn3Ohlt346Fsbw51vwnzmYbeesvCsjeoLnVUYAMxfrRt/WTzPPxVbNrER/uB8
thUHVcy5MK+DdUWxXZfW+8xhTDGa7kaGzZokNhiKfOk0DrClYuFThDgFJIkDNEvVce+ofuErZcX6
6/tED53HUu7wmSjB8/Ljcp5HLndwnBdrboXR1kzg2BXKPuEADW50FNGYoAzGJtnQY9Nz5kNcFvmy
m1WPo2uw93NUvBiM/Y5BJ7MLC2TshW3He3TcTaX7ZoWx6sXVXzO0jaHrFk5ZXOGSjWHzao/EFb0d
JrMLSMxrq0Wuw6LVnimM5byiBGpZmOpKIEsRqNxUqG544K78tN9wvDg4xmk0y9Mc5CumuCubVlrl
TWuD1qWzlFAI8xA6AT6Y8rJ1zF2c01nfPE25sTcgx87Dm1FcOIRqIHVZh4q0i2nvUv9h6IfHoWdB
bNi/lpV293b3EIz93gM6y0lxazXdKm/J43XhcbYPsZtcZ54iOgS2SU1cg+kBizqg/PDsA7wUarzL
h+LAUQ4WvbVzQNMu+7yjt9jDDkFnCVvZiqQDbRoU39vN1RA5m9aiSnNceTavyZW9KoeNRcFuqx6Z
nx4SmFIu13eZqUWf4ZGIhw3ccyAO5a5px2WYtbw9vIxvM+cfT2Wjjnyei8QAr9vRSDCPw8pVemGi
Bcn6LXJvzKK+LJj7x7G3hL+yYOc7VDbfzMFbC1RlI75Lx3JnNNeotBuyu69DEqxt+42alpe2/Vo0
lHpi6kxD/6bFPuGfnRzFDr1+mXvuJsY4Bb+mvxa+qu7iLnjhQmlcUdTE1L1Pb4wqGcn3aQpCQx4t
swv82wD8xFcsc8FZ1OdNywfqIHH2ZR/tVERHcw7LVx+N/1xTev7SBM4iphF3z53tzpW9+YXZ0bBv
uWI8M0Kjb8Pyw+04nm+ESKfhQ16l8IzokF2wSc81pCnJ6CVQfX7npeSkJNORVdfMzBOKUWNDqCpH
v3KlynY0GnOY1PUQXkVDFV9aPeVVHIGPYOzcU2fmf5C0/7NJ/mKTdH0BD4A169/vkdvy9ccN8Z9/
44/90P4NgJliP+QwSMm9AzYGc2L3P//NTulgYef89nuD/Xmn/Ad5l4ATaQkflzt5Rcux2KT/2BCl
/Zt3zj0B5bUl/xzG9P/Hhnj+waBAeCy8DtuUYEv+cfE1XR5MlY3jmqlgiQs6mjfUaZtLKbnrGnmi
f5HU+cv28/31eEFFgon3gzfjx9ejXo0xCSl4NCV4rtCnvoGPS8BGM23+4TP4m/2X1NfnjYXoB+wa
3+S2o9y/bCy9oxjGRtG4hn9M/VWuVHWGdkvMlmZ1lVLye9XPVrLNzK5YhWB6352sHG5xYqT73LcB
6NVGKg9iAjpIq0zLcT71w+bRBjYD2d1z1LUDXvXQC7N9m0acsMtWuiwCifYiEIczphvG+eWHEfQ0
lXipvM895qYby0UXv+jsRtzGmdmGyzaeg1VHvP2jc6Jy3XpjMiy9Fo9Dr43oAycFIhiA1FUZZPOt
X3OzQ1Cfwm099MgffQeOBVfyRU0sbtjVNuIIeBlsC4veBSIG4Yfrp0nlF2oWGeSQhZKp8MIIDXdb
zTQlLvIsoSaUVnM6Y1q7gZxnuUPzLU+M5gDnZu+GPA9y6M21QW9xMTn3BUG3Ch3fYjYaGvNFDJrr
lssHTQomUx3KxZdhXD1RYocEK8xjYs/FtsBoNLEr0wYPpLeu6HiwfKO5nOh4WEK8HJYBdopFJn2A
Y1zy0R1Sla4lytrBmNqn2O8TvFp2uppo6VtQvuEt9OBC9SfOzIx9GZ2BJpbES6MMYJsB4QWKv4+U
zC9a0zhNEDaUZPrlSB1taWqzV4jXe6xLkFkqi5dvGrzjkmIPWusXqk/4A54VV7D1tBmGjoHeZoZA
LRqTzYubTi5WgyeOY4+K0ZcNXx1Cj4x1r/KCbm7TCd9gESQLCd9mhbV0G4/iWKbNyju/o6kFySyw
o7uOJvOl0Oa76oNLmbp4vIG1ZTLfikp7i3gMK66s1hEEiGYML98TJ99YMGEJ4XZbSyTfiMal6zRo
nhT/B6MtmCHJN2h4l3kXHigrB100nEHtUX0XMqUziJ9zoIDJSN8m/RdRRmli5XPE8LRnoiwEdR1e
JpZNe0bCFPam7tR1bJRPBa6B5WhRp2KN2QU+9Q+nZ5AJaMPZAAgkyk1WjYMj0OuhG0noY4ugtxKI
TOwT7e9tatSnKLy2Av0WBe2jDk1nrUxEktSCyeAExj3kDjqaXUEPImeY0jh7WN0SW09ADbYTMs+E
fek05hN18/wCAe2qAS+XjfEbHkq8pBwfMOy6y45JCm4ETgDAcxdn7ua+Lbth1bSAm/hgjxE0RIBE
I8D7LGsXVBGdi9nN+b4zWhLlrXs/Cn7Tws0vh4LPwRbVmw/AcP19rfrP5vqLzdWWnsmA5N9vrVev
YNReW+AIf9pi//h7fzDUxG+Ep5AVITifWe7na+UfG6zJBivZKSWJQy58gtf6R0zY/E2w67J7Wtif
uajyl/6xwarfKNvhMkpxEwspZr7/ywYLzO881vjTRZC8nM3malmeI7gVfxoJmf3k6c409JquV1xD
TkwRsh5a7J1zZH8L0w7OYpcza11p/xym8cKhZvoWCnnhGxBU156bkMEpWlU+5ZPt+9dDDxeZEXBr
frVq3PWreLb2rrbBNjQuZrAFa3wTQURIsuqomjh+pAImDu/ERNffEXRt1q7iJO7AstsFZvemcGjP
Q5prmhXl1b636FAlUwgr1LfCjDJzQjdmjkDEYZWBHmCn8LboQvkN5oS9TjSxwSWQa39f0zF8MhEf
cROD6MpXMhptTBGxrNObsanGS4FdaIBWT0hZFs146Dp2ccqFQJNdB/nkUnHsxSI9ean5BN6R2f1o
CGzYtWvG8LsDZ4JXEgHanXVjJ5f2YNHFhuEgAhKc6rBZlUNrJ2z0SXRvewbQWAIhEa2DZgM6gn7u
OLmhQwV/Xqw5odetdWkIawo3c+sN2c7wwjE9NLrCGuuEMCHYZPjWLyaQKaD9CRoczQ4u8BJrbr8w
AJ2ycSPL0aJpYpyn4F42XnTU0O2fW2l8VU13JjHR3Up0ys/V2vHHFgdz73gL387iR/41Bx0xbG4D
rGwY+7NqxIdAXT0BABHap3QC7HoF9wEyg0Pq0V/AKrHIWk6zQcwBcDYRMspA5yu7c2Gdhq6sHLQR
kBG7BlLJY+PNWOF63J/DVdBoVjyA/sw8vNFUt4XWclzGXtAWl57oyhT/SoYkWQ6V3KnORz1tQQT7
e2Gn8MpJILKcE67pqSQnWrIztddROGmV2DvD2eTPHeL5hOsiioMNnvEhQ+0u2wmSlm/KNbd9x1zY
YaXv2ygysl2iLfutcoL6Sx6VVJcg47+XbSD1gacO+gNJ2alZD03XabZuwhNRIwhIZC38lvM8kfiV
4aFFG17gHJJEWG+VL7GgR7L3oM3rsMXmi3lzWkIlLA/W2FVc/6smveyaODo2sXvLTdb50ra9Jm0R
1MY+7CWNU1zUBI6qvHr0sPKdQDu1LzNVfcCEUshOZsddk5c274JmAHdbZnFn3uOb5DrIebPkNCWq
6S4urPmdgM58RVi2GYEolpG8aXowIQtdpian02Kuht0sQiyIid90O22Xab1CusifO2Oub3y2QuKX
fgXjI8COXS4NrhX39RTRUS6QKCh3MjyrAzxVqEu7KyJFoSVR3UVCx5G86C3WBLwjuX3VkPa0V2CS
JwSrJI9fOr809dqdMDM7kmPcUlaT6a3KOgJW7YngwZizABz+kC5zXRbvWWUQOmuimC5CWz9io8qX
+Hk9sAR1kz9PWcj3piJoekM4FLSfnZcXhciGe0w03J2zibB8nPkatdq2bhtf4Q+jTj7Z9UN5Fp4l
kNMER1C+q0Vtf5F52kJIHsMXlTKaWc9dl1GermMO4OSMh2Drgx3c9GYYvenKwB6ckDUYFrOQDHUY
ON/HjrAoPERWXNgY3+jYdCCG2YHrZO+VipqDBSvGWiK1zA+9DIuv9VAOFChklg63xPPQyvPUBc6a
jcPaHsLxOqpLA2OqaSXk6cpsvKvGOCC2pCZtryII0C2mybyWB8cMqsPgVFm/1RPVIwQRxPmkhFKY
LonRJGKpRN1iw5zcG8DRJbhh/EUyDNzii5e0hliNmi/Kwk99sHxGqdRZEnW8r7kBzgZ3gbVVDRiC
InqcY0O8Ac6Va3pBEyb4aUMnRFSvotZzCOMgK65KrLtiaYdxvXPsFlwXfDifZR8Kz6GeJr+4J05r
kSWyq3k92HVwyidD3IcTU4yFY577L0n3xuM6gyFzROfhCsHdh7Dj+SBtXCAsJa+4psphF8aiT69s
C0K8F7Lk4EWw8nVFpgjrBjrYbRCn4b30WOZWQ6glBDsr9nGXq7Ot3lc0zQLK9scvPlTnmfVKxrgb
eefj9VzZzjHTdGIyOinyehmT/MVtM51R3KT3qlNcm5gIWRsokYyq2KmXEQNGcx97pg2fD2MsTZ12
CsXQZc6adjHO0oDiFFq6ZbjXuqT5c+B80O6IIzfBhjiGvyvQat9RievHom/KozF0MY3cdTx/TW0j
o0wQioNif+i9csVLdPmSq9m8l4V9boZU2TnLG8OZXGKjMu0F8ULeBGDHCIJ4/m7bdJ44IDSW9erV
dHkvPYpL7qfSa69KUY025jydgpBMWVp9PObARtwwv9YQoU6WFw0P41T6B5jpTJOFAc08yYU3cs/r
2+EqpYjxfpiF16xGOgoSiPtNXe2003sfzKqmHT0r8pqgAiVSlBiXGb7CdKQBF1Z5ufLwpDDgw7d8
Y0+JnnbEHCv/dvIc3ELG6EZXhtX4z46a1BFV6qK2EphibpefoD7FFzKZKZQOCuKOFovcimu3QToU
v7jX67eEue4yrlgzTdGm1otqcg8AKC6exw422Le2AjQV2bp8TY1ZIjHWQ7oXGsAcawzIoDhM7iY7
Qcgd+4QSgCZPlsTO45NRF+5B1q4wt4OF/T4PHbT3LGGIJkPaDqhbiMgegDFf2HVkLl1Q5gTCg/lg
YFXFSca15GQDq01fItmFWIlTTItlNO90LpjuVj6+u6gaLbnM+KG3SViOHn5ls9tiZhwvmKWG9lIw
XF8XtJ66a5nELmWyBjHYzA7f7dGJnqN2usfthZ3ITEJ4iFy5AcXqyibXDIWfowcdk4uGtYh0hDUz
TCQ86bzVRlSRqCSMbhyGJNlLG9K82QTekdqXfKFgWN1z/6lelIQpeG0l9fANxbIYORukZn7jdGDW
V1EyGs5GmTNi6ORV+VpI4pm70k71W0jA+320i3h4KAPQD1unxGpQAyxpjrC9XHdt4i7yDzbGye4y
9rmvL8LQ7ycaDoLq3QozysKQL6NhT5DfdtidUziMGY5j/1AU1nBXC28eVtDJ87tzSZ+1L7WTzyer
qU9DW6XlQTU1hFgLTf04uVYhltYcXclOx7tYTUzqI910ZJvZsrqsy5Et7EiXS5MgJ6F7+Fe38dxE
+5zGnkNBsGoX+KN1gyWMGXfejVgQNR6xoKT3iaxOyF7OGeS9sel5U+RC172L1E2kmuZdYo8PhkEA
bjFSzNBRxJw5xSs5NJ+aI45G91AV7fceeiLRB7spbnq/rR96dFiyFtMoDxbOLfC8pcuNvg7lI4QN
+eBwVrtuOxVu/WxgCF0CRc23KnfsbC1QqRYaoynjEUo6vrJBZiu2LI8UhmdYj13QvppNDVdODxke
L8YN1bcqretHGSuGVRIHlAHLvefAYcRT8UBrTXg/0oNQcXbzooXgvHhH9kAr4oHMk57m0a6Xfj1n
49fORqiwDWDFMiAkzZn8VerZWWJEuUtSU+4N02Ll7whN+IfaosxxJ2Y5zJepzFI6EbKCAua4HCzo
aKPhJgsDMz3IgKrFQMqfyNJj0xyY98jCCzf4wKpN69aWvugxFd23dYssHJuheUfSRMYr02Yrj6a0
OiGIhCee/Xk30zYgFykqZL8q5r6/BV+LCRur74XIWmtjGpwK4sz+IEBktsuKyCjnRngFeyy2U/SI
jTTC2WgSSFqc2985MTAbvaqsGh/4qFdMPquFBpe6rp1IH3C4l9QhYb8f2uEl7ce43vTtnAbEuVyc
eVakFJRhvzvRnzoDZzJjYBLKI4emm5TEQJGWu9jwDTjMuU3ZsHAiK13SdWE8Q/XvjUNiVJSS9Fbu
fhmtwREruoclhDVYMl9F5rl6EbDRXof2+XIG2yZFivF9fRdPOsg2ZewnfIRqfrbiaHwx+SmcVTJG
Ag2d9xu7H+TGrW01+oW8fUedhUztmziyxD0HXFbYZB44rPdNdAisUlO5VeORmtxs32CnjneDX9pX
XBq84FAnlfmWEA1YMaTLwdP20UyqbfbpLZhTrV+0ee7sMAtQSnyKAf6tmjYMoBBoOy4jnmTNl1nW
CwiNwxtfX+eyTTENLSIp2N0Huwh3QRRl1LWTQR8FOOHFFKj8xhQchtYBMSJ5wOEXMG0qWmGtwthI
uFVxvXGWXHLnLZZY80V1bGBLfPXcX+1QkGmf+oz8dIAmOn2B7S/tHchTP9nEsPDeh7pR+yHq5TNB
UEq7ItXs0oplfjYtRodqclhr0q5cQ6MEI6S8MMEbxDV9yTQzYXxKVOfFNuipDuHhbB3ZRA9N7DHy
C2klgveZZM5xphy0PdQlMe9Vy3A2QFUtnLWXU6qz6Mcw4UBpYtVaqqjQN17l+XAju9h/jxHZ76w2
/BL5fgPjI8FoWBZlzqM7u+dpMq5TsA2HqZXjwrOBhVY6rm7doRarqnHo1WNvziB0g9c90RWCn7/p
3WkVF3H7Nekip9swRO+anUtG4Hxl794BCg03uqEUkt9NuClu7zBkk9aTeLU7ZoIZn8M3O7XnEzUq
dLhlsXNp95FzJFMEQDEKxqtymC9C11cM41RZTcs6B7FuO1/bngMP3QQMo81ivKDu7C42a7FtE/rt
xsGxHuc5eudxQx7MYwRGJ36ngyHft4GVr7LY4/1OOCFr6VzbqOyHXDGORRmtbj224U3cNeELZwrM
5Sx+zp2dvgpTqXXMc8RBv7BW8aSKNXRDtU8LUd0FVSe2jTc0SxbOVYl5fSvjwn3vM0PS0dfYe6tK
d3PhgVd2etzaFbzqTQIq866BKnzhAkl58zEbXhA4Gr97PFd2QJRk43eT0LvsHG5es0iOX+feAWlR
QN0iZaK8Awo8hy6a4Jn2DgCgX1XqoCHPNAVfTr3V7ErNmT5lmLlNkmrcVdikeUyq9Hb0rOkaZotq
sJLBixn1wKnQG7v5Y0qI3TMwAuGt7Ny7n6gKwCxIUsI5N8VGOkNirVKxMjnJf2SGbrZNV3/fTJ5q
v+0lMQjVX7UOi2jnJGWyrHATBNu89MNdJ6ct4Lt0W3R0wkmrYviROlX3heNuzYCCRp2l/n7nIAS+
qqGjf/OYcu/Jc80nwizzM8QF51SUE/5qESUt2G57apHLe7nEL4pSk0RbVWb70cR0EGXSuelTG0dw
qj3cxaosOOwYub2x+jIgO9Spy4FS+mXvYnwcG3HhyomshEASOtFxj62OXrZjJmwGRyDSASIX6VNN
TvIJLBHIkr5prkdrlGu7mMxNpc7jM2huFebyJScadRvVigm1S56iErT7gKDdWdolJRqOS7t27YtJ
mZKDlD/DTrZgXZud4o5MZUvThsZ6YDNGr8Zn6DphfslCRXB+7rxHeskr0sNNXS/ByCLQyPCedjF/
2MZi0PeOA9xhZF7N8+H36sYLqZYit+5MV2MGipoVF/y4VZB87UKgNnNYmRdaJhXdJarcT9A9no3E
E/fKqTuACfXcfpkHn9NemFrwbROxdclN8qkCaqgcPn+icd3abbMkPNR65BgyRuQgqQbmnDOn7hvK
96tj8IvoUjIv6Ob8Y5jcYMv6UJ5qmCwchwLjOrNqDwFofOwSNtZe5qhrWVSVW6XVsEwyfaKhwb2u
VECyqOM60AHj5HpD/4GKL0TaFHtXNN4H8J5bg4zlstUGwVo3mG4dfGBrDdd0iZ5iLM6Dk0Qb5TbS
Sbd39Mxsaipn58Exc/WsUmMp2oidJOzjC7fuABxz3yB9x8H2OtBqeiNhBBYx1eIb1jmD+4Cvbns8
pImj5u66MqZ0POvrEWdqA2jrnH2tlTTbtWG1esfRe4LSnOS3aavMXT0M9boReTcdRUpYqQeKNngd
roezEZGT1KxCk+Owi9CWJtRBLCkO7I/Cyim9U4Vk0/tdAv2PrPALWeGswJtnd+G/Fxa2fYKw0H3W
7b//rX/q9ozqz8YtasfOvjP+vd9lBcf7jeJlYWED/l24x+f4D1nB/g01n4Mv2YizO9XhL/3LyCYl
+VAUACzLtKT8n2SFz1ZKtHMaGIU8G9kwELifzGW+GVNJgL687hTSKXiTaXqMTEf/H0GK1M85GBQw
/7gOkePvEvsPLtMWaGQyng8pjp0OLwPjzjOrKQT41aXDNsyBQPzwKfyNai/Pbq8fxZLzKzrKZbYo
8A7invuzQcDP59TrU5LBrtQ+4eFcoAz3RoQCgQBerHInj+88Krp3XeCdALzDfK75Wy/w1+VW1H5y
aDlcc/UHpAfOIjn4UzZe0X05X0qd/rI1/LOh4fzzng0crIIgZ4V7/qB+eIcSF+bUqCHwp0GZv48D
XtyWDQhEDi2DtEgiToKEhjjEseW9KcX83mtvfJjCBENdDwc5pFPzCyUz3SEks/jt52+n+dfnhB+P
IiEAuvi7TI/n8ccfz/VrRo4Mrde9rOyreJbIxzEtvSu3HaMLxjkopIWkIy/rLMKThmCDp3eYYKXr
7SJtu4/mFOY3E+ZqKau9iIyjJieLIXCgAo807pA+M8/0tgOZvNsMFeCtD2W6pd22Ov38d7HP3pDP
j4bn8hUyAW0CYf1kFPRYMkXXW4pW84xOQtVwitHaDFe68qLD2MQ9Q2pLqLVRtuM7lKcyWGR54adY
izvFuMs3jr3W3bODaMQlWdLgmBrqSct000JBd5vYXDGsGRj2GuFNgcaxh0UerWGePVeKXGAcqCfO
s9Y19JVlUUw33hQPu2py8j3Zbqohc0xsNldALkDRSJeviR9sE+XMnxJCq2uUQHthZqPFIF5E757T
gIKXPbdW9miCBQmDOEKqprggkYoozTjN71blrJOnn7+Xf/HG8Ni6wlK2hS4pLcf59DXjcNymqp3U
WnKmxnKdFpsyGcUlrt2ta8lvRjLqGyop6YrMcbPku76h5daps+bNruruqg5HNBeTxpU988JsxaY2
OouicCXoRqu6LaOy3Q1UCGloavn07sPSueuroLzwM208SSsNL6vZCUMSGASM6HrUl17aJ5uud8Qv
Hpy/+M6//7LYzc9ZAZxA3///P3xHK09Ug3v+ErRpPVyH+Zmhwltr7yuW9VtjcvxNDXqZwFM2H5va
Cy+sStHQhIm52mHj974oxuUfcEzE159/Due3+dMjDTjZ90w+AYDo55r3H7+eoMfyIVMjZDTPVEuM
ON+iYcLvSQ2Dq4dfeK/+Zi3A52WepXLstizpf36xkv1h9KZOrTmPuE+inOBaMqS++fmv9DcL4p9e
5dO3NAN55bRWo9apFccf5EJKLjIFyX2EqWnz89f6mxUBdDF7NDuqh5Pu09vHI5lUlVkrdAnLvLCM
fH7n5sRFtLHECUIGyy4IUB8zkxDFLdy8ZvXzH+Bv3lJivTjJ8bMpmz9+eksNKr+wCat11rnDgxwh
GOhgdn+xC5ufreQUIXJwoJmKJdwUnvvZpceS601Z4qwH1Zyq1gwxtExb8CVHnd+XfnzDpXZp6fFd
g7Tso8y4mSWsfvYTipQtqEd+38Ngiuzy6LTVuHVDnNBKn1qTCSMoCLGu8IUtRA/xxGaAw9h1blb5
WH8kjMp//pZ9fj4U7kVCAOyUEh+6ODsbf3zkZ24Sde807rpm2yGnFXsLtJtwRVLT+MWn85e37ez2
Z+OTDgcYPCCfHo9oDkxgVvjA3MwBdDKlxo5atOEibLg0WW3Q73ir/V+8KEfBz99qhqecBDgusbIi
+3z+uEbuf2Yux2BNW+M9NjlmhyGAZz/Q4xMmaorPpW5PQET3RCmfSWvSV0107DUJz1wqEXGD1dCQ
PKCjgXPbVjSEs7hRktRUdMEAfMWV8RyY7XNJqjDGmoacxNQbAB3X04z7ojvqPYXdNm6QVtyS+cT4
mCN9xRiv8Cxwc4rFJDYM99SVV4IAAOJwSdAx27hYQHGNU1BsVfkRhCM+dnhlfIFOkwu/aGCns727
0C/7m9l5RSl8p5GpvSlmZoGFUuFTC5ztxqgTk26vFrmHIM8CkC7OlNbFaxk7BfjvOkuesS9Q2Q6m
NaJrrR3ezcxvtnZEiRoDest+1rHpbWgiua+q4bbx4HmU1DmE8mvAlGDN5RFzoBHmL65i6kfqTjUb
MsApIrKPtpUp/CDIQdc2tdy3UjsBpu6k7tBhbPbcpjc/Wiv1rvLcbTexpK8QSRKHhS/BPsyj4+b0
sFnpC+Sacc2MkEBvgukjc+4UEYpVV58TrEXfwyWb62i6aKzIPgbRUC9RewBYijUIuF0ZFfPWzKxd
4Nz3A5dTJOJuMv1v02hdpmN/Xw/9B1Ae9RCbZbqx5iJf+97wmEf1AdRnu2nxdl4F+BMf6iSxjkPa
MLEHWZHzb2VkFf2ZoiSrPub+DHGr966GFNZHVzUNpTkhsVQIljQZGd1wA+dYbyXtX7fd4BGlbvnY
+saj+yOIwm/e0Pkkg4N2J2oIHrgV5VMByO1xjK1tkXRlt4nxtd6WZV7RPc3UhJQ6vAGwtvW0ooh1
+pKFc3e0gqn/Qv8bfiCjQd2KgmpLBDW9Nqo63OHZMU4pB61rIpDRMhGmwP6fAxUneXJN9qxfp8Q3
17gE5asRyGaPvUVdm02Fks2nt6PDrztGffbWDO70lpx/w1EoYwsT6RazzHYu74WU5+gYkMZgugqI
OhMLTcZ9KdPyaxDI6J5UqGSM08ccwD258mpMvgZR+VVHb/pq9ilxK3WojtTXRNfpOQmCkUNC1Gio
sxOt3hiDPR2QDWAxKO+D8dBzQTqe4IgsgfA0pHce3dYtd3Y4Glz+0cYiC0Gnb6N5j7UXYmATPjZV
+1j5qJaLTsnmLSOz/xB6qbOjSxw+DfwMcGmFueTm0142eaNwgDTOLmkq0Ky4lNbK4ofC3F08oDkZ
V7TJkbWQAf/jtDixwmoGX/W4BwVAO5JThFvM3pdBO3xYKrzIkNsWLf1qtG8Ki46WOOJ/YITR3aB9
bz3owdjAGPPOQBP8t7S33Fn99NZ6qjxlzejcqJ5Vge/gjLYQD/ssV7dzJaxjH+V8JiYNnlgPxv5g
S+IgvuyiTeSP8CrxWmizrC7dBLk+tWDEhRMOYfh00ZfO+m6JBcIkRM0vWNbtkkltslF2O7FB1Gib
Mkpe257uWyrZxmt809lRTeUIs8XI1wYcMSwYyVbZ8XMd5e0G10mxQqCvWVehjg3+sNKIO9eg1dAV
DI2Bbkz6xejVCS4hbGL4EupbxotgvgOuduR7c/vBCmo8bFaYgP+MChh46Y3Rif4UBtMF+smyx441
p8l9gAOH37hKj5bQCMNTbL6LWWenakg46Xt4srZJa7qg5GcIgFhmbxoT8HJRoSvX2rqTIGFUYZuL
vg+Ghev2W8xB/dpvzLdiqC8iCEWZndKIjKRKDtbejripto0h7krM2G2khyuKTIPLsS8TIsaiap+Y
0slzBqcg8cL1bIB2nYOqTECsLmBqXHSo20szh8vWpuF1jwtu2ZmjXEYjgvPSLZnLGXXTL3uAptQr
MUBmmIlWXY7BgWMH5R50YF+UljHcGhJdLBZEzyHjVAdFCejJdupjlEomlZlvvMZ2U77OjUi3MnDj
h6DwbIRYO77EQWM98VNjfu9TdV3A49oS8J63kVP9L3Nn1hw3krXnv+LwtTGBLZFAhO0I116sYnGn
KN0gSJHEviR25K/3A3XPN2r1525PhC98MzFqicWqApCZ55z3fd74NcBJfqV8EwgUTdH7xp7RdBR1
cCAwEBZzl1IOYmfdtBFYV3rVOOhnAd+2ycxr8LU9Eg4Wb1Bvd431mcX0EQBgz+2j30lQo1Zc39q0
0O+9KPNPdZMvHX2ZLtT2eevmXfilRPf10udIywM7t+6nSCmk7C57YWyne6LEkm8LrgIqdKt2g/Ll
CyhnkuLioLpKnYjtNp5vCU+MN1PmRLd0djqaq311HqNZnLqhFefQ6cU2Dgfz0Sbo7w4xmXPESeWf
3SDqt2aQRtcDgKut2QbDRcn0vS5U+hiLwlwnDLgO3KJb1bdvfiHgBeScF1eyWVaXII6tbJXXnPu1
9OZj6zpbB1V/3d+IBa/QeuXNmCdqhdLI79B/eeHWIEXqGmVpdd/pRDCKUcWLXNy6RFA94wcUmyoG
YFaqbtiLcWAC2uku3ZNbQ4Cd6xXLWMNjDXObHUgQ5i0mbX5pNOrBEAOcsEnnwbCT6K+OCrzTDl2q
izhAVRvtFtz4YdcY9WYqPfeYRoM+lr5J2Eonb31+foUnwrgrgzS/1ol691pUhTSNHU7AeVM+lE1/
QR95kK37WRLvFmU6uhVZ4G2meQC9McbpcXD4niNJ/CLdfMKkpHvdRvV2gI/JQS3cwZEYwQRZMwBv
wwpuRivob7qOCRwlJhz1Mk+sXeCWADZkOzQX1wnCZ9lI674oOnMBs9RXThRN19M0te+tSBDmDiqO
H8eSN0NcoPgARBOAao3LqyxJ0q0d83NW6BubBoqMhUCR8LFQpA5YvsmZX6Gmy3MxtEBVI6cqt00g
y/u6lOUxVimW3RExD9GfRn2KwOHuWwa0cMWsxHoyQs4kYJcDVH2C/Xqg/cMAjaD7vQu2iq2yV+Gj
W1s9Fx8W5Kolt2w/K0fknDMVvG/kMXqFYDR/rkQwvSCjzSMk9HmHliZGfk8kBSkHKxwLwSWLs2Fn
Z8a4cSiGSH0MDfE1UmxBsg7zr57dyz3BD2DiMmDIq3EsgusAYCxv3vSABQYa4OOAkg8TiDL0zZTR
oMQD19Y39Ry31+mQ3qOgenNl+qUv3H4Xx7N91cC1PvS9funxlK9bjSoM0llz6Mm53zKnLUl5Zrsx
Ea5wuiVxbmkR4YVHOrmpAbKemfJaO1ig8U4CRr0qMLmguynCiaHwuAsRz6UFGb3srvDynYLRKw7A
9GQwZn0Gnnrqw3cgeff+aD8yR3y1gLr48yJabF9i24V+HRnFnRpM/9CapVwj1JbEyvsZcWdVUmwq
04I5UgGpvgAWb3BGEpBR5AYTMZnbnJN8UV4HoukeAHyRS03AL1qw2u4vWUlS4wpas3iFEIZxlbfQ
36pQRHeoLB/CqXBQ9JTl1wl7KKCz0XQOtJbGD8yT3YMGP7Ofp8rYIqGTB+h9EXg0tr33vsccW5Pq
gaJlGVSXTr3nSfbVumuqO8bf42HAJvO1rDqQikhtIZtHJRbL4Mops/rOy2i4oENJ1GZokxpWdjk+
mw26OGqVwVH4kHBjefDr3icz6WawHF7yyc+U27wpSHUjgdtjY/Ua4vC0bo0rWJvplvN/i8oa7RVa
zDnbNnaAMwNooFglXiV3kH4ZlAYm8y5wSM7aSmwDekrgP0CvoWCQNA2fYj0DGOikeaJFUTH4BYbQ
dX0AdBekrhvqOysd1wOYofeOpuNucjrzlWfY3s7OGB6y3te3xmBCh8XJyTEYPeDRKX3j2oxJm1iZ
SD6u8xgtQMPhYwt+sATIlFf7PvSTTYKr71RE/lM+EPtdtNWb7qNkb8YqfkAPUj1o4RhrsiXnu6Rg
OW2LwLsLYLh9ixER3oMVsa9taWKLYYz6fVkKvxVRFT/0YwHYmEOudWpSgixAsAdPgAW7R5mhH930
XYJF1sov8TBOT/D+k3STMLfbWehtvpHCrvgMcXaII1+TApBEF0tH6m6AGX5FJrNzrKO+uyQWQ/XK
sKMvSd2HN7UdlTxA9F5GgCynggPbFzR/joa3EuRo4nRdb9XgGj9EDkzIoJwsXYbkhs7g8Jy5dAYn
Yy6uKrhMAd7ssb1jYidpp+hmPpSc105e3nkfo6VstSIMPSF3t67vlE80Zoz60LaPQlIfxznV5IHR
IZkCJZj+xdxcHuJyTL+0bdF8VSl0QCQ8DA6IbNYmYcbRmD71lgg2hAoy/C0M4P0wpihs/KgwzypG
b2N4JkIB1AvAgvAXG45FvukcN7dskynB7jonfbhQ0Tqe/RlyUlk+kYIJjQRD9kbV4Na0KrtLJqc7
GfqSm38gRaTmIxigourykz8SdTpiKWy22ewjaw4MEMjUVr5A6hQlG9mknEJCO3PXKojaJ6uzaJia
Juc7/lp9h/s5bQc92DcWHCnKew48l7AxhlcRh9CzhVE229ASwNCr0h2Ri8ZxR4yMw2HX0HOvTpUL
yaqJ5ns+KC30upkMiqrC2bOpz/tJesUhc/BIPBdh2H6CVM0prekclle2i1xtTWEgRrIeE4T9OrQQ
luRz1pCsEynDuDGF1/kna/ZwkU9CvPTFVBxq7Tv3uXYCVFGJmlfFUHU+JDyVVjzt8Jm31JnjTadG
wqQV9Bb0T1kSxDuQh/Wmq1AXClQX9XZum9k+097D8Y2xhkEVeb0aRQQy/glpBaDkoH0iDAnriIH4
eFSSOs3wp09dB2glqb3HKw2E9k1Y9bAjRYktcmaHRVs6Ds65kIX+gpip/UQL7l2bWhjvfHT1tQ/H
lggbpCNXbIUsA1wbt9zOUEibC/qg+dJW3iK363W+G8RgnumGRaznAMMYqjtEGyjUhzfJEJiXCq7x
N0pLykU5Kv8Num1Gd52F+4uy/ABSvDMSOBT7gHWhzSGtHD3sJQrFdF674QsjJZ6rIV+EZUn1sMDW
zmEjomyHL+Atx5rhjLAE3I4IhZp+5h5jzVWWEaahNS2wVUmizT0i1Rw00dTtHLOOToD7LeKxM4PG
R9M3ckWAdbubsegfAVnY2xptdLct7Arwdeoxh2f7eo4yqNes8LEHl2202qtGp9kr1ghrS/ZHd+BR
jU7K763buk0NCP/Q73BwEn5irLupC8v1NM1huxEShJsL4fQ6tSwKA6rhN5v0Dkh3mnzsYfporeGj
aQ34UsDs0WZbR8eSgHLJmtnBU4DAJMr+uamj6MoP6uBMXE/yMcglklVXyXyhs8XOUHCwxjxhS/xF
rkUbtIFVr3ESfEDMQ8bGbO2ztcXYfl9+BbJI9LzB/RS7MZIzezBxNg4Jpb3HOHNemc7sIi8eyG4N
+XDE9lKC62fRkCixzvT4lqDyg9WDHexmCuXtEHfiumMNFnyscJN0E5zUIHP609ApfWxGFxyCmr+a
vAraKwO3KoVJtve6mTRAlgjiDmb9ze/pwyEjLdyvsvHHm0Uz99Ly0a98tuEV/cXuyIwLanpZOM+L
INEFQEEgUjiLi2FN45qzDHr7PPM3ytLXMar6U+CBfgw7Vb/P+US7reiNfVhT6xoT/k9HjR0oScJp
1pUPWNU3LKSVHGkj5KSBPaIOZUvuMnvCp6mNfWW2+QaBa9Wuot6uwWcZ5c50G3mspB2ZK1Y666H2
G+87rYw0QKbuwyUy0umorfa+CJv41rLpCwZGC03P653rMMQ0l3Ifzt5cRcC8qvnAFScSA3k9Q1d/
5I6NgxNmjpfRcORzrOGMZ3NTrzNfW7RmC/xE7L1XcB+da3/oYRJyXHkZLC89FQBb1xwO6q09Ddij
BtAXGO/G62n0M7SvpjFvAydmWldSX93JmarYHcbh1Mgg+R41BOLUOaYQRzBGy5KofCo8kT1GUa/v
DSOSz8zrK0qiJCRXy+1havuRWa1zD58ELuHOf/YXFphT5/YDlP6AejYJ15RA9dHSbbur8Rqum7Eh
aU1lQ0lmDbdK4C50+pGz5J5tGjJWgm15bWQijDdB7EYct2bUq9hwwaAYgJR2QTVytEfh2REExtey
nltVF7s2kf19B3btkHO8B0ZGewQyCLJ6QCliNO6SfE4vqqqI2VQFHP8KOfk4Cu88uQDHx8wqd7gY
0o0YWmqgNvc2TZjWt8lU3ULodp6sKVyVjf0tqbzXIA8E6kJvSlac+BR5GLqAxkb+ejfn114fikMU
xeY9FFJnDcfTvyL0I79O2uyxjAMbNuEQfyrLth5k47qPPVzfY8IRZGsooqhsnAIYw8b7sRjNQ5+L
7DKxk5ZEBW/bKO3vQ0NHD54uin3b4WC2C7rMNHSd67F0iQZA2IbStypXDEO+9j7qMkK8jT2q6CMs
bbnvXW6jNO4+O6qV9xmEj1Mb07pHS7ueBH77gclXlhBaZ9pVvlVNme0JE6E3FMoOIxfdAcIMdPzY
9f1OM491VMk1Zta1Nef2u9sWaChHlOt+3zUEHQA5rkFnQyKl/7THZd/vKlxoalV3NrHq4kYJRSnW
ZTU4RtH2O7xFyJc6Rsv1FuvlyccXqmtjG6TlZYA5/7UIxDthUdG+NybriKqdf+2jVu3NZl213tnW
3cEgQmZVdZF7ahSIPw68zA6KfRWndxXw2Tck2ePC2sTHMMJZCaZhPtEAe8oC8rFqU64ZPKxtwldW
0dDXRyS1pwiBM7XElL87HaFLmdN8Q8F2xs1rgSdIqoqgIjvCYlOD/RXSECjzKIG0SI7SRmO4qgJF
YmlXMsni6CHhMU7ZutEUyGgQJcI4JJ6+VeCNXMoJYQXTtxKt+qkY4Kw7FdJRp5+A1kztxpRRNiAs
FW9VUboPoKmBY0exHTer0bC9HbaX7pDPc+3Sa6niK2Ekmbd3Covkp8EyoteQ/8Dj2dSAop3AenQI
hqXWwkm2yuZhm/Hc1mtq6a32/TnYMaCglQHN7C403PBB1Q7moD6ogr307WMgEDX7MOeVsBMGmMM4
zodB6uQ1lCG7okQrvmoSq0ofyZJLGTla6CtfoyRkIbYEtncT91548hLqk3WUedb4NQjS7C6IpHCO
jLPRms498xEGtOk5FwOJ6ii313Du6Yl6HaTCiP3QIxhvWU8D/IVZk9yn45A99J3Lasu6AU0zBdVN
0nuJ+dFLPPm1Jjn2da5s8Z5JzMONG/TFagw4N7fUdWsbKetOa+Aivpqt7kDIEfQbYG+MdaKBajGs
UZf4RvNCo7jZpvbYMMLs5JX0BD18A5y9i7Ay1PnFM6uJ+lfdOKlN9kT9SoB3wxsdbwT7e1SVN44R
ndq0Mx5cC9MGEvAyuhMcSK654+KvJDApKmJE6G1knskHe2/E1KPVtusDzpWE6dKsEBlDqiuCb0M0
3As1vUBBmNAyhxwzUk2Q3kQgSORH3d4tm+oCKjNYew03epHQbIyAjyCysfp79m4gU35Glww7doGb
u6BS7Qx3iojvG4oPTez9GudJCy08xjIQA/eQITWTO5ioTDymUjgqRxjMZfcU9TUBZ4lDkzoX6pIi
YDDz7Lp1DGjlk7Q2lh/TpGirMETLSyGzRZWmNijv9XGonO5bYqVtsW68eTppQukjrG5ZysE3YSys
gFIbRR+x5MUQFavVnEbBYTZxWZiUOjbrT1FdzLwUD2okLYD8A/K2TIPhiEi/InZdQKusuPRWp+sE
A+jGDif9MkuqNmBQkBek8LhZbrymeBlHy7mLtEUuRds58zdInNmh53R87Qad9zIrTCWMMwVH60wT
xpXOgXk95YapVlLyNaAHM4Dlt1F449Aa+k5tShWiU9LZhqikUcH3xzdpxNLahsLKnyjhyNlsADjP
9nosLPPkBgbzgnbInooOxHhfjztRjM9dWyi+weiJAfK+tnx5yJklbXvdtGtznpt4Ixqii6rUuHEi
RoqsK8lTh70HxUhNZTJwowGgMJvPUieXWiGfd5N5L+0G/GJebcnJZMumkb/WfkIHnrzc2HYGYoH8
uF/BWCPscS5sanzUMN4GV8Ob3duocDHejYeC+vPFJHYMtKyrjiK11XuZ0Y/dTDY3yIhlMVkVxG09
5GhVp7WyuuyQhRlVg9byLGO/eLKJ6iPYhGZdsMYcoXlfEjZI6UV3scounQQr08KVumJywsjBLvLD
1AR4AxqTpJOVW4z6Xk9JeUB4NrYbG9Ptwc/MHF41kV6cVtL0JWVV/K6txoJBadkPXh0O9ImnOjkJ
7bKECTncdhljswGf7JZ1wzjliV1TMpFhd2xsrCBrT4zZZeQcczXMYdQxQquxcMbEjxBxnlc87B2Y
h83Y8ZWvDbt/zlqNHdXX/jbxiG4ZfYugpcA+ehJa7QqH4160nKBWFKX2NRUc4Zw4rnGiKaXvyvq9
Jbfyo8qIRGhkb5yz5cQ7aju5R6+Hky4YeugreXqbau0deJScW9yY+tmNbbn1A0PgltTIfgWmB1u3
WDlI511jl2XdIp/tjM6JPC45cHYOFdYHxfUZOMvtelbpvQfcBf1ys0zGVGh9yWk3XIVMgTZ1hjGB
HELvHolycp1ZlfhuBVKSlKCrJSUWF/2mdwX25nEJ0Ij7cUMPydmY2OBXdWZ0L5jdxYPF/XkX1xa3
UuSA/XN1dU80TLsCXOOt2XlaYC8E3RQRZD1TmUQDltmcbPxMFIDl62zfw634ooiiX1emw0B/LFG2
geFP+cQFHnlwcSVJazW6fKJ3q/i7i472qyA09ma2CUpinIiIH6HiqkodILzI3de2iXdHZHm1Tktn
PsWEkTKOqAauzlgp/9UYja+lP39Eg3SuReDcckPRraebtCaWJ72NDWsJyU2bpXIgU2q6BJrR9b6m
6iUDiMUTI3DTDgdua8Xx0aFlOhZ+fMSTGT1JZbbzshEN5qYK8nlaG3yzSAZ0cCbONzwIWTTf7WgE
iVTeE27a3SijgJZrTnINhxrbSDemyGfiLgnvIppFD9xdyZesrK2X0XZIeJJttI0MEe3CKtQ3RDnl
5Dz21JfhTHpbl1vmC6rL7inTNo0pn6xEHFmWf4wbspWRjUUfQaT9TR2SORN4en5QgarPEM6LHbtF
vsVLSFLQZNbUo5jnGb9YP6rkfj05pToZKdWXHeX5lZgj/Htd0IGySJiY6BwEYOsO+kKjpYOlmBmv
GUafZ6floF1SJB1aI27pw8p4P4EM2Vkd+Uz21L8b2AaPyWgTVy5tGPLr2ErOoR6nW+7InCO123yt
vCH9DkuYXnoc6Qcp7QGECPVOvZkZH6Ng2NA1huQB25zQBTE8zlEIDYXhhj+tzaFrH6ypaC8uOAVx
Mf1yuCJBhgBAYYw9lowgOagkZoKuM/N2dmL4+oZXWIfAivNt7XVoVKyarh4EhccQQ+IFFwIHEUvS
tMntkeeZR6+OWoaYvs6f4qZAQmIgodJtdW1UxpMsjQ8HaedjURvqvupdAh8JYlxOtVCFcPI9m0Yz
3MzgHB6dKRvujZmMtDS9G2m17myMyS94f9pbYTnTiwGlf5siRDk5FZBDDA39C8vKi5flzvVsLOeD
scguTubaJwgt5FVGcXGLAyxbh2LI3ochbHdqhInbFENCqWKyOiCwOlAbJtFa1XYXr5F/EHgnW7Uf
4H58LeCazatu1vb3wjE4j7U1OPKcc/IpTUS0KYHQAQwjJrP1wKNEdW+v4YchjSh7crWcqD4WtUff
ZzHAObK/qkfClWLPsl5EkFestbwrQGlkDN7RbE1O2Pwc8OpdyqvKaVfVZgZPI3dua6nabQHxbkPa
k3/qLVoaafkJSWrnTewZeQhjnmM0oXiz46oVUaFgvNu0PCiPrrHnR1/9OH5HpfTh022F5wbUMSTs
Sy5u7tZL97UicsDDGQnMc18mOOWKOWPxm8EyFMM5aqLzKKvnqWfZgQixmXIGQ4Y148aL4i2P7Lq3
3M2QSOuYD0vognVAMQSheIgPM8FgazHi+RdMhbrVODHI8kEwElxCqrdtHLSprnLHPQDSPruK7vds
eUyEeMlD60/pzu0IlGbiDr6U6X76TRK+APg1Sq99mWQPNvOvR1FSMVYa8phXVNb+v+mKMOaG0f1W
Zl30asSxe00JbELfjzBgtUn79EOc9//aMbL/qC6vxUf735cX/o53r0mIP/iff/xj+9ufo49q89q9
/uEP27JjpnNHHNN8/9H2OT/KC/3+L/9v//K/fPx4lb/xglAv2jZaw59Eisvb+f2Hl0/xP/7r5rV4
LX9AjjdJ/7Ml5F8//LsnZCEY2/xXHiJEfjwb//SESPMfKNJp8/0Te4xS9J+eEPMf/I1kMOz5OEb8
4F+oKeDGC9sRYjhdcIuK4N/yhASLmP9nNTHSShoDxFUC0rV8Yf4iE60bRNhuabkLa+Czl95FNmJf
e8FjGrIzoHraUhlPtCTCxwQoXq09GoYU/sG3eARDSyV7CmP9nPXevk7EzjKMbXrWaXPVjWI9SRKw
IAjFo/lMobjnhtzVWuxT3RxMomFiYKx5fbKatddDLiLRK1XlmbnGwVX5EQfjndeIi/CcPYPhOze0
Lm61ssHjTYQQz3UANF49+Eb9oKdwG3r0UGNS3AqTeOk3nT/Mkdqmhd4L4pSkO17L2j+SXHPG1nAp
3em5BlxSd+WtJ+jizvM+L1heUAPNdvioCU7Z+KH72HoRaZTpTRG6zAJj/CUtRl9NwNGKDfyui4hr
pTGNQ2L41jXBo+k3LynL2Ipj2x4t5hEgJKOs7jvWYcY7xdlN8+1Pd97tb1frD9jo5SL96SIiH2Xr
4T77E92e0Fy7jU3D3eZKbbDerBhBnKNR3Yh5voEZ0HL8XbrJEpUG03yuzF+/gR+a5T+8AVSzpsTZ
AxHUNR3xizUgUYFP2GWCCoSduYYt6/fNjmxH4uNnlM5IXm4wt3qMM/VtqvTzwLn0jBfKOBaek6zk
6mN2umanPVp4AxPWnbSI6Q4rfSYf+9Aj0VyzmBtHs8tgZEJycAWFxb4cZyJuGionH+vh6NAQgKCw
oskoYDc4J4UbeRUTuLrtW/v7PC44hknTpkr2RNogY7CtL46yT5Tn137an8hxUleVYpLx7y+R18n3
BuH6Z/fHFe/HKvav5fD/+K/+sGr+/7FMSkjlKKV/ulX+tEr+r/L9P9bJS/K9egMHf2xz2PDtz2vm
f7zSb0tm4PyD1Q27muVQD5BUwML4m40usP9ho+ngJgtsZNI/uH2/L5kWZFyE0yD4XMh5pr1EQPxu
o/P+IYXLwstYSpD/wev+W3S+XyTiC5APHwzuPt4ZnDle7Q9q9BbaBAidqdnHY+GsUlG8lbWfbR0J
IzQOG2Jwdf7ZeRAMdJC9VVZrrYKKfgdaDmKqKkSdftluEHbjLB+T54EO+988j9YvGNvlLcLzAUvN
HsJOsWwfPwvmnSFkpc+iZu9z8lgRsWXTm1R06uLgPBCl7DrTxWsJFY5sGJqMUFc/XeX/bEX6z9+A
CwuKrwq//i8mB6jUtc+EuiFqgjfg6GlY1xaDb4c1IubUSaJ5GJKC3V0BnKJywSD7N2+By/3zmvjj
K/B8CByuYG3yf6UGt25CxgogiX3TR/CPLPnYx9BI2V/++qP+ajH7/Rd5/BqybQLb+eWjeuifOyYz
qPuqocIJ1wU72dUvlSoYlsxBsp49jr8Kg8uKtiwJTKFJzs5k3+HfxU2GfgttnRO+tqkYt81km/dO
Blp2eS6QPU0NiKlq3jeFm6FVRR6VZa7cMmSgodsPeK/rCP5yb99C+KGeROK/mpX3lTCio9m08GMT
FV5FpeGTYF3P+1aAxJnDJ+At3K2Ffqw4FezcaZwuiDk/LUdn23bI30qj8Dd5E160H3xAbLt3tPzy
19/cL7ZNvjgeCZMpp+W5QHT85Qr+ZLGSGsgbagQ8jU5I72Wav6ZhuPGRRq5D207YzKNgJRVktb/+
vfYv2yW/2BX41zBDLLROlpE//mJEoLJG35PuIUDmWyIc06P0GVnYdm1vIqcFdCk10ofGpqvB9A81
EPNL6ZdcUHLPCHGk2+lDDhaSZ8ohFG4ThAh0KzVyiEAkRX6sDfl5Nkr7b7Z6+5fz2vLeyQpfYmJM
sCPS/AWGDUYKERPJTXsOneVGAZNEvbfwiwfydJGHbjPZ5fsu7IoL2kxUi9ZxzBhYLiq9sPCOvy1A
LlWWOHsoY1d+C7+WGWm7kQj4GISQJTU5+vtff+d/vtYuMYa2h7PFJusmYNf4+Vp3Nqw5elT5fjTA
6hDgxi8GS/jbF914NdL/HlIyUX/23z2ff1oH+M0uOHUOJ4BWg18udm8X4diDQNmHA5SJgXhEPC1d
+zcOHnakX1Yb13NsKwCLzYdjwfnj5ytp0juGyvN9PMtyLxsFDzSM3/7mS3T/vKzSnw2kTXlC7gUi
sz/+GnhPqBHTISekOv9ktEO96rUovqLSoWWxwKUDg95qOHR0mC2dXRUi/7QiV3NwT4Fv9lDVFpin
5dLExeBqQJVACJwz+d9l6UjArGkka4RpjwZi5x1WqQv4loaeTe+Da0YaPKD33BkQMbfg2OwtEua9
ObG+CYtAQM6BxrZK+GfQcKwzB1aEID2EliDk513l40MBQEqbk/+npgmo24KQh/EX7EidLVdxULs7
226fp85vV3Y9Morr0rdCJ2/oWu9g14RXIebklQuousExcGgZ2BP9Wh6MKTDpOZnBDnnkJ+pOkqYq
1lzEwkufKOCGs7i/y4gO61Dnb0AHmQdl0ZPStYbdGDzG3Bxro8t4384djiDCkWIM4Y7dEd3M0z4u
q/c8Z3gwJkjYrtH4m2nCbkFqhr/Kg9R9tcyZZdmW2WYBS+Nk9TeOUvY68nKgg7b4xgSbfM++sO+H
CqYkSAc2Yk2QiMzTT5JjSRKLOp94Vd4vhjtk69kHGD8ayk7OiR71zeCzcI993W4zNpBNOukO5JPx
IhHuQ5BpgnUQO/4GX2C47l3yJlnLyn3GPMBZpNaMepO10bID53PnrAq3OEOPfUit4FG1CBhUTwGU
hX685/DjsLEMLqHtXJqybe69RGPEQgXOAWMPcfKtMdvm2PYwRTHDtNtg4moWADPWRI16KNq8nVL5
J3MHe7F9n9B+n3SRfcJDD/ZTO7ebyOWDoh4WKwzORA4y6CsHf2Ob8oI5HjC6Yg+AfgkVvYdMFNbc
59WyZc4V56sMcskahfYnKkzuWK7sLKNPiK/8lanE85ARNFtGIOFRnbWbKYw+K4BfqzJmtTaT0aev
VJ0nootXiJ0JddPFm0OvHhqbhTZswMGChHmn0/jNc8zqEM9mc/JC+Wh2OZ+R4+nZS+Hb/7gwnAwu
rYe+iRQv+tPLvTuP3DZmjeKApNoO5XPy5iMMXonIuXP8PNgjV3jzzQFODXe41fFo/LhxG5TxNP8n
rHXow6zC2wNYfawDDjIxDfbfHoGCOwyh0x0aBMRPA4dPF2vddTlxsfpkOW0YvB7WK2flY/KAcM/l
b00el7qvTAJchvg8wn3c4jpM1rXPTVt1TI2WN87b5RTTl3qXGuxpZCM1J1v07Rdo/8Gu70zW63ri
UZNxfV0FgdomA9dOzujOtJJHC8vFRhRYApMuSNfpNJyrkSFwmoXpbtFsQYjKPw1EdatAAuvXfA5u
3ey3C1yY4s7O1QvOKIyeU/oJUC1YMYDFvMUN1svss5s4R/sDK0GZRvyCFog8TL9gXXtziriYZnU/
8iVSDHAeYirIoCJAWSGsgy9sJtiVn20wlfobFioS5nX9Imy8FcvuRLAQAa8R34Cw3PDK9tLP2QzD
WzutdvjrSEGmUb1t2rJGhGVjEQjey5zFxLG5c0sOXau2TZ7alueYmdWLGFhrM2RMGzGJfSPzt47z
1bKczSVfRAwD4Mei1AuWl7hrX7DMsTH23sWuPCw+ubij3in3CXIEWprp22wsrE+H0paW4+/VRLwc
WLzEMbbLtoOs+fLjE45z9rk8EioRd8tWALHjrqt5Yz+uQW0Hl6QwRjLYQ7KlxzMabUEWwXLblLgv
Q1sU28picpi65HU2ZAPUUb5t0JMx1ONm/LHS+YjK1yL2H6tZsKKSKbFlNRlvWnzjcHd4flOezO1o
aH7KBzCdZ21Ie4irM5EYvBa6OuuoNDci5Tmcaj1d/ViJ4QhwEPMiZEIJ6QDs8SQ4aP9R5jVCNH7C
4534044J6HKK4QL0CVjApOr1zsiK5FIFZrbxBUpfYJHYcEy+sR/7CiABBJ3L4TnzBDkP4Rbl/0yz
BkxWNvNFLnfYpFmM45pjOivNbtBcqrHipmsCFp6c/jYCVFYff+DSOAxHflzdNm1eEhRzNIpY9amC
yr2KeEGFU3L3Y/1FBbXIOmJyLTLLWRlBVR1U2qKKZAVoAn5BFHNXi54HSOrsDIkNbJxiuUlrK9v8
OA73CS2kfkQyboT5/IQOvDrIRfjtxNy+5pS9/bhXyq54S/2YgfL0SCD0zIbRMLAd+KqX3SYMWBez
jkcgbLrsGs1utvEQL6/cIYe23RHDjZikX/V1qXZy0MjcPUyYI6B1pDHL+ZwM1lSp+EBeKBve3KkL
q6Q6JW7cHd0Rs1wLmpI4w3ja0LoPdlk/LiLdINxgy3RXEDcw0oSxMA9NraO3WCKL5zjtJrsBYS2S
oqTdB5IBSDIln5WqXkJQeruJyuq7wXz/wclT2I1lhhe57h5STMd76hzojyGjBtO1kG0WmAMy6SQb
OH3hxoEme4hytROaMmmoouVoUA/VsREx0zsCrpbkV3vtjiHpLbOqcGSwLWQx52Slm4tjkXou3YmA
lyB6640cVYeEFTlkobO2R93ustHUJ93wONUli/1S5lWyzjYMuvgfHxmeEGP8v6k7rx3JmexaPxGF
YNDfZjJ9ZnnXdUO0K9qg90+vjyUdqbu60YUDnJsjQIBGM/NnFpMRsWPvtb619zRVXcVWlmJYSuI1
OAzCRwCjrht0UvSwwMD2ZYXvTpHKkk88sV7WPxOUxJu2x1aoV3m2FwiJN/SxCaSvXjIPRqa3CD16
wx4uvbHoiLB8oEVA8QdsNODjsZFCIA18U+/4Z885U2Bd77Z1Zx1JsXkNs3D4mbY11KrKDfyBiGjG
rvb30lmyfiacAxTPmh6xaWmiQcWJO1mriPDibahJVstjgOACK5ZZMHAKZIwANTb2WoJZ02gGgVkK
GZWwb7QBKGnNBtCgRQuZFCBl5DcNwQIP9Sku2H9RRj7qYjjWduauAFKWbOXaz9Lm5YOymqKx1OUm
7bSviNQBFlS6cWhn85Z8bEkPV5xrzUj9PGTLFEnX+HWsa8vcj7nNCPjVXW4+c0qKkJjZluIuftPH
wsMZRP2kI5z3izyaHo3WrJZfmAyAjBMI81bwNiQayFjdzZ7yqjMBWIuXXrJVaHrzkge0OFRa1d/D
GRkbJ3EHls9pd2lBERyBU9sOKRWTWIwoBJtJNq5lHze1FD065xyjPRCnVrvRepRdXVnz31pu9JZH
cccUOb24DI84ZPRbY3TrVZYz6KsxkK0RQ2K6Cr2dOQzfkBy4uzTvbyOXNybwVE10c8+myVGwfM+e
8Bmd7sOusXWuhZzWK48yu9OjbymBESJlotdb4rZhyopawuENjZrx+B7wFItFW+CQ5ZANZzzOr1wg
q63orfrUCFk/dlr6BXLlVdg6u0pOHpAdNjUJRPqSDHwbl6oKcVdLdb1sp2SmzxfsManfu+SoD5b7
QPjLt3JSZwoMBsPOCGKxMi5MKpbJm3dmUGFzb8S31MqB1PlR3aMe3vSSHKpWZvytcY1Sb0iiG1Hr
5ZdY8OwxXGHjJyMnM3nDyoy3oSM5gQKLZ4p+iOdsOu4TaLz6FGrx8KAqjeB1XKe+XJpXcTithzQl
INZlXwsa6py0isYrTTPgcdveskkrCqe+L6m9mxYR+kCNKee+ZKyYYHSriz2h4zvUl81B98gI0qK3
kNMeoXe7AV97FRp8z/cTHSF0zBmRfKuWdzXkNbnCP8ktj5qAy7XcJMakbTS+8Mpczsx8KkDgL7eW
eaRBhPYt9buwfikUR08/dMN1WLKkpCX4sfM237XdFBwnOpPUOhliY7tN76quj9cKw4sWip7JTUR1
x41+837KQSHNzzEWyLVnTgBKGVidw5KPySTv8BgZ86siT/pHHY8I2ph+0gFh0gDxIVx3Gm+TNwXB
12wgMCKu1ZuYhfiGaZNZD6fe+9vPfXPTOkl85LL6RhOCvyqz79wRjLQnb3Pyc/ZNwMmVoLNfGlWW
OVf7LvT6i8V0czXhud+/B051hezXDTUUm0JY3tZerjjMvBKtASoXjLJXU8w2RjMyJfYQBUtqtUcN
gB87bnma5DxvTHDkCA1c6lWTAivW5DVoRkUOEV4bIN060mi6UrztHHEdP1Gfm7fvZ683sk4jM3j4
98Xf+lt7wXZtyWCSKYv4mMDZJ+hWwmRKdxhzuIgbNGyttn2pSpqCiVDzFicTaVcdv3I7Z/M2kqpj
qymfrOrZrUqGUkw7BiS326XM6Byhof9wHtI+vIEbPa9hCGt7mREFzKguX5dDf2MrDZGW21IAtyFM
fc7B9zsSYLMfWPKiN3vEHmS19q2ezrlP/KJ+ligEj3Y5qvOokTCDSpSi1OEO1AKc5b6USu7X1mKm
ERhIlktYB8TmrnN/AD2rTznulLUZLlVgtCR1cef1rdANDqmuj//3LXImAgaDAgatdAU+MmWSLI7g
u1vpLmi4U+KiCo4N1ri9jeTKVil0jfeNlz7+Ou1YbjrZAp+0qP/SFHM9hhk2WGZmKR97eaASKiuW
abdLnAZDppyjfVNTJ0U2At1USwiIsJFz4tExPmlXLSDCj/0qru8ebCuAXpJe0u+NJFa23oEh73Zu
NZKsw6buo2LT7+LBVr7JCO+1E0RlBosBFJ3mTdGr/t4r5W4yRv3l32/30oH7ZXj43tJkeriADh2C
dsWHPnAnO1FGxZDuzGUTWBoGYJ8ooVHOQiU1b+OQ3fXfH7n8eR8+kv4oHm3GEwJl/Ic/30AJz3Uz
6HbggV2mppO7qUL+LyyXD2OD+riPsCPnQ53t0Rmr/b8//S+rmTkBX8Bz+fUZZf3+8BUP1WgJHNtV
LsVYSkNnnXOh+OQN/8tjpcssLRsS1F/GVJym0mJK1u5mHc55NwOhrpPxFZ3tFblEX6Y2+wzT9BGa
tvySHpHMvLjE8tDd//CHVXkdUpaodhfGSXMKWhrmcWvWB7YEWjmD+4AIJ1+Vgu7ZMsVXYzbt+hF/
JHQE4hj6+MecPf37WX/gKr1/JeaIjPB52WkCf3i5SnI2Yk+UrLE0eS1KkGz/VfymCTUekSCfYLeW
KeOHNwvkluMAkEK1sQwif/9tOzLV7SBPm51LdEMNWM3PNVwFRQD+QlA1E4gIAilLHkuhDplwHuuY
rJU+Hi6dTPEOLzlOsIku/34Ky1T2j6/lAazmVWdp2+8jkV9mLYY7llPohM1OeT19moziGXogrRyx
ZMziiEWie45okj0bbQlbv+AnAqBJS5f4Pr0eaUxRx4GEkHKFGglQhG1cDTp2/jZJvtsNsU9i9GeT
EqR1DigBbyU1ThdGJSkaXbLR2pAYJzo1zhxGawx8frZMHVPSqkjxyJK1qVrkw8ZytxYQk7MA8bcI
NBgISytrGdu9H2zJLOrDv5+N/PPZLJNklDkG4akobj4MS6E3jS0Xw3KHjhAtrYU11wExvMoGRV8M
gTtgAEQKY6twcfUoPpc/k9YqcuyqoCBctB4BJx2ql/RYik7bWIIpUb/UzXNKVdpAEr3QksDf4NIJ
DdWn+5n+50jLIcgO7gvaC4bSYvkbf/l96WWwz9cUmxSlzSrxgELQU8MJ4tQvyMCRLNvq7IIDQOeD
alvL4i2+/vKTbfXPlx/KgMfrJZncL7S237+FwuJQkjFT7VB/HQn/oWvDmwB0xv7kgz4ySlnWjA6x
sTpMeB2JCPT3T2IKElQyS8tdkNMVhOC+gp86byto9G8ZAhGfFBRe3qW7XI0dvNK05st03rQOFOC4
oYy+Sa7wuL7l2VHc91KugO9xmMVyZ8y5vNPfPtcGs3kjow2nkbS2+feL97cfjQEeA1DLERZKrg+j
qZybq9TnCGB5A29HZuRN1XiV16qh6hzVWGHB7X4s96X3GMuuit4m5X6yY/25QTrIIpgngoMz/1Qz
ZLJrnFJH3S3M4icKGsTDEsJTlxFLOkyffZr8c4LlOLhqPea+hi6g1vz+wxkgq1xhy5L55RBu07KY
/GUsie4di5AeWjRwKajnliEHOqfwWs3FS0Ho2cUm6m1livBb6erTJTOrGVaoJOOQVCbMBYszHVDV
BXThJ3DKP89RvrG1DIodIEXv+r1flxYuH8CnI0vL0aZ4VzRl62spHYgO0+SKVjZZriL7ZGj5l4Kf
T+ONEB4VKpjIDyspo3RAxi6LXZDQ2KxwKHMRH+WZ6MRxH6mWfmoI901Pu0NDe+qEUfz2vWdIv13b
4LCGSpXTQggYFPlt2jc0Qg39SGtF34LJ2JQGV8zI5tptWO2LnKm33nsiuc7FSTJ+3rbOspvFFv3a
Zfxiyi6+TblRrVVhRHtzxhEepojk48B4zIg/RQrIUK/UySicGTpsI2cp5oPB21nLhJLI5VuMsES9
LrONIoPow8wNQ0LyZsctHzdig9SDV0PDVVaWzYDti9fw3yvur9uGbZgIeJgJCzQbv799pTvHUW2y
bYRTG92kijGmzvVlKy28sDSWC85ALrmxJ7/RNqebbfFD50Pl+kMns01uEz7pTPSI3vd6hd3sEE9x
Sc+0KS1YcPLL+2jTLHUQe0xrocLUxlWU8CP8+y/5s4AlpZrqAjWTBHhnfdjv69BkBAupcQfOBxAK
HBcfLgtLwox6WJWeWnvurL6YbuD4hkP+1b8/3vyzhCX4DOsfmhe0RvpHCYXnjqkHwrrYiYwpWiHr
8YaAyxZBJp1wo/LMp7zELRgbUXrodNYIqR90FTT62PHyf1lpXvmdgJhIXBiviMkzBbNAB3oyX4Xe
4bouXrSGS+f7/IHWhq7R5wtGchACvExWuUwDLJrsCU3JnVBLj29c2rlzGd/WaFqfREakofDOdU9O
gmXP1nZaNC8q9N74X4Ye2MJ+kiie7XKM4LvUYdz476f0l8rClVTfru550Este3mKv5zKPbO6nEid
YlcxpHgfEChzGQnrTITKmGU4txmBa+l8GEUqVnNMxRDETwwP8PMuY5hZEG9d1gDwOK1vs2V/q+wH
MyGaO2hLQB354kBkFuEINe3+/e3/3PdADFNRsO4F19SPd6Su1cqGPOpip7nmgl4jIoutIsWRQ4OX
blQWqE92vT+KZ4d3ivqUSxkyBw72DwdipDfkdqbcBGltY/UoW+Jelsn9+yymef95O4ZCxD4uSg5E
I90yBuzbyl0RQdRt6qpONxZilhVSjc82j48H5fuXs6hrWW+Lamj593/5Me3JTRKNHJBdHKEjaGu+
Azk9TAH4nbLlqfz78f/l45YljlLJALcNjPb3j6vTkoSasEh3g7W8tQh6J42Cymx4d7g7fnYjdj9W
wbBnoXg4KDoRsuncHH//vIjUKHvG8LWLosg6e3FvshfWOB5Mb8uoycMJl1KRxEtCuUEZSqQaYCNd
13JE2abzPJjKu0n6bm8b3XVju+Omslt7ZQ748wfWqE93pTllAGx25LPZmM/z+Jwb2K+CXjHdnNsc
iAD/8Liv7WV2fRvTDj8kXa6DGccFphVS+cmC1+YOY0ZrrYgHiDxQWgSpnlA+BuzeKXEaYWXulAyN
I1oOjYlKet1MwlxzbTPwUxo8Q72Oz3alJX6QpEDbuSdv517Dzp27rt9F/BuR1L4hEyesZqi624lC
jZCyIPGdiJsaaZVEv1PR0RGsaavHzKn9PFXGEYGqhQ4s9RLfVlW+zUszBhZRY2FSZp7SJQuMneFU
7t6L+Q5aGYT0d+/L1rwOI0jyGt3hE0E4M+2fWX/tBg+ijpNanyw042OhjkacIkwiomVXEtzXf/+x
PRw+npZxyqOgcEmyZI0ZGaqRvBFMtqmlEpxC12VV5QA8BnA982RuZLn8gAVWeLduycVKOup6p3aA
QmXR90wmxtZFerjiZLBpKfXmZtJcrJRskPAp6nzLEAHB/fK0XWPWSKoczLO3/OOTor1uI/mAvdOE
z2+jJLE6Y9PVirDgpHE/aTh9PLyQ/bGgWMHUMWw04sOrzs6J5b1K3W1Uz8QBAmFhEvvv1ftx83z/
CAeFIQkPuDTEhwfMLQz+gB26CAaS0i962q89RBc/LcF8NC2JP5OmfXYr+lgU8KHsnSbFDfcJto0P
O1SIBzKxo9rZVoVDpFDo1esSixFjtxStu8FITzOs5lDUIoDrkzaftLX0j7W9gyuFAllSwNNPpePy
+1s1wYvuk8Wo3tmlxlwegGMpjRlv2/KBgeUdSq91d+x2D7Qd0h0hj/3jv5/7uwLu187e+3egRQ7/
2EX0634onFk2tSNrQioTO9X8fqqavSLEjou4aECM9bG3jpVovo5iDq54kOZVMaI6zVsJ7y11Zj/q
nXrdkCK97dTsvohG8iirhuouKrcqjeq7ARb+wYLacijbyDlXlWmfnXKonmSIKmE1LrGlg9feGA5+
xajXsk+KL2u53P72N1LAEkKIC8igcc3Z/OE5xy0mbo7QbceqOg9GPW6hL5E8BTzi+P5HkLCX3QgC
Oc4NlJw1g0co1bOYCeBDOzJTgvkGvYi1EQFB9MA/EluZaKxr0RzGWb6VaDH2Wm8jIcOc7MehcUsI
qLGwjnpSo6IGd7tNVLM1uzt7dHqm2gQcWQlQXoBcm4ycJxQ+eIT7Ite2qpQzNBcLB2Q0btO6aq7g
nOCitPvFmRLeTZqlre1gyG6muXyaa3iOddQdrQFL+WwKckIhq11k7LQvGoHS/35ljD9OWh4nTXg0
lQ6tYOPjXQv4UBCDs/G2RNzSO+m0eg1p+ByHw71SZgCrzNS3c6vjwranYC3peK0TeGP71M0c4uLo
XsG6AM/iscySvI9OVRqKr9WUkFoJGvrEP8U+9z2m61Ez8z2NpA70V2TvUtF/n5PSO3HLE2vRItmz
2sbcVpKUQEw99Vqzi6cum7ptP2oPioa0n871Z5XNR/uOy57BnZsVa1guC1j/8EIlGO9s2inYt3oO
bxePwqscB4ZgfPGAE9SVm65wSakdRm1LZIKGEKeKiOlt3f1kxiU0m6BbqaxQj3G4yDtill06k+O2
cq1E28qh5MW0Q0iliON8UfOOTC0ZcXrsJmSeuzoxxkvidQSdWpr3Q2+8mJqerSbPuQ+i+Ad3HSzp
zKdOqtWcfYho4xLmsXvTUk9uosytNl6fcR3Pie5Sw9jubHoDO5OR35bBJC96z0eOXmZ80sP527vD
5MKk6c3e90dROI1xxIySd4dIjjfcBu7NslagQsCO08P+kzbuezLQh5VvWAYKNTq50nM+iplVR69K
dC07LHIqP2EO/YKwLDqVc66vxazGrSGC5Ip0xugk3ZoNr6b80gce+thXS8gtYBCmic+9FwASti/B
bDVbHZXPaB/JFypgaLKu+wTJK//ZdUlN6Gse72WdcHzIgdVM2f5WNKAPZIGYT6/m/qdO/iHgVNZA
yaXwnDTC3qShEW4jJPGPA9SjOwb+ga8T7ntbxvG8NiU6DRL6aHHZoFVDjasNYi4PUI992+KP2Xvp
xM5BRuhF2blzrnFXXAbBtgwNgOyd5eswMc2WQrx/xKOu+U3PMaNFgOrXlnSSbQGa5CsxdsmVFAUM
hToXr0YAtB0RM+PsKCq0rbeEPzd9qG0hF7MZObq9iegFUYGyIOZPqoK/vC28JPRiFj36ckr+vnE3
tp2lKkQV69aIcoDZwIMsLQ6nguRcx2JB/Htr+/PzmCqiSKfE4qJufbyl22mOMphcxm2mFAVIyWpA
Nucd0By5+2i2qk9Wg/5nYcm1zeJv07nwMszzlm/0yyXJRd5GWmxobtExGaRnogzVCew6x4pBVD6T
UzECAt+Ejb0ti67e14Sa+nYKzKxQLH4HNMQaQkywHrk5E6XIQSV6fmpRmMCxHL3Fsc2fAri1vlMN
27WVL4e7BTfNIpjvxsqLr9OyjYS5FaC45qWz9ewr+kWsoDaq0KSINT+kN/lQAE88zLZ7AQaWbpky
vFUFcEQicd9SJ/sqI767JtpxO7nBfKKvJTd6N9JYKeqHZuZd1zV2/vejFdRGva7dMHpBUWZsoOrN
tzoiXzQirCbP45SMeAVPRZSJ09Ca7a6wl9NUpYjBS+qSNOac6VQ3r8SyVmEKJch6uukbFHFkTj3v
+Vzxiqd13ewR6HL2AAjzm7SsnmICsbc8NwMKLl+odBxSmAnY8D0tYgowVeN//7sZ73s8ddq2dkg4
WBUoQ/xOEnk7Ii1YTcupm0SyOZgxBMCamgd12EA90I4zD3FsDlEr3IteMcDvMv6l14awiR1WaB7x
HxEhFUQeED7VFIi/0Xxj/w+bGgAsKqK8DYAcLH+mZunJVa/Ns1/2ekO+VWHv8Ch5B4JbeXaZ5e6y
2X60J+e7Qq+7TjNTHlid/RlPDdC7gVUTWpO76ytYEG5MGf2+3D2bx4fSlE8g79knbD0B+M7zjzyj
5dLOz/G+uv5fG9//f7J06oKePHvTL9vMH55OEt+K+qv61b/5v/+1/zFwmkx/mYRyLjrWr+7N5eZp
sjO4hmSR/a/h3fwPc7HC8z9sIDrDrP9xb0r9PwhUtLlIsY3x3yV37P9Y/2/+62zEDvtfKID//tf/
8kovQUI4iww6W/Q6LP7e33eoUW9mlLfEChOFAKYQ4godFtIz6kS/MtiODnHQfyHDeESl3/2URC5f
QgtF7y+P7C9fw3sfdPx6lC/fg2AmRo8Mi5k9fqi5DC/UCr0I+r2dNtm+dSBjGSnW0bXdcTSdzAqG
xU2AjLmLFyeB1TAoDYNLEkGSqGrjoauwG8j93DzBizJEfjISRkexu+DOEHgPtnMq9TJcDdTYptXe
Tt1EF68BNYWI0hfd49AkBOIB2A1yXPLNzZiO10OK3MeArM4FKmjUs6nCay0pYd5Couxio940RvjV
hAHtIwO0fcvuxxKtfF1uRj7Ih2s0IeyNX5qmfDAmiv1gwuNj3AweU1zTTCNijFaNYbQvkQ30KyRH
duuEgH1GKuRcEYkbhetJXgqt2NqVgdvlWUtnSErJPQ7KI46aPVOTYx7leAng7TrV/ThaX/DwARQa
0yvup9Cwwh72gFm4e2IdnunDX4E1Odqj9bOI4r0rXrVGPMLvw2HjXGrisexA30mSuvVR8wcJNVo6
fA2EZzDv0s1i0iiy/kdcGfa+mw2dXo/9Jr05ODSWjA5qNtS+SrvKH52ZbIzhorm0o1GjETSjy7VB
nrTKwkMt7hpA7vRjbEbIw301hjec21vGtAlPi8zBLJ9gUPmtPZCZbjwqBEIroZnsavdVPr4R5nAY
G/FlRi000doG3FS+hEO8ncjAlZVh0W0IfRUUKOm8R16vVWrh4TJMOl502tFrbSbRX4Va8BIQmNLb
xh23WG6sTveoG5wa+o9CqatG9KeuHzmIu9AvxnlY6a3FjQxMfhpkvje2rwkgKGlyyRNj9gKpCOmp
/ci9Wqwwt/4oKih8UwSjvklAEiM2U0n7XbTQtAIR4Iucjq2db8CAra0+ek6U/mCqZ6eu5+uE7u9z
P6tTk5q3wdj3O3cavFVth8MBjIXPKOOEeci3q3zfRukLrM+fqVZcpvm6tB4bUzGHqjRykUtxK1uH
NO9hBkOePJt6Puw7QDs9utA5cM79CCrBtuBuGdfmdFu75YVp3LqpI5Do5lQQokFN2+mh39nRTTsG
oCxAOnJ9RAXQjhbzNSvdu9FNH+pngtXXtXdociNfY81dsR3cxIsPDvfzc4m1dE7tbzBTN8mQk6+k
6fWl8vSalZNmFDPGZho5Nl1cbpm7rdIb7mvrodRvlSJavTC3mZifhKv2vcxWdRsNhLfazxp4V2Jq
drwaDtAuqQ4GtCGKW9Gtg96+Kjr9CGOM/ub8GPcSuHjnfInxxa7TGBQxfLxpMuhyjNdo2HcIOdc5
ZOdTT3gV9+3vdm/e6AFBN2Yorz3RDSBCrevYC4EYeq95Wh3izvpRpPoBosMtHVYMArJQ2zTLoeqK
4UwYA0W4w8ADCfodMBgwyYG4DtECbnL9prbntWgETx4hSCi0g1vGFxXng29jBGPq0QPRRFeu2daN
VQe3INSq1ZSXD7Gb7/ooAKxpRTpem/IbGRM+Kc9PCoqYzf/Dl0m6zbh++gQVUHXVUO3ra6SvX7pJ
lXv4ZhF1kvs0D9O9MwxQ8Dz8D+2pCIMVQPQHoXnX0Bq/EBD2Klu5JTT8LKbuSzWlz+nkqF1b8neg
25m0YlP3ZK87sbybTO3Oc3k8imLTdfJj2yH66XCUAIouJJeLOtk77nAYhIvX2NjNdflmpGqXEzzs
hsx0hik4kOsjL1XAys+xWK31yv1J5+JptCii6L1u8BhvK2PRs5o47hRi6VWj53t39r4C/GNW3Hi8
fy0kKDsSa5loj7IwzovZbsMKu4KF9Vx5OeNNWoSm6vK1UM3XJHVYGERrR+3whbvhDT6KB40kGdG3
V7NE098kDuZxLCeyCA9zaP6kHLVWosaeo8fNeeaxakFwSfthW6ckNJnFMFNTcrsi/8VdRzWj/RpK
iyHSE0vv0OpdvulM7aYue+S7UUhiVKJdTGFBhwxjYm/LXTNndzjtMHBpIeli3a5yeB9qlydJjIPt
XDrPOBSzeRyageL3aEctLCs33hfEgwskzrb1pTPSx0A1m7hdGI6EAYFRrAo2IVEE2zYKdmVt+2Xx
GjX5lfKc577WD2PmAVgzT0PT7oe+3AZkCOv0F9Z0HA8iBkScJu0qde6rYPBxsgDTgmzcPk+KIcmQ
7XED4X3USf9pr+XQ0wmBce14u7gNsM40wX7WouVCXj/YQfu1TokWjcwxPdr1s+vVvpWhKMccmnty
P2TdWXfO42z4WDXBHef1rTaD/hrZucrRXnkJS16znBtrjH6W0ynsnU3hiOtofFMg2mj/bxPg9rUw
3qjAuW53id9l+on6DWl4/BbL/EcUmteG3V4Zdr0ny+pBTMOGxIVwZdXei5tgcuneWirxamLrVISl
WODqq5FFWLywRJ6qyTo62Wvvovzv89eQ+UmTJudOdNcONwEDMdlOBtGF3uAzVrzbuimODsCBDmvg
VCr4w4pACi3zJ8385jnVVd/JfTFOFzBdym8TY514+l4BOx307ms3dy9YpDaZNe8ZX3ynH/aNOHQQ
gJgjYESPkqZTYa1srIkNqkqV6Q1pKKshvpfqaLApkFBvsi13NHtbRSe8I09K7QbjMifuYZDZtfDg
vrv9xoBPgKeW87OgozSizicULErFBecQOcFedQ7N9LbOSWOY7bsO7mOEbixW7Zfokmdn2TwmSCeM
SttCCLoq6alyoSJZtGfGGzsWYA65yUHlDckNneccPFg2DvtCNT8QLp0i2Kbj4qOt5dlUUscKmR08
SLNhk53MkRGTYz/VY/3Nq7pg05qmwhAYIfnWoMKm7bweE/U4Al+4HWZPX9tRg+xdQG+1iwIhS2+s
sTseU8i+aSuRSJnWDczmL1wGv8uge4YCsUMsqlaOWT8xjtwXQ/KUOHDdrWFtS6K8YRna80PfMgdj
48U0vDYsdVeVSPeCBpaZtXF6wI3hpR8s7NPReKbVCqKiWHvDWxZBd41v2wqHCJPDoI2vk+aoxZNv
Z856vBvnaFs0aKFzQvkwT2poDPw0ijg/Yu7l3R3hYqE/0VRNht3sPYaOfA4HcRd3gv3A3cXhQxqn
O3Rx+y42b4gI35Z1dx6Fuu31G2XwAmHcmuNXTUSrsSLvqoCFPCXfhqHd24M8x+WSjFGNx9GDvT1U
9puXP0WsTdjxR5p72IwKKENcJEoSzNpzrE/Aed0HG10T1PWvMTNy9BudbwUiBiiOZU9zntPWAJFb
PVUzEG8CJzp5QqyHQYsty6QkHQP7WCn7XlcPvbUJi8kkAI8MYvyvyJPYrNVjKBxtnfd4JTymwp3D
iUzffj466E4vpWvjpLIij/nPXByCwMDzJ2qvfQGLWjxV7dyjM7A6VOXt9AYJ273xEq71dWr0P/qh
SDfoqcTOshLuDrMdAPQH6idda9wUliW+23kW3bqGsk/E7VlAGlNb7T1Zpk8F07ZNpivvbu4NnqTW
Rq+KanifMR91Vgn3/k2LD+WIOlF260ik0SYjVS0fs/igO1O4B8YufvKR7neadPM3Tdlir6ypxTST
6PeFXRtbnRjaazdCXijyRJ2E5tT33PeojynMwJTVeXNbqdR4IFF2gXIyqZ+SaDig1Srh+pvhodMm
uQVhxhkHisAPJpiZhI5IwFIIknZdUVaXvEjCDWdNCY/dmw8a7quLzJ3gSAe6OXqdA8mHSROYgtrj
uRd2eWkZra9zOV0KV+LnDqGb3tMyd55ELabvICQrwjjsgHDBObw2Sdn9AmTDu0pgbT5y0WH9uE2o
vrmJ3b1omWGRMNZHybXZt9aD5SXRHdSJ6bYZvPJKH2rrrjeT8bouPALZzac+tlaNC7vWm9vxLih0
81Ezzakn1mYCpOpqw3asSrYycgVvScHscHGC9Z04MIkIip29KjqXdv44fktIGbzpsqG9sTBRw23X
k4OKoRrQAl+mFnG0iohv2OoT6ZAhdf3KNkpmvj1oRiOQUJ3NhCjKKCx3arlgLyhYXOshMbNpBnAX
7rj1bCAMJrUjUa+JlUlAJZ2xNxNHP9EVmthTSFJRWXxTjK9j1C05k0DL2my6lvjJSItQU3/f8GZO
OmzmCaZ8oed+V83frSwhjQmAK8qfoH8gUOPRzYGnVukXO872pqUOESofc+4ytv14r9njqSJJLS4H
e2M5ZNUJN/RN0n+tifNXOMRAVId+SiBL6OYPO+Mwk8lXE5XJRLOWueq2RYWH73HgYDCtEXE7vPgr
NzTFjuToZ2IrH0iCOcTCvcrMDuPlvI4Sg2/c7fqUvnT9pOuttym15oWxWrSawNhvamU/9Gb/GGj6
dUkIzkpjJ4ojUMCjdgjdiQlN2B9KvTJ9S5PZXuXLZHmW15PbrdBtZYCv841XRZcqHhrUExTlDSD9
Tprbvm63eaNJv9w03XOHPrstmpMXuStcUdswy9/KvHn8d7MDHTVNlf9tdjBkt5DNIEu2USHTi/Y+
NF1wrVMxWfawt7NnrvnxaSY05nocSomlL5uOZI1WV2MRzrfsT9HdENvWA8zx5LqGgD+QVZb3L27a
q2/O+1JJl1UzLevHWlZStKypdFld1bLO9PcVt6y9Yg7T+8EAMroqWJrdskbdZbUi4ZuP2bKCg/fF
PIZGAyMn1Y5hwFqfllUPZhvGg1eEG6Xm6qK8xtvhpTPSFUwr95AE6eTnmMdvGKzJbbnsLfqyy0CL
GA5hwM4jWqI5K3MwHhxrYl/SG+rzkCile5EUzb0oGnVCg1Ufy7lur8OZ25i37HQyoFmOKlbwuNgH
rWVH1MJC/ymXXbKe2vgAlHblESO+IaOPzbRb9lUNQONGvW+24H6G/ZS60WteUmeUYvLuzCT1NpEh
06feiLgwEL5BAyUa7FM1DdGt6RX698DTxg0ccBIpiDOz3w8B8p30HUk8cKGWMyJYTotiOTeS2Jve
xHKW1MupQj+neNKXkwaRC4cOv2ZxCCE3bKrlTHKX06lZzilGMNFhHItzsZxh0XKa6RxrAGlluHLn
Zv5Bk/AEAwmsayX15mmolXhxp65FExZn8nmyHJpaqpPTlwHkCKvGcBOYvDSgSIf1Np3dE8ihKOAk
Ss6VMeZXTpPlVyibYlQsMroqe948AyN4yaVtb2uRh5q/doKvprKAyjAamLnckFO3/U/2zmy5bWTN
1k8EHySmBG5JcCYlarSsG4Rk2ZjnMfH054OqqmvYe3d33ZyIE1G3lilbIpj5D2t9q7V12RCz8/kv
mg19vszdVnJPk/fHw1RE0boty+xaFonz5taGccoTDomdQ/ZcjR/aolJgaVmMWCas9N3UqzuSnNh6
VAh/awIETeoSuoV1DyiSgVeOgDbpJFM1u5o2Q13fR3Sb+1GzvjUFo5xeH+gkZupKIu6eVQafN1TT
xgPQmST1Y9ZFZNqOSePPWpHf4OZDlEnD/oMm5qtGYPzF7D1v01bW0xBTeg6aYW50Ai44YSMXgk+Y
3bujo53deFoypHAbQ5COH6VOyAcLlOQYOc4jFPNHFzv1Kam9dF9Iyuw+14+hKeAODdEUbZ1poOjp
cLjjRydAQGdWIuKfSmnpOqvniKo47TeGUOeG+gO0Nn995MFYJ3J4sXtRHgvW1dvCmSy266Wxq1XW
+Agn4W/O1s6NSgxDBeFXEaCXLcNUxip685b1+h11obHSnYn8XjE+VeX0jHKseBi1inbMzaKd1feD
i5s2Re4rq8jPUlSOMNwqIBVCEFLhVFtXzoTvWkO7HQw+a6XLXDNoSzqwkKSQcGpfx2KQByXS+CWe
i1fCAqgg7KrZZZJNee6ZsO/mrOexittVnRNxAqcS9jyI6ZUKZmT2cGGII7Itbkcvp7SodNr5q40Z
DQgZFZOKaPkjNyify6DjHVZ0rbiCnTVxro+8zj6EBG5y7SLsf2pdpziVnR0cjMrT9xCM40sZyA+B
iPMxNbSZp4ADRSOgkC7mZ2I6jyxHkIaIWK4IcbZuqpKlU+nwu8u86APprU1GVsvVXrcw/FkwL5kp
70oZL2P2jfCxC0J+nghAEKqQ11mUhq/S4qfTzvdKlA6lcI9hO+uwxGuuNAA/EBDYNsbgmwmHo9Bp
PIbC5bJit/cwCEN/wlXW0r2K71Opmxu7Tp4kDjyB+nBDjuRIZ1w1KycU0TmU5knJMWKWzOdrargk
QCzGPgPpG+CH5CD0sqz3cQfcAS1ftA/HcH5J3KXJDE21nQFv87oWzfQ66Yb5lST33Dc9dIWyz7S1
ZTP0kl1SvSWRMg+h5uinaPSSQ9ZZ7W1Qyu464Ee+2oE2vQecPydh1HI/LRXVsNRW9VJlmUu9BSWd
ymupwQwNb5Q2lpoffFZnnLjWE+C56b5Ziree3/jnxfv/bEP1J1Lz/18A52WNhSjv//y2GvqXNdZj
Q9xk8/Zv1li87Nc1lvHFhFm37NA/rbJ/2GSJL+yOEMmy9XWEFIuA8jd0s/XFtpd1FeIzywUK94dN
Fihow9MtrBausYAP3b+zyUKX86eqSroLCdUC88l2DJun9y/s5iIlFNcS/Z4RBQB6unjG3e4+Jy5w
BSzoBX1cuBqmCAp5C99mLrsfk2F8RUP7kstMvw9qdDN2PX50hCGBgsmXQYjT+5omNOxudfGQVnp7
WqznywFY+DMLWxbRyR36PsSsEKT21JIcpWF1A+UEZWNM/LEq7ZeS4mTr9Oq+pKXLq+xKvwAtILSx
ugJKg72hfViheUP8srGyS61+RSrCwIl90p6TmJQ/oJD8q+HwGrMeQ8RwZrlNyEU3wjnJnfDKFsPz
QappG72m8RZmUpyBWJmnLrHmY6VVzjkqAPuuKkn0CGp/9Rx4zLbi9G3EQJAyWMyQjiucech7NvQ+
ASGRPetigrhWZDz295DMduSBW+eK9ffBSG3itgJV+iGYu3RVC3Q/K9mrif2NLfqfovduWhU6G9GY
8s5CeLr2qmgT1W26U6BwkG3XxUUmJZS5qQ3eTUaoe4ey4xi1RuUjijJISPfkAaJxdYSN6bx3jnpt
Ji9am5Sgiy2/XRtEH68rsnXfe8fTLgEO8YM30oLFJEr4c2ZblzltekJpyh+J6MYdTbC8bfQEGXeI
pKtPBAFoeukyKpUWaGYoMKNXN0wdJuPepfqqKqhM5JnUt0wf0xezVC9k1ETwLxQhQcttDb8eXj33
d1VaERID7vSUSyUu3HQvS+/VW+59Z+CvY3BQ0XYUstsMFAjlUinwt4DXVE10ikmPZCHxKJe6wl0q
jDyc4sc2gGiWSqw3LUo6LA/UJONSnbC2Jf8m9czNuNQuHUWMJHt5I5lFX8jp+Mrz6v2YlppHX6qf
2SgbP18qoqFqaQcDDMgTqcMTtAyKp2SpooalnmJxs+BarG8ZiRj7pGvvxVJ9pUsd5iRmu837snvW
Q+D/tuPeD8p7BI1yLYiMWtHx0J5GlrNqB8ZKK28A3DpNZAxhRjPqZpfjZjsUAfsgKrWmulrOVG0E
gdZ+1KTZrQdiblMSLUufLaqtwzN4G3btcAxCK0bqhj45iyKOM6/dzV11WYz5JC1ljXlC7ZLct4nl
7qhqFWPg9lmE7fSQezkjKtbte9GFxbqzHFg6ibFL4yF/zpI0XvNWDZvRVgNz7KQD/9JrwTdm7sMm
SI36DCAzPM5qJFMlGNhfr4TdGH4fND/Kqil80rIoBgk7uXFya7pjEOj51QSLYhp7c921zhH4qnmr
N8RyuoGNLMMb47tRZJTqldvf6smMBFJz5u+dIs61I1XLIWaB1WwC4LuaxV2QdkCj6GiWKqjcApwD
jNMSZTY4YeSn3ehClqgY9RuRXWSbPMsLJk6643uj1n9Vrec8EUgm97Wrgq/YrBGF6EjC7EFPdrFF
ZBYuWHWqpR0/wfNijlvWjrmK4EIRMSu0G5A5M0Vclnx1CuOrTuDPtnTUKmzDYl+107XqBuPHQG7n
QkwYfS1uUfEgMsSwMpXz0Y1IZfXYTNEdkZtttvmtrMzx6Cl6YHonxg9BxbhBZumWzGSC6rPqBp7k
Ccez4Utn1YXsIkGX6GuiZ8q1q9WnaQgwX4vYTPx8SukfhkierCxPruMcVOdAdMltpDPoLfX+3Dvx
sMutrv5a6H1PLGzO6qdWjN0UTKE+xv+dtyRxDsmcPA0e/41sVPM9KP+7ySbZw3BhS5ZqjA9V0t9x
DzGpLAPAWbodvtMFzXuRaY/hVOub2SzgxRlFd1umJBgTpBT7EER7vzDiM+lUoGVCq7yzEx09acx6
vhF0fMgils4MaRd0PipqDYj1ARlw73ca8VFB7OY7vUkbSCIdW9y8luBrAeQQ58MpHNs/gBEVvufQ
OBGyeUdO6PeYUOZ1kLA5YXXLVluvEGAN9LFm386boQ84XgLcC2URPGN25VZc/g/IXs1NGMPeKzvP
+OoOfJoz23AILpi9C8gfgJ3GYOPBSc1wfNeAdyaEkIzNo1G5P+02ueRjz+kLWHCMxMY13NsBzfZq
gmOv4VeJxntjjBDwuqlGBk1yLwEesGp2kucKN/qmNtBgeHP0nBfOjowaon+4E4ix0rxvbHnxNHvV
RznxQDlt9jjUqcTypoBTZPrNTNht7tVqzW2XPAGCxMevad66Wd5pN1XB1hyo592co6fzig82we/U
xa+DNIjoZI/EBBapw0ai2FqkMPERROYVf1NzcXXCi0JcpbFwzLViBEEU9GD4KBtQUs4FubaJNPfk
oDWPKD07f27xfTtdl+/NqXzTNU4hMCp+YAQbp7PfVcEyy7I/2DiCPe8EWz7T/kXJ/U+5+7/KK1l0
7f+53L15C98W7v5f6l1Wx8vrfq137S+GQeEqLapnWM0OxoNfufvmZyW8wCOAykv9j8oth6IWojNz
TSy1tJq4aX7l7hv2F4H9hafYAMDBt5R/p941PL7TH6aI1LtAa03XAS4CZ9mRxl+8HbPbsolWSQ7E
2lSbQr6FktibOG7ym8hSwTnOGPwCLn8qqxRtEnS4XY1A5W2ybHlJXDj8E4uhxMZXHFUjtzcFh1W4
TyHWNVjnHsViv1gwFZyvMbWGu6GxSaM0zAZgAPlULVFXrCKbBtmHxaqTYqx1Lqqdia+2Y/gWCf39
ENyRirpyoEBu9DQAaJgET1MUuNtmkXHK3D6zrXTeZCwyZsCMYkqDJtv15kuWz/m6Gzv2eOhoVwP7
QiBl43Zsh2plJO52ZrjKjqnPSRLJgddNQi6gLxKxvPGujiyqSe9jNORqJGck71HVt8Y90ttTSbLz
Ggf3GjrWT1vE01Ej6J21MAG+OyNqHmJ+t7dlnJeQLrVqN8n4aWIv5mjjubf5ZXpdZZ4TxY8cm+mN
VcCu0UjxYvV1Me2edbde5rt46r5Th8w3wXPrQcxoaxiq4P2PFtlaNyyEnh2boPe632SWr+rcqtfC
LX52ZIlxkqMlR1o1uQ48s+SRHEqGnFyGjUSfAZprpTNJI30+2Wuqv9MMe2AP2k5PfTzbB1Pmmwr1
gx8TWa0qhDeTrEPWGmH0gAb6PjKH98DmmglbK9tOE1lQSZlbt/YnRdWecRrgOF0rVtc7t0OkigrV
PiDxUo9mXgLkry2UayYT/CSP1IOeBTOjh7ardsjLw9vJuXi5/QTCD9pO4hTXsdEIJx8wKejWbcQG
PU2dr2GmbiBWqnXXT8Spjw3xUu2BLGGK0fDrGAKmm+KNslXMW9XeNE33My0eCOCtuPU8k0y5ihBW
mpJNJzYEna91FLCr2iO4nMRMiJNGfaMIjU/tcViBISfT0EUErxbNGBqIZyOr6IYi3BuTs/zbyaEm
16vJKv0JfmO8dtVgQ95aGS0JcQWLc3cUuxqUZWGLN9LJmdoL72eWeBcznVeWnrNxrK9mR+ZXkfhl
atw3cyS+DdjLyJEu440FbP3Bc7BBklzI91VsWEwU6bdzZNpXMc4dsbYi2hHQbH+vrLo/AR2Nu3Wr
bOea1WZ1NIOW0DGrcd/spo7QgxfhSYPCfmDw3h9A7WdfExMI3JprKT5HRqQfoiRs9ooF32Mrp2oJ
xm7RRenqG+BuaC31WF4jxxwOUhbZK1ekfJgtDAmZvmTMVIVzipzSO6EedrbCGcdtJ8SyNJynC/us
/HHu4ukRCGN/TPQqf8obRb7aYLCgaSqveesol/1aRAMAQs8mfNiqzungjnfIXcwbW8z9sYNK+E0k
WU/bUk7gTAkYrjMnPTSRZ9/OTRn9MK0JVUdL9sAHGnG6Vybl3mXux/iCW2g829CkT1ngCoo9gDRX
l+Tz+9Ec6hvYleKcp2X0RFnlITKzmzOPijyb2qifc3QM7QoTF9PmvJI7kRnZjccPiBCC7K0ki/Ti
fzAFmp9TiD/uflwQBahJuAVcpiJYrDjV/2AJSGmiSrOdw4MbhtlNZTXlcEjaob2pzYK1XQA3qBIj
GX8GkbFiTGd/xMKxsUEHb9BmPGES07aZqWo+BckyQW1FCRYu1rfsFlpkUHH4rQt6MBnQLeyrU+jJ
qdPzGxk4OLZqb77SvlOuBG52USBOVzxJT3YwlUvasL0H7ZGvmWvYq0jZj03DEq7vx/zW6UPMq6Pq
g8dqHA2NLA7iZdetnOvCjwq+8Yq6jrbEIZUNawMOqHWLdngCRgDCdzNAQf0GLLWO/XoIy409i+IJ
RqL7DdTJsc06KMUG7Du55M51xVqhCq0KZa/rThY+0EpU8TlBIQRP7lUuyDHtzftq6s5R1TwEsMcx
5+gd4x2bwNV4Ws90mKDHkYOR2Tev5UigsIgQUs7WcAqa8ixjPv5xrBAOtSGWgBh2Qt+oDbn15aoe
nfB7NNjjkexoa6uh5Ycd5Ng3pUoYdXgkE8ooTe7J/wr9ihCtm34e5c4LMGP0M/07qAJHP4+VzVq5
T9oz4BDv0tt69ETKrHEOY6e+SdF435fC0a9RikV3jcm8O/FeT2fwZzHuns67UG3yvFNKtx8yRKK9
MqUZ/cBaVqynJpi2zfJJUctnxl0+PcbyOeqXT1TWuv0xCibzJtWK6a6q4/ps6QX3M2G9NxUjCB98
R4stj/jfFTEawHqXT7C3fJb15VMdyLR4xJgwXUj+Dg/o0kaKb84B3CbeSc1syiqrZFFSF8tzULsP
iPyyV+Sbw2FezpV5OWGs5ayxl1OnW86feTmJ4uVM8rRKP6QsQc5F6HBkTTiXviJM7g9Jmnt4Scfw
lHUoE4fOcd+SzFCnKtAYBDmpvEY5oRUL06M/UYA43+mvCdfE0YIKLHau/G3ttq+JRBUoRjZxjEMY
7bJa5H1BAx+7nT0qlNQT/NiulxLMBR0vGbcyBqnhIzR08rUIzUbhliX48KaQibvW7drGeEIjO/uG
hxQC+ZIXJMeCWr/6yvy1Qd1rp1WH69FMu30ZNkN4NjI9pCFsY6tZ9Z079MioCkDPTR2jNdZDDQGt
G0Uq9D011WxXZ3vmvrbtmZBKa+kZqiIpARN2JpHcg3Fxw8m+mzQU8plntpsGM899Ozd2ii09yPUd
dPgs22iNwLAWMF1DJlkxXRuceiTHF87YqpFzpG36PKMCouNl+y85Nl/mDLLieo4KwdlC/LDHIyZq
AfWpM+7Trub3UtR3MlCEnScJmrhWVevOKPYtLK5tIrunbjg7CEXpFfULrKPqYoEYXhl43dbUqETy
Nmh0UcrnKxEQVQbBf/LzsiIW1pLMJIfkFevQuFXJ+F0UZk0cvAk5VRnXQK/HG3D8xtppm/dYviOm
9Y4E08WcN8rwh45rwCzhRCZS38moZH8r7hM0OERUuuh2YTNEuXSIvGz0TV9b8tQ5k7PPygAqS2we
yVC4L9OeOy8W5lnj/t/oc/U9a0tteY9QN6kK2Hk0XrnOn2ZRxT9ta4wIe2DVSyD1fEqYwqymkbmY
cHXlJ6JWP9lo8AyCIa1MlNSdTqywF8vwn7XG38ilNP/btcblrVj2Gv+mzft9rWF9YWTHDt0FXyQs
HL//1eaxoKD9IzYMKCguvmXh8dtaw/7ChoGlCgtrBA1IGn5v88wvcCxRd+jmQp8zaSh/27r86oT5
7ww6YBL/2uY5xLhBp7A9BGUCR/KfCwa7botK01NvnzRxvlcIxdZh7B2xG5hQQ0JAYXY4PabQzHcW
ttt1GM3TU9522gPO+69N6NUXrXYxjQT5dCJneLhvBwveNQHt6Syo40fmqgYrRmbkDC1WURM8W4ab
X8CFHNomAFvVu/0pS9t7DatQsEqm6N3GhoIkKyEKeMiuicsShfUoBj7EKQrpXt1za9KO4mpjifHo
KVqMKeiCFRrz6sKZNUU+q13meVGJOAGX7i6uUrnXCs+y92hLpgf6uuglrqofKat76YedWeN5jJPX
2ECVCAdqH1vWTVI45SqNsvQ0Qtr0W9OCB24hxGDg7Vv9oqOxR2bRWpDfE1BZX7zU3qvew4uSC2Dh
Mbq4uUGJNdQxKrYofsHqQe5lV9FMaAVgmbYd69Vom4jmmkXx6SFO0/tw2xhc9i2PSLqiR63u9TH5
GO3WArwW4JKPFIJKoY80g63+mhPCvOSIFAPZJSR/AMsMH4ZxAgU8ag9DL7O7ISNzNxvtoPArK9Dv
7FG66MzCkYUV62bIt6JZvqcxcodxlKYmErKlQo2XYjUw8KJ3NdxIPKDNwLA4cwyiCCJiIhtO9lM1
kSi8DWaDcbcFMjpAmRN0wzZyNe80lKifOqMJiK/BWBTt2G0PRwwONTp9ksAdf7DxxK+YhRC8nrRV
hgg4t9A/1ub0XBRTMaxcr5XMGmXNAG6Awe7B9FDetZM0e6u8tkLA5Z60OS7R3+rEDyXxC7Px5jJ3
ncUGAJFhvA5FQIcIy034HeoD3B0ZzVPVgCPziuHWtsxW3Km0cxHNJi0IdIy+mdyMlqDg9RoK5/sE
4Uq0l2rq6yNPmEkuMqX27FOiGADKx+JnWcX5SRKEF2Jmqppqx93IZj9h7XfsPsWlo2gWVe/o3WGG
PripDrofvs8qJJyl07scOrupU4tJanLzBsvxS9bK65QsyPJYN6h8m33U0STbjX7JSHNYlWZ5Pyxt
d2U99GR1KGGpm3hpY3OI62Nfn5OQRIa0PDgRcD8mHMXC/yLNbt01JW+ZMcLcyFV+CPXUvMbK1H7w
OPslBFlWLFejw8hbTO6drtdELo7TKueI2no5qzR+1J/mfJd3g9+6vAa84UuuGcldq+uHyolif2xY
veAjsBjhJA7NK+vIOEtBHGsBU4/26joKbaFCujE2zB9sN9wjOM9WvRk95uYQ7dJUJlyEZrivFyuZ
4+SkDCotWYm8bNdqnnXWR6X2ZlnYW2q5A5YWMSsvx9UAPX9fuHqxcP18aZGhwVQJ/1UgivKix4nz
6qnwAZR97Meou3ZjQELT0Cfb1CKUVpiyW/d9IL/P1kw5JNRGuFN7NowEig/KtIg0msNgyweOvkuY
oPIya2Uc0xjKXm5vVJJlW0sZzq72WE6xj9lZjv6RQYeFAqB+hGlwa0ZjiTgaxIjVYgRh7/tj7Nz0
vZ/Dn3+YQv4bI6TxyS7/c3+ICArqqqGb8HJwhv75uC+qCfRSLLy9FgLSi3LAAN6csX4Ip8q+jVCk
EFg193bFqjptLzpZ6kSgl8wYsIc5A8tg9rlU0w6fOqcMgFAZVe9twiltFM9l7FLGiJQ4jHhI1XPZ
FOL7oAI+z6IZoSEwVJH1itEbPhDU5KyjJ6xHx1REPSwsTD7NoRE2h0VRBSeqxAHYyedpgnifk6X+
PGVwqmSnKWdKf+g7JQ0K5XFgvdeQO9/rlrZlDZLcd4nGCCqrdXloarTfzdJ0GQHyImMJRo5wfmbE
tY8ewqc+jnk3wZDoVjSebPydeJqiE0vxZAOcaVqnhheRExZ6a6PwwBXQHc5Lm5hwnJ2dIrB3dU1C
oIeAmKYgblkaBTs6buNo9rL7IZCuPVGul5vaxJW+SdsaClebYnHfJYRP9MhwYxw/DLpi39ETEuE9
OAP0N5VI0oeYpPPxpOokX2fJSO9MEhJ8DdzWeq3lvueFaOWX3ttZuvCWdjwum+SkQmFde4tEGgTx
YfGNQ6FFDibnrU0+FBAaCGS8oXVyO1RQ4cPO7iGOJXdNVhpHR48Lv0RzLC7MAlPsOktp2f1SZnaA
7c85ao1TRKtwS3yRtpNsZdEdDtoOq353DTRkQaUMw+8B2fNEBcd1/6psTi+8HsZtYC/aMWa0finE
u5UFYq9Pbc581kaZYOTNNWPWsIptg6BogIF0CkduuwYJgDbQjQKJdKYG2FnUAhAy/JiGBMucOled
/RKF87ThN/c1I8mA2Lk44Cfx1EZzowGzonjMvY7o6n7aN9aSQpQBSJ3Mj1AX49apte8kErByLSyx
q6LuaMLcigQpVoY4tXnwNQhN362jA5b+d/Y12Gq9G30YmGr2vb2d5v4jjyZxA2bhB4tmtlp9ZflC
6s3WnTR3D5P1zXbb9hi5BGW1Thp9KM8bj4Pjtnc5ytlD27LETarYXeV5ivN+aL9TLNrrwjY/Bosp
r8YCbs2ynug6EccnK9G+zfD1d7nSxU1Rexd05WptEiyyKQpN+cT+lluzq4J13bOrG+wG43PVszTE
ZuXxZqcEeGw6l9EnuIyyarvLXImGZaFSO2lVTCcn4wEV/3TJhIhhBxjMSoQidK4VhI+AirgjH68F
CBFuTG+ID9qydQ2ZMWRkYMj46Hi2MaJ8y6wfpJ0hFe1F9RNRGETZ1Cm3Vj+Xft7CeDNzYxGS2qGf
mGmyq8cp4YZdxKcwvtChOpMyvspPderQIFSN7bjDZ2HpiN/jJPkZfepa8wDJe9KHIPFsY2qrndbg
sNpglc1Z+nJHN8ttnX5e3NXnJU6WAhe6KfEg7d3Pi374vPTnzwKgCgOKgemzMLA+iwRnqRcYDnX/
dFt/p9uiO/nPW7XLjzBirab+KiNb1mq88L9kZJJThBWYoHVCrcVXflmrud4XVyAWcxhZy1+/8lu/
5XwhXROoEIhrx5Q8jb/3W/aXBfkKo5E+jUYJndvf6beW/vHPazUHSdqCa3Nci29m/eUCZi/euTaz
gn3jNVa4N+qUPCAIfVODiiyOPqY0y45MD6bqYJtO/2AJ5YYbZxTJvIX2ZD7VCTu5onMIEKucdKAS
izVuVnvspnqXa5H5tFTKl2Ac9dtc02zQaHbBVlmChcRebFmJt0dD7cL9VG5dnXWtnA44z/BS2yEf
EjfomObbBCfDhcyW4kdoj57o65Pby/4FTGNGDKDrbYSepeu6cO917hGEx/oNwczDygOTAhm2HZrv
dVZX4xpFT14zbArDs56QRcQkWMxnO6LM90eLCXDbZ9Cj5izfy77BoGjExj6wXYLG7NnE7qloIC1k
8hxlU4jDUDl3Y2R6j27pubtRpCM+rMxbJyofVibOnY0JLpTFnUf7GDm0kJZREfztjj1unamSuHbL
e8GE0MX2HStS98Bo6JR0QYyQpxiHu5pzUEG14fw+13GH5y1whwFM+JhRfXoFMAG/pSeo/FBDfYFJ
DVnrNhSqRT40eJq4m4XtqdsmRCh8JyydEQ9swKDZp4nWBOzaXDEfer1zkmMwjJ7pl0kghk3fO/a8
peDNXoiFq+07N29wRIuZ5RK6JJAsLKuMVK3MuR36beC0w052evShl1Uo13mVe7ui6cWzHYx4W0M9
DBec508Pg2OvjfXVKFzjXDaqYnCta8S4usOLdKC1R3pwhSZFUVePHff8lLN4akY/V3V8x5yb+b9O
7FEJlhPXs62Pu9Yq2g8zH+S+RPIb72LsfcLPSr32U8RCj0w8yXVT+LWUnwOdfiAGSp1Jv4RHNcU4
+tsue+jIffN7k37ZQ+W0A2NVHnVJbw2NONzosXtkaE6rN4v5MShisR3q0j46qMRWUaLt4kJgDXf7
dVq27YOySHeLhNPeajR62zEdw3zVAZRbWVmjsByWkcxRh/PnuxLtx5ktOmVEwsZZoWk6NzWFzkok
VvzI09qfkEULeKcGyhzYaHFyUGE6ViSi9j7rXjTXVdgfwmFMbz3qnm8d7y09XBnggA0J8kVNNU4T
oGFtHH1WHcRw5vJ5iuP8rlblDoNntqk9WAN5QhaHbWgEkruyesj7sGXI2Cf83hO1c5Kw/iY9VG1Y
aPpL1akfZd9DCamUkaMzD7o96TXJ1gE0lL5U2ug8jCVKefYRqXytVIfKW88d6zBmg8Y2duoRciLW
cTSj39hD3W/1uqkxdcoRz7idrXMBGiWbsGFZGM73macd9bxzOGHy6eLYev8S6C26nzbMrqFn1se2
Sgp64cjDLVrj6hgHQrk/D/p/xCb/K7GJxRbvP1+L6wilSRy+NdG/ziGXV/5yL0rnC3HZyDxw8jAx
cBYR9S/3Il9BU20sQVdLnMwfxpCm/oV5k+6xOEULgsL6d7UJX2JiyU3qIK9iiQT+9G9ci2K59X5v
SxcJDItLaliP/4VukZH057a0jxyZ6/nytI9N/ZSDVH2ppQgvLk52uiyvmb51mv4epKL5wdi+eB37
Fu/iEEX9xmrHciOHstlI1mAvjRjK45BXoS/cOPuws7D/+s/DWHRgJ/+nh5HRgYvsiDfvPz+NTx0Q
hbd0eSb/9Dj+/tpfnkdXfNGZ86Lah+/H87MQvn99HuUXW5pMKMSi9f/j4yi+WAiR0CNZULo9Z6md
fhM/uV/4woKg/azsllf9jcfRkX8R+1sC2CvAKoSBVGgeHIw/P49RwOCO8svYMdHJs53MnBF+CtJ5
lrDSfmtVYNwJRdNRV6m+hilfTGs9VY6xZULcbUdbjmcgTKSZDfq4gutSr6PqqSe6rRgG9sVQpn2C
x7KD7KrhPYr77qAnsblMhglEhB4Lq3uFOBI7NCEkKRGaMQ6CTODR6ur5FmpUy2jD6vZJ0fO/cHo3
Ivi3nxBBjUy5q+YH20G0L3LBXXh5jOLKE+6N3vXxOSQHZaOMJPY12dfb3ECYaHV5vGm7xD0lplhC
zedmXYMI2eGf9T4SvEs5YeZK3wKNt3al6vUHOcfxbVo59Y53Rvq5OQGys7pxPmINMnzdI37VmCWJ
7YAdsHJFBoYx6NRQO8Is2eUu0+RVSDTniKpgQGtr9+7dmCUhuKGqvA6uVb3rQD5vrBT9++y8dp5+
mUviHRnM7WeVAXmVp9lWd5EGuda2+qvE9KjxzvmTJbut2cQ7FujNAW/ghKJYczJ6Ui2vKBensfOj
NHAeOxj07E+zIdB9snDBbCanJp3I1nBzyw8Ku6tX7mLBjnKFG67zGvAsRW+Ub5qpKaytTfDqJZN9
SGa3us6t6Mv1bGjOY8ak8dgkqsWmpOmXKYpwEuidCUXB7YgfYCmTHpx8kvuhreWeU2p4Gtj4iFXF
GDiHwk+3a2rizNGpHUqDsURrdnALU5scFp40MreLUX4dGcSfCgNgEEII9quQhtQmgF7yEXOWbnSe
yr0XlQiUSjsqdnppF68Dittbie9ylaFUf2+q8lvnKvkNdqLcybxI73MEeVcky84z3PdsVbFoPaPC
kGcUACGSGyfym3Y6U06H50Gfim1Tm9re00kTQEhv3EktA8MwIXFjx5DyRNspbAsR9DduEaWXbLKY
Q2QpFCRYWeKsEOKoFahC+dxJI2LC7bH9LOtYPUxxOB3ysRVXQ2S9tQntangzbXc8BqljsZRuE4R9
c/c65v+XuvPakVxJt/OrzAOIAzLoAUGAmD6zTFaWrxuiTBe9Cwbt0+tjzT5S763RnHMuJECXvU1V
dmYy4jdrfSscrsISjhQpL+ZDq3tajLShGthrp/Itd0IWPFk6t80KvK/d3BBYnY9BOJAaglUcRiOr
BG2TmQM+nXCAfA/RfkRrovFrStsZzj1j5yer0iQeaY2PoskI7ty0EZTwoCQD+DRHNDomxoSjm6LE
1TCi33JcsILPEpHcpDEwR2+28vOgZnXVswI8j0aPYEBgWb7358o4WplqlwWXUX3iiIpudTUBNhNG
KjCTN5B1RgZJAbh57YS8mhy3wRgqg19aprcCcfh12M/ZuZUD7qJwLDcqN2AGeeTYuO7gNijohvrO
q4fwFk5xfRUXHhKIGuBW0GIi2HpYp2WA0Du5EmkIuqGanCsjbseTDglrp5tCXZV6PVzHFMxvdp3D
HYJ0A91ETI81Ihx/Zddm+GDIQnwYYiZSZ6Bzo8qX9zbD53Vi9ehtAGPvkGTybE1Dkd2EUT7ceZ0x
3k02fSwPnFSrGuTpmiN1g51lrzW6xOzSx+jtQh1crd0flas1Z8Pxi3Niu/ZTozkD2C69+jWY7DWC
eaxoI2dPu2dcJG77VthPRthoDGhhep7w74DcJASVcS9oE2JNze8SqgrzyKF+sivdWGv1KJ+SuEPK
wSxNBTmgjI3J2Gubsv/fLSPird7GA7P7qMV6LtM+0NAb3VtuEZJu7CltYQBPhyorzauoSObdVDj2
zvMV4YfM6NaRkQL0kp3/UmoLSb4V3YU9wUKEoktEpOK+JINR7IpIxlu0EM2NcNruhrHpwpSi5WR9
XLwhNcUF5BXFuXP6ZMeqLlmPM/GfGZIVImWlyaBOc8VBZgufGHss+Qx5FhP7kndHvPTNeug8ebBm
ozjXzVhB+0s+hRy9lVO2xzqmPXC51WDdvdXm3IyIXdxL1LBPK8bp4BE199Ckef+LQAN4YtIcd0ou
6DW3E42xcaYZF5mexxDpJIHJWw31VcTeyayvaldTK6DjaSA79pa5Rysa6og+bKC5TDbswDJfJAAS
u0u0a6Pq90XESspNoutRQxrMUb0xJmYXRVo0e9RFcqOkwSpwzMt6g6gTHAZ5jWZ+zEzVsvDw0PvG
xFxAWYk7iIkqzQ+0WsvfxYjKjRzRQ7FJeKMo5mTuQPuvvMEca9p3e7iX7TytO0vMG9EM9rb0i/5i
auiWN6gw/D1eAxReqKlp/UY/GLAfzJBmcvJyznrLfVYDyIJiI+oPrDLFcax5e1Ch2Q8Uv6Qzj7V1
zVjEZDUS1mujLaeTMYgdeXnz3unHeVfCS3oxxvBrGRrlRfgej267HwpoeV6p7YFLBMqKVo1dhQe0
BRVcRs28gGZDFZxW+j2UErBEUoNmEhNlpEj9sjszsGPdWjvlaOC8SgTaUV37HkPpHA0sXU88H80V
y+JubxJryTXTVV+FgunpiZqNpqhnWhPg43pcnpcCfdFTz5uoL8J7PoCC95R1f9Bk6Eo9QWqR1Tbx
jRGhhOI/NNdROzJnJ6XzDJ9Gv2KHVLwM+MQ2PVgTOO1aDxRsIJhiLxxyqzicdDKFNNNchbgv6PIz
C82RSYxJEnlDwnqudKydUybxobRK7cK+MEIuPlqwg2h+9ZXWlg6wJb+sLtQXSXmdRzBs11qB8Svg
GFjFB71l5LIWTZMOt/44yiPTlPwuVGbyq+DEAbFiOcOKQEsPS7STPJpFwaKIchcfiGGghe3RPYty
VvwZ30YBVX1rpkjFiVFhPOXrrLI8kez1IgH27g71pR2GW60q0HgzZRpRKkty2NYdvpbA08eMoGGw
SItBbyXbYfwaknH8Hmrx1Sa2fHPz/t2pez3DHhdVt74WOXvAXYAQ3SRZlZU5XLmmRL1c6/1ptoRc
VyF2JLeFCjXkXE8kw5tHs/EexDwgYhQDke+dRgIUhJ913LoGs442whFul9u47ZJTWpbDrTJCbRdW
KAxURgzpYBsOi2REgE46hV+e2ZhbntFoV8azycfQFQ+JXTnXielFZ50dCci5Xm01SHjgsnLnnshM
eWWWXJ2rVMzp2rZUjhS/96MjaTz9tiUo8iDRmn8YaT9uPAJdzkUiu40+VC6Bx1ycMDDtm64ip13L
Q5xGjRatiYlHiTZ4JQhP9nz2Zs4RkdlZv0TLJ4NLxpUeb6FAEA/TZYN2KPzKOrme7PGWjta+GB3j
PlR+vJE1RIeOxdbenqxsl02D8aQkcYi1aM195vTDIcnD6uwO+WQEnTMLubAWkxc7kWrfDBkyDmis
61EkYImS0iUGbraeuOiQ6DvSoztIHLGxBi87Jkbh7d0QXFoX1eW3V2betdPa+WMPZxzrT6lvWG2C
pM1AE+BKsrbM2/RDiU1ubWWhz1Uz4RuiGjDRt5bjVaurO1tvt9SpqNbdOSU+TD5rgKLJ74pv+kl7
RY0aB2ZUIa4nDzxwPAmMo6JpqR13SRfRx2Ntx+QEkxcqg9FKhk3XVmrldIVG6GXbYbkoCNm66Jnt
POjWbOP/VyF/g9ENsCeGx986y3+2zv5rlsL/1qfRRP4udyYEb04HPYn3eCER1Cy8Oa33XShiXkLO
HIh9zGPaY+OL8QEBt/8yeX19S3h9dPIm0byG4H43FrNhDJK2iHZxN9UPo+nPW93WGGS6WbIuSO85
l70UMQ9tArrK4hPAbWxRSmihSF7YQWAvTfISfJcg8L3GxLkhgOjkwcv+jJwqWhO0V8H2zds9q7un
rmmx36na3oSIfV9E1yEYJDx4BeCDvSyvfVWSeHRj5cD3ccxJe12gsUKz7rpvVOrRzhZgr4x0eK96
+9wp1gRUKARXYvtGID6t7Tme7vquvIK0MJMlj4/NJkAjJnxH+hFdaRw7zPjkzLEdSftLqAb3p2ZF
isu9oCjc9JpRPc+iyIEXJV7GERs7/VXoutMhbqh2MU0K544ogv62zWdiJ0aOA+S/mfjFajf5qsO5
R2mkoZ4hbOhSzRmSTC1ugjl0GNFXU++cLNVpe0L/wnWbzlUD+Ax/CY52ffzVt+NLG8/NtuzsZGvJ
IkcI0ORbKFBwMGrbDEw5J2w5bK/HniOVG3Q2EJGu6tsN+4Xkds5KbuiYFXxI/3pO8Mey4weUcuFB
9w+jPw4HUVmoiXUqbIMd+zfbXkrBYhjGh7gYSEnpqBeGldcAC1x5hlYBGaTO7n9K7vyn/BZLJc4t
TFGe1kO74Y0UW51ePg/0AX6euVTyyHU5m7ylvjd+Kn384biflvp/0Dx15S89QbZ0B/nSJ3R5L7D9
RZp326aDAbvfbx+KpcGQP70G83o+ILm0IOZPN9ItjUmxtCjFT7cSLo3LIGMua9h6Kwhu0PVNkDeb
KCauzf9pebyf9sdwZVnvVeOOyGEd4zhKm3G7VUPTkRlfXLY5UPNtw32vSx2tCDrAQJS9OlujTHeT
hx+LQ4x+a27m+xpF8TrX6osmkmRfa7xhplZXF6bl1qpKqJS1qR21oKIUProj9Kg+pkmzZMiitks7
MKseZRiCZeUDd9SNZ3Yg9qpjOHkmotN9avgMCJBaWsZsaR6znz4yIwr4Os4UkwKaTKskMWb46Tyd
ny7UXxrSmqH2rlma1G5pVxnfs9mhg62XVhYrGx/70t7yIpdGl5ZXLs1vvrTBztIQ4xhzd7YWea+l
1byObZp9OEsD3S2tNKEP5Vu5tNeQcui056Xpjpf2218a8emnJ8+X9rxYGnWWS+KkluZ9XNp49dPR
I4MOQdrR5s9Lw59ySBchSn+F7ahACLVMBrJlSNAt4wJ7GRwI1fnrf32iWghL/zSINSyh+5bhOIzf
0An9yEV/84+0vm/SJDTablKedSyz5KBE6EFoA9MmBHW6IJP8rFsK9Rz7SrGy4RLveuEary0683Il
0Xx8TX03HIvcmk6aZyDvYpr3QmFQPZlefdUlJUEEuj/XFE/DRRYKw2yh1RmfaWouZqop24MnaGkF
VIqTwIk099h6rOMQ1PGqTF/0VFbhXL5L5OUNd44DP3VeDrLs50yDXcH5Nv+cddbPuRcvR6C/HIb/
+g37MdT8Prn+x6SQYlosYy73J1v2tzfMl200WVjcdqA77+cX86V5116ay3DT3uHJK2+1/N+JEP6J
gvzLbzR0Aj8Mi4h1k9TCP995AwOWwlFJuEMxEn7kaP8V29V0usnGZBYE01T1SU4NGxsDnsGHYc9q
g+Qz+2YnOUJonJJwS1AmnkfhUlFv5tDkDhdV7eo7sj20Z5x2zgPCZa46p6wQr2aW66FMzCYJIpXo
cmxl8HPRFR2oZDifGKcEjou9hujIHevPiGFDkW5zy2i2E/rWk1fZ85szpDDckdcd+obYCUDv2mOR
YMzrVJnd4YOITgICIqh0CuL72HdmVkkJyfH5MA7rdEzkExCT5fwqRP7/eKS/LLI+K4K2k4Ws/d/+
6x+LrYWD86c/bH7m7HfdLzldfrHXVv82pV7+y//ov/zbf0hR4VIcEZ3JlMjkWwLh+l9L2a/ev5ja
/z6y/6c/4I/hvf53UDuACGh2LHToi3n4j+G9+Lttkm/FyUGYpiH+l6bddP+uozeEI8Yw7Q+5+x/T
e3NB/7genHW2TCYBzP8pjYW3xFf8dohpyOxdy+XBWLQXvz2LVq4ApGcq3ueDWyxnPFI9bmVUe3gI
m0UcUM4nVyu9XWfKFh+S7R7Z/cdd0DsqvRnqpVsvvcku1u6Y0/lqDCxb35ue6rTwmQICQ68hbheo
WRPmWhdswe2dm+nWSIhZwXVgukyoG0a4EblmdW+ERDjouP/bJajnA+WbVh96EFzXTKPMYz4aw3sf
TuVHHWdkuvEU17uqKHH6zHZCnZb3LRgxAjydNxbYNBpm5Y/TbtIV8H+R531zwEISaiu2rxaoaTRv
zTH1nOQOmYMdrdJZNiziu+K+89yR6J8OffU4SedVTFlxHkdj0lZjL7KeyClUlVsxkS0QmAwEXpt0
QgPuM95gH4Gt8DKWCaQ/myP6M7W18einhXU0kDlfbM0uN0ttfE/J3T0jILfPKFGKi1tkzk5Tlr8H
uTHvlknxBk6oG171trOMOQhFMiNYz8KhENr2yD/Atogu/iTvmM9Ry1uIhrlwem6IbJhPteaY3wO+
v3uAuPOvZCjQfIRR3byiD7Vu/W5KjU3cpiQUFVYaPbpWjkKm6wp1jiG13eA7AiDkjzXEwS6a+l2W
M18OUrb4j6RRaU9Y0KgG4aPojwwkocH4Dhz6TUIlgUo5Fh+pMTQ7OXu4qYUiFGPUo/YMTYIGqILF
7G6KOvTZomTqChEhZMbGlOXeZcJE1g+wR7T1RqneCqbiwMetrv0VFeH4YPcVrszWUvi8mRt6KxcS
8DX8FxA+AGDyfK18C6ZMk7b+LXDYvOEuTNk62T7xrNBY8iq5HmZ3RNE5NZW1gQ2umVuykdxfpBWF
1pr9AyFNrOrreeMQt2UA7C3SKlC2rN8oQOMXfWHvOUUylreFPSKl56lBk+0MeTEQMuB2NCihHLtV
QlXD+9czIlihmi0Z69pTfLHxX0refSd6KVoz/E7S2p2OMhekRoSO2oNo7IzPOu91ZnAUm/3OLMKZ
r9RoqwpKsBmz9kFledX5wKSCMM+RVw9D+9k58YjlrO7KtZ4U/LkVrXZlaAmYzL7r/Dermuf0rOLe
QeE0hmxjhql4bFRkfU0kVb2OyKyZe7G7q2mxixznBDldqa5l1mrJqjjUMa4uBoM4+YJEgwmyZtia
Y8qrMoV5w4+67eTrgHnjefJ++b10xDprfQgkbm6zqRuVe6d3YXtAI932y8RvvCfytf3wpd0+p2ms
34AhRnjbtQqlYzzCnayl39/B62+fB2nbAZYANggzV2afs5fcjF66cKb6sCdh3lewEKvY2oi6zHkv
8NqDe0r7+hmDZXYqjcyON07qkPuSMoVHHxZBZjdCExsN38ohyJmRABO2MZ33qetsnLbqP1F+w200
UqjWK9hc6jrP8uniwEfByh5WdQj2fRp3S/jAzqhz/QB2bKD+52N8lX42fymthcAllD5dIxHRrjuS
XK595o3MEIkpvgxFndz3vYYlL+8d46APzry3IE5dEm+gcaSFZAZJzh2Qo658WQQ6m34e4m2LyeVB
dRw5eNijeUtSSc6CyK+hkSsdoyVwhvSNQr26TXNpg66KfGQC43gAmzR/dZMJcmsidM7YZVllugF8
LD77LqtjTCRDVL8CYMxekRgIOEEmeSwre3RlwBmuHvl0xj7QkU/fYo+F2pkD8zlq9ji0weC1pr+r
PCYLYaLh6NOpYWu+q2n1QafOQtHq+BI2egcLNRqa9M2orPoF7hvBKk0jK5Y5naXsrcV0KAb8lWZl
oFx6WahSev3Upgi+L8KrCsVHYnLoADVomB/QfZ3idGLAjmTHmAFmqwV8UU8w3EQ+mNZB6lNr3tZN
La+JtwghfJb+lK0J/PFvZOPmH2Mcxd+xJqt13erJQyRki+4qRy0XgEaC1dGEabxiWetuAHVDaIiQ
7u4tmEagICrY7FbfjAyI0PMfu6EnUcTu8wJJeaWqG4hXEGEBYuHf8MLxPNQNYbQatLJdX0AKMHCN
4ynvcmtFZIc9bhvTTK9MaTBFEZUyYZSZ8a4Hs00VGYG9blkdyrafr6a0rrGTFiWQ2MbCn9Y4Rfrh
Nlm50XPzNIzJAEIuxy0R0M43d3Xlts9mzoaQJkU3V9GkbESGGQbQoGJYhNfLrY48Nnb1XLCZStla
t3vXoSRlkuEEk5G/sojw8XAW1A/Q4IGGln5+jM2B5pTFTUNudhvaesCxU3IO2dpOGhfTG++EgSPW
0/v5K+c24KJO1ENe5t4JPO8yWQm9FbI5dSnDrv+2uHx20HwYvfogSjAorGesY/t5wOciVNs+mqNt
7r3Mdnl0cwh6yjPIAkl8cNysrP1zZ6AIgPTd4TJjQn80QubtzpR0LBkMOF8muBZwKkk6XmGcZXUX
VTomhZANrM1BvgTkNDUhUVE1raCdaICLHCPMVjHTn12bTn4Kvr7JDnOCYlKkVn4c+apdeZ5KT7Of
WKcu7shOwSPZvsCB9detXXqf5LaKktbBam6tIvcuTMtcMG+K1EyrDsOABZX4gr0s1iFhKndNiset
ycnJ3RQZ/nvdVvWjXurk+nZ8/BVo7ZcizpDuDYKY0yBxIj0w3NS9KTPf+QQMaOsb6eOhcaSq35T0
7dWsGvXQiLb9HCOjPjsIaq9LtvEoPrM0umnt1t2YlRsztNaTFnBqbSpqLuG+kS+Fl78ic+/RsRZX
tT0U0a8wbuLbItTAsnS1iw2j4CkE/KIMLlDkeK+9NbmIkLCpa5YJsL7Rw+jVhbrfBFHSj2+aE2tv
WWfhuEhVOkKjSp1d7NUuYT+OeWQYlX3zeuUZY9D04c9dgm+xnlrKswRoCKx9T+FzHLBVpu1gp2sz
wq0UOPY03XmR9LbuZA9PMy391m3K4p0wckqNukXrGKg2ZKkaSlXKlWjMaMdHNVwZUaQ4HZJQ3iVs
CBvKFweDpZpzTipRjSoH8hLLhF221lW7TiF1OCB41yN83qOTb3MjNm7auraehTvAdxUtY49t0hc9
6B/yGc0gEUDWksgFtFNhClRrpK4Smh7ZyOaK3SARC+E0yNdBJTJdS2Yv1SqZ8/CaKTgOLZu2/sA3
xJ9XlUjUexS7XGpM/IxL1ru8/0AILLhZRdrhMC3yJ8uKmwvOyjYLJP3QJZ0sf90bfbTShO6ektb2
bg1WQL8Sgn7ygG9BKTbcuyUHoADDDxhI2vcsRZOYNE1KgmCQbVwCLJuhyhoaLcwZ8XaPtrS3rb2b
i6oCNmPViHOB66Li5apYopNbolH4FKJoNfqVu3MM5V3yXNTNevYHbw4qP7e+00LzISihFn70bW16
TzxN//K8vOsI/5i5ycmfVKQAjCxbgqZrCJzL07Te5K2Klzyi6Fugq7momQnd5NdGsqXGnBmAeclm
dit515HsCtFHckSVEIu3E1VburZGcHQg6D3OqS7z8NK14bs/NOKil5QYG6peX1vJwrfzzVg77J5Y
z2vf+GVnarROHpiE5SKYUeJutbAcN9I1eUws7mXSY0Y4SE2qV++m39TinPZRviEeC81wLcZzpecQ
ecq6GmBG1xJGHN8qsQqLJj6HDNsOJp6M24zcDYnEhb0THZBoICchyuhXLj8yeiTWktcE9bN+qvGw
tuvGD/PvisnpRZo5Ml/gMkwhwwa0akpur9thlpJyZD1qSrUh7go6U6hTAcL/B88XEcux6WYIgGGd
ZHZg61H9HueaPGWEc1PgG2xfNQWMZ7KgE+yABrrjNfZSDXxFz0/x4tY+RExIaMnoOZd9bRcewQnI
zyn3KZpnWEoXbm4yPkwY6Scg0yXLfT2rWfVV5k7XWhJCGoiJLnfIJpKEoDsizkZ09u58sNI4DQAq
dhu/0vqgm9qOOGZlHS1T6C/UAcQxZ365BUcCA89WeRW4Qzij+2J0COGbVJ0xzbpLZXUMTwqTiRFk
a8ZmZaMnd64+5xujJkMisD3fPumFoJyys3AjnPCDOtXf6TyTm6pTDNZ9P3oTslAfk85WnThuI1xH
k8jeorZy76LZYGhHd5Ae4S7nu1krCjBPanyA93qeYgWKBx3AHeswnksxMioNHXs8ek0/7K06j06O
U2e8704C1BEwNiG0ib2rMl08N3LGOVgllbNU6IW5jXWdlYVrWUihVZRSzWaJ/mFzxOwTylLwG2Pa
XiNDAF3eg3HsZA+2UmhJqtaROecHYiEoolnBVg+Qq7wtJZxzdkCg31tzZR5cp9XOVQuvcHAqdP1R
itO80epoCDh5xcGJPG/jjn38wKMXEosgZo62sKs5HiPG/23X+wkhg7jxyqmOoSvFzhkrggNn3/Og
tZqOnl3bmtnt4yQ2bxIxIzsLmV7fyryJ2OHowKNivXMPYRFNkOG7VN1PIk8eu7zrz4zZ7E+eXeNs
xNL/1bRxu4XuHhLKJiYAhtpgMT9XFVW9kaUHu3FSQIg6+FG9Z5ZRKM6rpOsEnkmvALVddvG6K4sC
q0NDvhDZBAdROzXrU2s8aTl/2czlhwQ4ofB3qKgixIPN6rPkqov5bSxndN1Ylo3o+kNBNo+KO8i9
U8d2FBLW4GybLGXEb4rxuoIfvoTNDp29AhBaPhiFgYTd6tNzZYlvl2aQWxkHarseO01dMWJ1n5br
c9NnmVdeEJANTw6XMp/l3FTelrBB9ZUxiF39F5rzvA5LM9+bk01Fk8txXOtOSnjRPMVAn7hSOvSQ
qd7+31Gp/3/E9nYJmtEJmBbCMmxIFMaizP4/i3/X71/y/W9If/+2EBDl3/bv/a88+dt/5x+s34v3
8udf8a3685jxn/yKf4wZXRNEoisQU1nAKVxexv8cM+p/R31u6wiF/yH4ZQT4b14uROvogwHiLFNP
zNQYwP6YMwodzTEoaN/gr7P8yP8UEtwwFxXw75N42/NM9iWQ8hxL2Oxl/zxvpF0a0siZLeSCj91U
XfsPxpYYdhPuQwCKxktXCZGg7cV8BNqKyRf6a9sk26R4DkmgTJjbeb2Fbrh4o6InbguIDKpObYv2
YNdTVBAKe4i9j2lkekOsJrzE5254oxTaaMzwANndm7VGVTxhIZdbUzvCSJXjKt8jbO3FTfSFOR2e
3NWEbKccritJVKXzzbCKkAfIC1qAffVgp0iiwJ3fcDyup0Fb5fG0K5ZS0GHUM5IBT3vD4yO3AK6j
pTK+GUk68eEMl8OH7pePrdLviiVlglLPC2yTaIfWJdC0/FT5reP1nDB9pmicELRyeubUxBicB1ec
DZJmo3w+mKbc6pPYa1ZxhIaQr5ziyhwx31Be3radpD+I5LrTNGYc+hlJI7bxlEvRrFg2W+WqbKxX
HbUyH9OmJ0Om8kHqhAN++mw7QWuX8I1TR5I90V6biTorxwTeZn5mrnMeK17rME0EtxgCe870WGnz
VhSY2vHKBSlj62CxJzBC4KdGcXKOCjJ7G/TNS6l107RY3Mbr3x6bf6JsoE/763eL507nPHZRwS8x
zH/5bqEbb8ekYus2zsWjVGhVLKs9j7295yTd2AKbVe46R5WVu7y+ZR+4sw3rpApQwBhaMeq34LND
gr6XLKZM07dJR1hkmpHVEJpns6+wAtn3pmWzuE4poszk1JQnvbN2si5PxrQ1NA9tWo32d76z83jv
ufiTDP9G8RHWU/JtkYtlZ68ab3PIKQ4XdBsRBEpexIq6FVHJYmprrzzfXYN/WUdS29ezfpa23Pam
dZ50/8qxkPFNS4mLxDFWDykOZb6SeJGOlvHmMIEEH3VsHJIVK+ZOWgU/xnUZQfh8K7Op3NZ9cuVB
eW/Qc0EtsQvvo1DTPs91IigW8BjZw6usm6/mkWAWL3yfantbwWAv+IGwApbWz5iQudHDiAjay4OQ
8lqG1h7D/UM5vs2pPZ5qMSGJLA33tQlNhCK48zTi2+PawJzFV2RwrK3h+HsmvV/6yGvsi+k2gmWH
7b6yoXma3akZ2Ao489u//pqIZdf3pxNo6Q7BUereYuDB3PPnE2iudC9Dagn1t8p+RcC4Q96+UBpv
DX3W3Ev0BvLShNnN3PW3USsZjI43SQKOAQQBQBcXPa2frkGugHHxb4m15exSl9bzwe6p7JzG/Xdt
l//Ot5sV0V9eNwAjZpggQghOwWHk/SWiqqVJYzsCTL5xJWl1AkQWGNjZRrHYwf2QObnaecxEhnOx
Rs2mITgMGvIohbsdGaw0MeNAV2OKLxucGTV8yROzPJycCSZSoBbCgYGa9PccrDszH89J2t3XdFoz
AvxCiq/IBplsUQibnlqTWUt/nLDVkQ7B1KPncTT24ptYTtYRSmlsPOmg07lGzFkPl7jvzwPQotoJ
iQpzyuu4D6leHP8NuIIRsEF/cIz8ts8tBCl2/V1qabyxzfphUNq3H5tkmybON+qE+9ZJX2Ap7GTf
InAxvmsmQjEmV7/kFUTNQbakN3hMZ2P7CaLQDjkxKQjyY4B9MaGQrYphA2k30gf4pPGK/uW5rOmR
UURZ4QhtUF2jPzu3FMhBrQsI2ZA/jDIL4q57TqV6bBB1MKl5mbPmMUrG2w7V4rpfmhaN+OW0WTWR
vrcJp7DjYa8jq4ZZ9Bnq9X0OGaET5ppGhd2RjY3SO0elfoC3dh4sxJO5d18Ygn6lcNZs+zc+vpIk
srdRrG/56K90I98M/cAtkzwzht4zG9wot17ZzJKrKxXOG8ikW+Xnq9xNAqN9Sed7pEPEKXvruDv5
dXZIy/BZ8hbuJpocdhPGlqZ752XzJl56eiQV32RYLrSSM1yQdSPT14Z8gMBv03IvRK6vZhPxKFN/
9ZwW7l0Fk4+qs1mXkmWMX/coy1NczBa6bvGdeMUh1Pxni6lpqFVfXkTSKJYefKXhVcljSMNVnVWT
7cXMcqHCyTk4lyxKT5YAIY7uKWgwZ6BMNPj/1dqvui36nnUYtSU300sqBmje477oYj8AD14gfyge
SQ97iVr7apTmUw6YiEiEF3tuHsaiUxu+1YcmdL9nYZ5CTHQb0vjwpRrRaRqh43eEe6zxIOcb25qv
UI8EjVPdIiWTO1fq7xYglY0Y5KUyp/eswaCKyv2FmSrULsQaKxLHztJSj/3sHXuim7AMM37PDhlK
eixVRB0YIzLq9MFonZdOdCedSMOCoALIVpgOcnOvDeN61PUzESJrhPtPBRA7T8LFsvyL02nXUfaK
bihAfrfyw/im7ZM7sjc2VOlPrEK/50QEEHoJL/Tvx8lEDUSSqkIHZzSXUPvoM+/bn/W3kQ1eJMat
0fmfiHDXSeH2aJbsS+j/KmgaXX9jaTfSu6mNG/LHy+6C4fYsIad0JokT5qWfRID36bEY21VG1VEh
3MUyH/QYFkT6K0tAjg70P+2L6z8MDJOTEVRm/s2ucG2I1y66dyM0mZ4kw+oOOAfg4+FSdYKvi3ad
6hdUEsvm6EoP0cRPS6L5tE9w5CL5t61iQ3IqycIO98OtMXz6dr0qXPNFdcxmJp7rTLx4/rkYh5Wb
3+lRlwSclc9NKDIiXe11lHwMWK2K7ntMKyzg/sdomvnW79sPQPX7REb7LDFIG03x8vsxrV3lw4Nm
dWn7w5qFL6amioQ9JqwB2kkyJKLiKSEEejOKyfrSJFm4HlpgtijedgBFaMvyIY4adz2nxoOfaa/V
ND1X2fwT0jGHipwDoLcrk5SPAyPGfMP8m/x5h6arH8rPqpt33uzu2R0ty0YYNkjLqatYmFmgX6RO
MJhuBQXiRuVQDhvy4Awh4FOFsMpxP4q+P+IO+kVE3YNfsqVoUrFPUwiXVUtpAiQ124TuolTSwnXa
M39nCVYbzMVn6wpU4nemMxUxdsBBjpZVrY1KXmPr5vRFfN/YQAzUDu2yIIrYBMNmTQjUBltbs+9P
1ixL/wdx19bbJgyF/0rUhz1tVQiBBE2ttHZVb2sXtZG2t8oNVnAToDKgKf31++xgggO5DFta3kLI
Z/v4HNvn+Fy+XGbDIL9C+cLVxefoA5ouUtKgqKQXTBYDUa5lXExZP/7NP+aI+E7hhDfPXp7cyLkD
bdjVS4BKoYP3l9VFOkJqqVGCghF9JKZBwjP/WZ4OLARNG7ir1DxbGv4qVeZB4c0ySVmST9NuL9Xd
YppAxznAIKR0O52IhJLeN/sglgTBsEVIz04c73TkeZ4zDhDvIT8nPSS/nZc/j4LTwPegGQcwfIkP
jjlQjmskava96fbT7R1tABCaJBcuRShYmtSVa6lXaPr6DhJsIWxIMIBvDiIKUVVge+hwKxp6iMdd
Dx2e1/9l6CSMkYgKySI4m+Xa0H1n7MKLZj0n8M+a07Tiy3/hgdHpuN8XuV+ggumTjxP3GFmry8nH
z8dS4AgOqWTpMkKUupQiRrOa59jBF5QMNQFK3rkNweFQPLUXRQz4GppWMeHnGpElf9d+VPwu2yn/
Xg6w2bTWlhqVenjDKCd8FqGchAhHL7v5SGKIImxIEWxLE05CmkXaREs533To7ETrrpyV9fTvxc8y
EtdhhReZ+t4aGF+J1T5YVAomXMEIgsM5FZJk2tsbwlck0RMhud4YQmiMzGIyQ5qlVkoP+y40NdMm
7kgcF71PJH7/2rsnCDJiGoUcD06A5q3cE55gG1roRPLhkG8BG3y63AIeCidIU9L8IIssIuEfSt8V
mJRS4TCpHnRnxgcSRqt2GRIOmeYN/AwZuq9wRM8H0O8tTOakCItZRDlfaeC+6zjqQXeyTIrkjbwq
HNlrhF5Y6PUTeSO4jCXaliwM2hawn9liwbQFC0Ygz8IcTknMlrDfh5qVHpU5fZi/TflbZgdpW1pc
mOUtcPgvmuW9C5qg/JLqrFx0fSTzUA+6M8oDwWKOBSvXK5kOkT3Hwsp7XbwBXTvDjMCGA9fCfnGd
alIpcBHhYU4R7MrVvc4jm6WvuPS5zUTpq0yBC/oji5Dj2OD6b7xIdm9PuLRH5IoFNnpgHynXjwOA
7uOsa2Gep3tr4VaHrm7HmPYbuPpcyIHg1kw96y4OB6qcGY5kf259U/ADqSQN4b/TZcQUgYUAgOi4
yRxakLid96hlExb2w4MJxQypcxlFJM9Z1khZVuaIsrCJHZGFynAQd9gKdma5gt3BdKecUqyi8+0z
/kanNcU/Nt7HkEzt61EXj4C9HWnTNytDTFMLVUaYtr/pKrZ4Y7akhJ//BQAA//8=</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microsoft.com/office/2014/relationships/chartEx" Target="../charts/chartEx1.xml"/></Relationships>
</file>

<file path=xl/drawings/_rels/drawing9.xml.rels><?xml version="1.0" encoding="UTF-8" standalone="yes"?>
<Relationships xmlns="http://schemas.openxmlformats.org/package/2006/relationships"><Relationship Id="rId8" Type="http://schemas.microsoft.com/office/2014/relationships/chartEx" Target="../charts/chartEx2.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10" Type="http://schemas.openxmlformats.org/officeDocument/2006/relationships/image" Target="../media/image2.svg"/><Relationship Id="rId4" Type="http://schemas.openxmlformats.org/officeDocument/2006/relationships/chart" Target="../charts/chart11.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4</xdr:col>
      <xdr:colOff>320040</xdr:colOff>
      <xdr:row>5</xdr:row>
      <xdr:rowOff>72390</xdr:rowOff>
    </xdr:from>
    <xdr:to>
      <xdr:col>12</xdr:col>
      <xdr:colOff>15240</xdr:colOff>
      <xdr:row>20</xdr:row>
      <xdr:rowOff>72390</xdr:rowOff>
    </xdr:to>
    <xdr:graphicFrame macro="">
      <xdr:nvGraphicFramePr>
        <xdr:cNvPr id="2" name="Chart 1">
          <a:extLst>
            <a:ext uri="{FF2B5EF4-FFF2-40B4-BE49-F238E27FC236}">
              <a16:creationId xmlns:a16="http://schemas.microsoft.com/office/drawing/2014/main" id="{281D0DCE-0634-D57F-6D27-BD7054116F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236220</xdr:colOff>
      <xdr:row>6</xdr:row>
      <xdr:rowOff>41910</xdr:rowOff>
    </xdr:from>
    <xdr:to>
      <xdr:col>10</xdr:col>
      <xdr:colOff>541020</xdr:colOff>
      <xdr:row>21</xdr:row>
      <xdr:rowOff>41910</xdr:rowOff>
    </xdr:to>
    <xdr:graphicFrame macro="">
      <xdr:nvGraphicFramePr>
        <xdr:cNvPr id="2" name="Chart 1">
          <a:extLst>
            <a:ext uri="{FF2B5EF4-FFF2-40B4-BE49-F238E27FC236}">
              <a16:creationId xmlns:a16="http://schemas.microsoft.com/office/drawing/2014/main" id="{A1648059-5434-432E-78D6-CA7D37E8F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579120</xdr:colOff>
      <xdr:row>6</xdr:row>
      <xdr:rowOff>41910</xdr:rowOff>
    </xdr:from>
    <xdr:to>
      <xdr:col>11</xdr:col>
      <xdr:colOff>274320</xdr:colOff>
      <xdr:row>21</xdr:row>
      <xdr:rowOff>41910</xdr:rowOff>
    </xdr:to>
    <xdr:graphicFrame macro="">
      <xdr:nvGraphicFramePr>
        <xdr:cNvPr id="2" name="Chart 1">
          <a:extLst>
            <a:ext uri="{FF2B5EF4-FFF2-40B4-BE49-F238E27FC236}">
              <a16:creationId xmlns:a16="http://schemas.microsoft.com/office/drawing/2014/main" id="{9E4DF8F4-4B99-9D1F-62F5-CFD5039DFD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312420</xdr:colOff>
      <xdr:row>6</xdr:row>
      <xdr:rowOff>41910</xdr:rowOff>
    </xdr:from>
    <xdr:to>
      <xdr:col>11</xdr:col>
      <xdr:colOff>7620</xdr:colOff>
      <xdr:row>21</xdr:row>
      <xdr:rowOff>41910</xdr:rowOff>
    </xdr:to>
    <xdr:graphicFrame macro="">
      <xdr:nvGraphicFramePr>
        <xdr:cNvPr id="2" name="Chart 1">
          <a:extLst>
            <a:ext uri="{FF2B5EF4-FFF2-40B4-BE49-F238E27FC236}">
              <a16:creationId xmlns:a16="http://schemas.microsoft.com/office/drawing/2014/main" id="{7628AA4C-DCB8-59ED-90EF-212B33F4A7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312420</xdr:colOff>
      <xdr:row>6</xdr:row>
      <xdr:rowOff>41910</xdr:rowOff>
    </xdr:from>
    <xdr:to>
      <xdr:col>11</xdr:col>
      <xdr:colOff>7620</xdr:colOff>
      <xdr:row>21</xdr:row>
      <xdr:rowOff>41910</xdr:rowOff>
    </xdr:to>
    <xdr:graphicFrame macro="">
      <xdr:nvGraphicFramePr>
        <xdr:cNvPr id="2" name="Chart 1">
          <a:extLst>
            <a:ext uri="{FF2B5EF4-FFF2-40B4-BE49-F238E27FC236}">
              <a16:creationId xmlns:a16="http://schemas.microsoft.com/office/drawing/2014/main" id="{DB254D0E-C7EB-D63B-35D4-7354AD87C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579120</xdr:colOff>
      <xdr:row>6</xdr:row>
      <xdr:rowOff>41910</xdr:rowOff>
    </xdr:from>
    <xdr:to>
      <xdr:col>11</xdr:col>
      <xdr:colOff>274320</xdr:colOff>
      <xdr:row>21</xdr:row>
      <xdr:rowOff>41910</xdr:rowOff>
    </xdr:to>
    <xdr:graphicFrame macro="">
      <xdr:nvGraphicFramePr>
        <xdr:cNvPr id="2" name="Chart 1">
          <a:extLst>
            <a:ext uri="{FF2B5EF4-FFF2-40B4-BE49-F238E27FC236}">
              <a16:creationId xmlns:a16="http://schemas.microsoft.com/office/drawing/2014/main" id="{1D1094F0-0414-D80B-44BB-110D827B21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579120</xdr:colOff>
      <xdr:row>15</xdr:row>
      <xdr:rowOff>41910</xdr:rowOff>
    </xdr:from>
    <xdr:to>
      <xdr:col>11</xdr:col>
      <xdr:colOff>274320</xdr:colOff>
      <xdr:row>30</xdr:row>
      <xdr:rowOff>41910</xdr:rowOff>
    </xdr:to>
    <xdr:graphicFrame macro="">
      <xdr:nvGraphicFramePr>
        <xdr:cNvPr id="2" name="Chart 1">
          <a:extLst>
            <a:ext uri="{FF2B5EF4-FFF2-40B4-BE49-F238E27FC236}">
              <a16:creationId xmlns:a16="http://schemas.microsoft.com/office/drawing/2014/main" id="{AE0290E0-9AC2-884B-6B5E-7C130DE14C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160020</xdr:colOff>
      <xdr:row>6</xdr:row>
      <xdr:rowOff>41910</xdr:rowOff>
    </xdr:from>
    <xdr:to>
      <xdr:col>12</xdr:col>
      <xdr:colOff>464820</xdr:colOff>
      <xdr:row>21</xdr:row>
      <xdr:rowOff>41910</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9E78A4F9-DD65-EE80-8068-A9CC592006B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800600" y="113919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53340</xdr:colOff>
      <xdr:row>6</xdr:row>
      <xdr:rowOff>106681</xdr:rowOff>
    </xdr:from>
    <xdr:to>
      <xdr:col>4</xdr:col>
      <xdr:colOff>289560</xdr:colOff>
      <xdr:row>17</xdr:row>
      <xdr:rowOff>30481</xdr:rowOff>
    </xdr:to>
    <mc:AlternateContent xmlns:mc="http://schemas.openxmlformats.org/markup-compatibility/2006" xmlns:a14="http://schemas.microsoft.com/office/drawing/2010/main">
      <mc:Choice Requires="a14">
        <xdr:graphicFrame macro="">
          <xdr:nvGraphicFramePr>
            <xdr:cNvPr id="13" name="Branch_name">
              <a:extLst>
                <a:ext uri="{FF2B5EF4-FFF2-40B4-BE49-F238E27FC236}">
                  <a16:creationId xmlns:a16="http://schemas.microsoft.com/office/drawing/2014/main" id="{A6C0E76D-DA7E-4121-D926-593FEF6224CA}"/>
                </a:ext>
              </a:extLst>
            </xdr:cNvPr>
            <xdr:cNvGraphicFramePr/>
          </xdr:nvGraphicFramePr>
          <xdr:xfrm>
            <a:off x="0" y="0"/>
            <a:ext cx="0" cy="0"/>
          </xdr:xfrm>
          <a:graphic>
            <a:graphicData uri="http://schemas.microsoft.com/office/drawing/2010/slicer">
              <sle:slicer xmlns:sle="http://schemas.microsoft.com/office/drawing/2010/slicer" name="Branch_name"/>
            </a:graphicData>
          </a:graphic>
        </xdr:graphicFrame>
      </mc:Choice>
      <mc:Fallback xmlns="">
        <xdr:sp macro="" textlink="">
          <xdr:nvSpPr>
            <xdr:cNvPr id="0" name=""/>
            <xdr:cNvSpPr>
              <a:spLocks noTextEdit="1"/>
            </xdr:cNvSpPr>
          </xdr:nvSpPr>
          <xdr:spPr>
            <a:xfrm>
              <a:off x="2346960" y="1203961"/>
              <a:ext cx="1828800" cy="19354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10</xdr:col>
      <xdr:colOff>103638</xdr:colOff>
      <xdr:row>8</xdr:row>
      <xdr:rowOff>41858</xdr:rowOff>
    </xdr:from>
    <xdr:to>
      <xdr:col>32</xdr:col>
      <xdr:colOff>85136</xdr:colOff>
      <xdr:row>84</xdr:row>
      <xdr:rowOff>114664</xdr:rowOff>
    </xdr:to>
    <xdr:grpSp>
      <xdr:nvGrpSpPr>
        <xdr:cNvPr id="45" name="Group 44">
          <a:extLst>
            <a:ext uri="{FF2B5EF4-FFF2-40B4-BE49-F238E27FC236}">
              <a16:creationId xmlns:a16="http://schemas.microsoft.com/office/drawing/2014/main" id="{D2DB405B-BFDB-5E9B-E727-B3E9C66A3469}"/>
            </a:ext>
          </a:extLst>
        </xdr:cNvPr>
        <xdr:cNvGrpSpPr/>
      </xdr:nvGrpSpPr>
      <xdr:grpSpPr>
        <a:xfrm>
          <a:off x="6165002" y="1496585"/>
          <a:ext cx="13316498" cy="13892715"/>
          <a:chOff x="1209741" y="255217"/>
          <a:chExt cx="13392698" cy="13971686"/>
        </a:xfrm>
      </xdr:grpSpPr>
      <xdr:sp macro="" textlink="">
        <xdr:nvSpPr>
          <xdr:cNvPr id="8" name="Rectangle: Rounded Corners 7">
            <a:extLst>
              <a:ext uri="{FF2B5EF4-FFF2-40B4-BE49-F238E27FC236}">
                <a16:creationId xmlns:a16="http://schemas.microsoft.com/office/drawing/2014/main" id="{978BE809-AD31-F603-EC30-3CE3B2C68253}"/>
              </a:ext>
            </a:extLst>
          </xdr:cNvPr>
          <xdr:cNvSpPr/>
        </xdr:nvSpPr>
        <xdr:spPr>
          <a:xfrm>
            <a:off x="1209741" y="255217"/>
            <a:ext cx="13359915" cy="842463"/>
          </a:xfrm>
          <a:prstGeom prst="roundRect">
            <a:avLst>
              <a:gd name="adj" fmla="val 1424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8" name="Group 37">
            <a:extLst>
              <a:ext uri="{FF2B5EF4-FFF2-40B4-BE49-F238E27FC236}">
                <a16:creationId xmlns:a16="http://schemas.microsoft.com/office/drawing/2014/main" id="{DB34C6FC-C7BB-C831-A4BC-24E96F0F248C}"/>
              </a:ext>
            </a:extLst>
          </xdr:cNvPr>
          <xdr:cNvGrpSpPr/>
        </xdr:nvGrpSpPr>
        <xdr:grpSpPr>
          <a:xfrm>
            <a:off x="8930515" y="2100881"/>
            <a:ext cx="5623543" cy="2903223"/>
            <a:chOff x="8930515" y="2070401"/>
            <a:chExt cx="5623543" cy="2858888"/>
          </a:xfrm>
        </xdr:grpSpPr>
        <xdr:sp macro="" textlink="">
          <xdr:nvSpPr>
            <xdr:cNvPr id="18" name="Rectangle: Rounded Corners 17">
              <a:extLst>
                <a:ext uri="{FF2B5EF4-FFF2-40B4-BE49-F238E27FC236}">
                  <a16:creationId xmlns:a16="http://schemas.microsoft.com/office/drawing/2014/main" id="{67D4CB2F-A654-CCA1-1453-D3228793B05B}"/>
                </a:ext>
              </a:extLst>
            </xdr:cNvPr>
            <xdr:cNvSpPr/>
          </xdr:nvSpPr>
          <xdr:spPr>
            <a:xfrm>
              <a:off x="8930515" y="2070401"/>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3" name="Chart 12">
              <a:extLst>
                <a:ext uri="{FF2B5EF4-FFF2-40B4-BE49-F238E27FC236}">
                  <a16:creationId xmlns:a16="http://schemas.microsoft.com/office/drawing/2014/main" id="{2594C8D2-E37A-4073-B592-D9B8FCD65398}"/>
                </a:ext>
              </a:extLst>
            </xdr:cNvPr>
            <xdr:cNvGraphicFramePr>
              <a:graphicFrameLocks/>
            </xdr:cNvGraphicFramePr>
          </xdr:nvGraphicFramePr>
          <xdr:xfrm>
            <a:off x="9054494" y="2173404"/>
            <a:ext cx="5329162" cy="2270166"/>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37" name="Group 36">
            <a:extLst>
              <a:ext uri="{FF2B5EF4-FFF2-40B4-BE49-F238E27FC236}">
                <a16:creationId xmlns:a16="http://schemas.microsoft.com/office/drawing/2014/main" id="{765EEC7F-9F98-E62C-8231-8F5FABA3A398}"/>
              </a:ext>
            </a:extLst>
          </xdr:cNvPr>
          <xdr:cNvGrpSpPr/>
        </xdr:nvGrpSpPr>
        <xdr:grpSpPr>
          <a:xfrm>
            <a:off x="3111496" y="2100881"/>
            <a:ext cx="5623543" cy="2903223"/>
            <a:chOff x="3111496" y="2070401"/>
            <a:chExt cx="5623543" cy="2858888"/>
          </a:xfrm>
        </xdr:grpSpPr>
        <xdr:sp macro="" textlink="">
          <xdr:nvSpPr>
            <xdr:cNvPr id="17" name="Rectangle: Rounded Corners 16">
              <a:extLst>
                <a:ext uri="{FF2B5EF4-FFF2-40B4-BE49-F238E27FC236}">
                  <a16:creationId xmlns:a16="http://schemas.microsoft.com/office/drawing/2014/main" id="{48BA4209-6BF6-4FF7-947A-16F2A7B75DB5}"/>
                </a:ext>
              </a:extLst>
            </xdr:cNvPr>
            <xdr:cNvSpPr/>
          </xdr:nvSpPr>
          <xdr:spPr>
            <a:xfrm>
              <a:off x="3111496" y="2070401"/>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2" name="Chart 11">
              <a:extLst>
                <a:ext uri="{FF2B5EF4-FFF2-40B4-BE49-F238E27FC236}">
                  <a16:creationId xmlns:a16="http://schemas.microsoft.com/office/drawing/2014/main" id="{65D1B0A6-A653-4257-82E5-0D35DF420416}"/>
                </a:ext>
              </a:extLst>
            </xdr:cNvPr>
            <xdr:cNvGraphicFramePr>
              <a:graphicFrameLocks/>
            </xdr:cNvGraphicFramePr>
          </xdr:nvGraphicFramePr>
          <xdr:xfrm>
            <a:off x="3229427" y="2173404"/>
            <a:ext cx="5288038" cy="2306452"/>
          </xdr:xfrm>
          <a:graphic>
            <a:graphicData uri="http://schemas.openxmlformats.org/drawingml/2006/chart">
              <c:chart xmlns:c="http://schemas.openxmlformats.org/drawingml/2006/chart" xmlns:r="http://schemas.openxmlformats.org/officeDocument/2006/relationships" r:id="rId2"/>
            </a:graphicData>
          </a:graphic>
        </xdr:graphicFrame>
      </xdr:grpSp>
      <mc:AlternateContent xmlns:mc="http://schemas.openxmlformats.org/markup-compatibility/2006" xmlns:a14="http://schemas.microsoft.com/office/drawing/2010/main">
        <mc:Choice Requires="a14">
          <xdr:graphicFrame macro="">
            <xdr:nvGraphicFramePr>
              <xdr:cNvPr id="2" name="employee_name 1">
                <a:extLst>
                  <a:ext uri="{FF2B5EF4-FFF2-40B4-BE49-F238E27FC236}">
                    <a16:creationId xmlns:a16="http://schemas.microsoft.com/office/drawing/2014/main" id="{F0465A22-EF83-476C-829E-9783F8A0CC7E}"/>
                  </a:ext>
                </a:extLst>
              </xdr:cNvPr>
              <xdr:cNvGraphicFramePr/>
            </xdr:nvGraphicFramePr>
            <xdr:xfrm>
              <a:off x="1220826" y="6956650"/>
              <a:ext cx="1800605" cy="2565449"/>
            </xdr:xfrm>
            <a:graphic>
              <a:graphicData uri="http://schemas.microsoft.com/office/drawing/2010/slicer">
                <sle:slicer xmlns:sle="http://schemas.microsoft.com/office/drawing/2010/slicer" name="employee_name 1"/>
              </a:graphicData>
            </a:graphic>
          </xdr:graphicFrame>
        </mc:Choice>
        <mc:Fallback xmlns="">
          <xdr:sp macro="" textlink="">
            <xdr:nvSpPr>
              <xdr:cNvPr id="0" name=""/>
              <xdr:cNvSpPr>
                <a:spLocks noTextEdit="1"/>
              </xdr:cNvSpPr>
            </xdr:nvSpPr>
            <xdr:spPr>
              <a:xfrm>
                <a:off x="6153109" y="8385283"/>
                <a:ext cx="1783595" cy="26216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Payment_Status 1">
                <a:extLst>
                  <a:ext uri="{FF2B5EF4-FFF2-40B4-BE49-F238E27FC236}">
                    <a16:creationId xmlns:a16="http://schemas.microsoft.com/office/drawing/2014/main" id="{AEEB4A03-7465-41F5-80F1-B40F08E740D7}"/>
                  </a:ext>
                </a:extLst>
              </xdr:cNvPr>
              <xdr:cNvGraphicFramePr/>
            </xdr:nvGraphicFramePr>
            <xdr:xfrm>
              <a:off x="1223619" y="11370895"/>
              <a:ext cx="1800605" cy="1173804"/>
            </xdr:xfrm>
            <a:graphic>
              <a:graphicData uri="http://schemas.microsoft.com/office/drawing/2010/slicer">
                <sle:slicer xmlns:sle="http://schemas.microsoft.com/office/drawing/2010/slicer" name="Payment_Status 1"/>
              </a:graphicData>
            </a:graphic>
          </xdr:graphicFrame>
        </mc:Choice>
        <mc:Fallback xmlns="">
          <xdr:sp macro="" textlink="">
            <xdr:nvSpPr>
              <xdr:cNvPr id="0" name=""/>
              <xdr:cNvSpPr>
                <a:spLocks noTextEdit="1"/>
              </xdr:cNvSpPr>
            </xdr:nvSpPr>
            <xdr:spPr>
              <a:xfrm>
                <a:off x="6155876" y="12896191"/>
                <a:ext cx="1783595" cy="1199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Gender 1">
                <a:extLst>
                  <a:ext uri="{FF2B5EF4-FFF2-40B4-BE49-F238E27FC236}">
                    <a16:creationId xmlns:a16="http://schemas.microsoft.com/office/drawing/2014/main" id="{F50780F5-44C6-47EC-8FCC-D736886486BF}"/>
                  </a:ext>
                </a:extLst>
              </xdr:cNvPr>
              <xdr:cNvGraphicFramePr/>
            </xdr:nvGraphicFramePr>
            <xdr:xfrm>
              <a:off x="1238736" y="4728307"/>
              <a:ext cx="1803628" cy="1095187"/>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6170850" y="6108144"/>
                <a:ext cx="1786589" cy="1119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Month 1">
                <a:extLst>
                  <a:ext uri="{FF2B5EF4-FFF2-40B4-BE49-F238E27FC236}">
                    <a16:creationId xmlns:a16="http://schemas.microsoft.com/office/drawing/2014/main" id="{A43DB6B9-1EE1-477A-9F20-1B3410F3407A}"/>
                  </a:ext>
                </a:extLst>
              </xdr:cNvPr>
              <xdr:cNvGraphicFramePr/>
            </xdr:nvGraphicFramePr>
            <xdr:xfrm>
              <a:off x="1222225" y="9529066"/>
              <a:ext cx="1800605" cy="184578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6154495" y="11014029"/>
                <a:ext cx="1783595" cy="1886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Branch_name 1">
                <a:extLst>
                  <a:ext uri="{FF2B5EF4-FFF2-40B4-BE49-F238E27FC236}">
                    <a16:creationId xmlns:a16="http://schemas.microsoft.com/office/drawing/2014/main" id="{E42ECCFC-5A7B-4633-9230-CF85857E7267}"/>
                  </a:ext>
                </a:extLst>
              </xdr:cNvPr>
              <xdr:cNvGraphicFramePr/>
            </xdr:nvGraphicFramePr>
            <xdr:xfrm>
              <a:off x="1249483" y="1116820"/>
              <a:ext cx="1805442" cy="1763151"/>
            </xdr:xfrm>
            <a:graphic>
              <a:graphicData uri="http://schemas.microsoft.com/office/drawing/2010/slicer">
                <sle:slicer xmlns:sle="http://schemas.microsoft.com/office/drawing/2010/slicer" name="Branch_name 1"/>
              </a:graphicData>
            </a:graphic>
          </xdr:graphicFrame>
        </mc:Choice>
        <mc:Fallback xmlns="">
          <xdr:sp macro="" textlink="">
            <xdr:nvSpPr>
              <xdr:cNvPr id="0" name=""/>
              <xdr:cNvSpPr>
                <a:spLocks noTextEdit="1"/>
              </xdr:cNvSpPr>
            </xdr:nvSpPr>
            <xdr:spPr>
              <a:xfrm>
                <a:off x="6181496" y="2417573"/>
                <a:ext cx="1788386" cy="1801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7" name="Loan_Type 1">
                <a:extLst>
                  <a:ext uri="{FF2B5EF4-FFF2-40B4-BE49-F238E27FC236}">
                    <a16:creationId xmlns:a16="http://schemas.microsoft.com/office/drawing/2014/main" id="{332B79A0-5C09-401E-998D-CE0210C5F262}"/>
                  </a:ext>
                </a:extLst>
              </xdr:cNvPr>
              <xdr:cNvGraphicFramePr/>
            </xdr:nvGraphicFramePr>
            <xdr:xfrm>
              <a:off x="1238737" y="2855158"/>
              <a:ext cx="1803628" cy="1853612"/>
            </xdr:xfrm>
            <a:graphic>
              <a:graphicData uri="http://schemas.microsoft.com/office/drawing/2010/slicer">
                <sle:slicer xmlns:sle="http://schemas.microsoft.com/office/drawing/2010/slicer" name="Loan_Type 1"/>
              </a:graphicData>
            </a:graphic>
          </xdr:graphicFrame>
        </mc:Choice>
        <mc:Fallback xmlns="">
          <xdr:sp macro="" textlink="">
            <xdr:nvSpPr>
              <xdr:cNvPr id="0" name=""/>
              <xdr:cNvSpPr>
                <a:spLocks noTextEdit="1"/>
              </xdr:cNvSpPr>
            </xdr:nvSpPr>
            <xdr:spPr>
              <a:xfrm>
                <a:off x="6170851" y="4193977"/>
                <a:ext cx="1786589" cy="18942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 name="Approval_Status 1">
                <a:extLst>
                  <a:ext uri="{FF2B5EF4-FFF2-40B4-BE49-F238E27FC236}">
                    <a16:creationId xmlns:a16="http://schemas.microsoft.com/office/drawing/2014/main" id="{3174A66C-2145-465F-BD08-F83D7A64C93E}"/>
                  </a:ext>
                </a:extLst>
              </xdr:cNvPr>
              <xdr:cNvGraphicFramePr/>
            </xdr:nvGraphicFramePr>
            <xdr:xfrm>
              <a:off x="1228011" y="5812742"/>
              <a:ext cx="1803628" cy="1148794"/>
            </xdr:xfrm>
            <a:graphic>
              <a:graphicData uri="http://schemas.microsoft.com/office/drawing/2010/slicer">
                <sle:slicer xmlns:sle="http://schemas.microsoft.com/office/drawing/2010/slicer" name="Approval_Status 1"/>
              </a:graphicData>
            </a:graphic>
          </xdr:graphicFrame>
        </mc:Choice>
        <mc:Fallback xmlns="">
          <xdr:sp macro="" textlink="">
            <xdr:nvSpPr>
              <xdr:cNvPr id="0" name=""/>
              <xdr:cNvSpPr>
                <a:spLocks noTextEdit="1"/>
              </xdr:cNvSpPr>
            </xdr:nvSpPr>
            <xdr:spPr>
              <a:xfrm>
                <a:off x="6160226" y="7216326"/>
                <a:ext cx="1786589" cy="1173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9" name="Rectangle: Rounded Corners 18">
            <a:extLst>
              <a:ext uri="{FF2B5EF4-FFF2-40B4-BE49-F238E27FC236}">
                <a16:creationId xmlns:a16="http://schemas.microsoft.com/office/drawing/2014/main" id="{7EEF1A23-1AB3-4061-B11D-3EB77EC138FC}"/>
              </a:ext>
            </a:extLst>
          </xdr:cNvPr>
          <xdr:cNvSpPr/>
        </xdr:nvSpPr>
        <xdr:spPr>
          <a:xfrm>
            <a:off x="3118976" y="1181713"/>
            <a:ext cx="2719353" cy="842462"/>
          </a:xfrm>
          <a:prstGeom prst="roundRect">
            <a:avLst>
              <a:gd name="adj" fmla="val 1424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0" name="Rectangle: Rounded Corners 19">
            <a:extLst>
              <a:ext uri="{FF2B5EF4-FFF2-40B4-BE49-F238E27FC236}">
                <a16:creationId xmlns:a16="http://schemas.microsoft.com/office/drawing/2014/main" id="{364188B4-DB8F-AFC5-BB30-7C0D7D203B34}"/>
              </a:ext>
            </a:extLst>
          </xdr:cNvPr>
          <xdr:cNvSpPr/>
        </xdr:nvSpPr>
        <xdr:spPr>
          <a:xfrm>
            <a:off x="6021027" y="1181713"/>
            <a:ext cx="2724190" cy="842462"/>
          </a:xfrm>
          <a:prstGeom prst="roundRect">
            <a:avLst>
              <a:gd name="adj" fmla="val 1424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1" name="Rectangle: Rounded Corners 20">
            <a:extLst>
              <a:ext uri="{FF2B5EF4-FFF2-40B4-BE49-F238E27FC236}">
                <a16:creationId xmlns:a16="http://schemas.microsoft.com/office/drawing/2014/main" id="{12CD06E4-6D0F-B3D2-AAAD-888E72E1C16B}"/>
              </a:ext>
            </a:extLst>
          </xdr:cNvPr>
          <xdr:cNvSpPr/>
        </xdr:nvSpPr>
        <xdr:spPr>
          <a:xfrm>
            <a:off x="8927915" y="1181713"/>
            <a:ext cx="2724191" cy="842462"/>
          </a:xfrm>
          <a:prstGeom prst="roundRect">
            <a:avLst>
              <a:gd name="adj" fmla="val 1424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2" name="Rectangle: Rounded Corners 21">
            <a:extLst>
              <a:ext uri="{FF2B5EF4-FFF2-40B4-BE49-F238E27FC236}">
                <a16:creationId xmlns:a16="http://schemas.microsoft.com/office/drawing/2014/main" id="{A7571FBA-64D2-D5A1-558E-2A521F05B24C}"/>
              </a:ext>
            </a:extLst>
          </xdr:cNvPr>
          <xdr:cNvSpPr/>
        </xdr:nvSpPr>
        <xdr:spPr>
          <a:xfrm>
            <a:off x="11834804" y="1181713"/>
            <a:ext cx="2719352" cy="842462"/>
          </a:xfrm>
          <a:prstGeom prst="roundRect">
            <a:avLst>
              <a:gd name="adj" fmla="val 14247"/>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nvGrpSpPr>
          <xdr:cNvPr id="39" name="Group 38">
            <a:extLst>
              <a:ext uri="{FF2B5EF4-FFF2-40B4-BE49-F238E27FC236}">
                <a16:creationId xmlns:a16="http://schemas.microsoft.com/office/drawing/2014/main" id="{F4AA6FCA-8FB4-5AFB-5707-07D3519603E1}"/>
              </a:ext>
            </a:extLst>
          </xdr:cNvPr>
          <xdr:cNvGrpSpPr/>
        </xdr:nvGrpSpPr>
        <xdr:grpSpPr>
          <a:xfrm>
            <a:off x="3135687" y="5149365"/>
            <a:ext cx="5623543" cy="2903223"/>
            <a:chOff x="3135687" y="5071780"/>
            <a:chExt cx="5623543" cy="2858888"/>
          </a:xfrm>
        </xdr:grpSpPr>
        <xdr:sp macro="" textlink="">
          <xdr:nvSpPr>
            <xdr:cNvPr id="23" name="Rectangle: Rounded Corners 22">
              <a:extLst>
                <a:ext uri="{FF2B5EF4-FFF2-40B4-BE49-F238E27FC236}">
                  <a16:creationId xmlns:a16="http://schemas.microsoft.com/office/drawing/2014/main" id="{5DF20AB7-9C32-BAD1-4B6D-44C53EA204C8}"/>
                </a:ext>
              </a:extLst>
            </xdr:cNvPr>
            <xdr:cNvSpPr/>
          </xdr:nvSpPr>
          <xdr:spPr>
            <a:xfrm>
              <a:off x="3135687" y="5071780"/>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28">
              <a:extLst>
                <a:ext uri="{FF2B5EF4-FFF2-40B4-BE49-F238E27FC236}">
                  <a16:creationId xmlns:a16="http://schemas.microsoft.com/office/drawing/2014/main" id="{A115B7F7-5F39-4902-A496-3AE48D71637A}"/>
                </a:ext>
              </a:extLst>
            </xdr:cNvPr>
            <xdr:cNvGraphicFramePr>
              <a:graphicFrameLocks/>
            </xdr:cNvGraphicFramePr>
          </xdr:nvGraphicFramePr>
          <xdr:xfrm>
            <a:off x="3335208" y="5359731"/>
            <a:ext cx="5263847" cy="2377703"/>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43" name="Group 42">
            <a:extLst>
              <a:ext uri="{FF2B5EF4-FFF2-40B4-BE49-F238E27FC236}">
                <a16:creationId xmlns:a16="http://schemas.microsoft.com/office/drawing/2014/main" id="{9AEE26CE-8E68-ADA0-AD5F-8893FEE07AEA}"/>
              </a:ext>
            </a:extLst>
          </xdr:cNvPr>
          <xdr:cNvGrpSpPr/>
        </xdr:nvGrpSpPr>
        <xdr:grpSpPr>
          <a:xfrm>
            <a:off x="3135688" y="11293262"/>
            <a:ext cx="5623543" cy="2903223"/>
            <a:chOff x="3135688" y="11124237"/>
            <a:chExt cx="5623543" cy="2858888"/>
          </a:xfrm>
        </xdr:grpSpPr>
        <xdr:sp macro="" textlink="">
          <xdr:nvSpPr>
            <xdr:cNvPr id="27" name="Rectangle: Rounded Corners 26">
              <a:extLst>
                <a:ext uri="{FF2B5EF4-FFF2-40B4-BE49-F238E27FC236}">
                  <a16:creationId xmlns:a16="http://schemas.microsoft.com/office/drawing/2014/main" id="{C04A6881-CD99-B55D-F3E0-EFEA179AC4D4}"/>
                </a:ext>
              </a:extLst>
            </xdr:cNvPr>
            <xdr:cNvSpPr/>
          </xdr:nvSpPr>
          <xdr:spPr>
            <a:xfrm>
              <a:off x="3135688" y="11124237"/>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0" name="Chart 29">
              <a:extLst>
                <a:ext uri="{FF2B5EF4-FFF2-40B4-BE49-F238E27FC236}">
                  <a16:creationId xmlns:a16="http://schemas.microsoft.com/office/drawing/2014/main" id="{BB3BDDC1-795C-4CA8-8813-0939B27B57F0}"/>
                </a:ext>
              </a:extLst>
            </xdr:cNvPr>
            <xdr:cNvGraphicFramePr>
              <a:graphicFrameLocks/>
            </xdr:cNvGraphicFramePr>
          </xdr:nvGraphicFramePr>
          <xdr:xfrm>
            <a:off x="3300459" y="11408888"/>
            <a:ext cx="5365448" cy="2365609"/>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42" name="Group 41">
            <a:extLst>
              <a:ext uri="{FF2B5EF4-FFF2-40B4-BE49-F238E27FC236}">
                <a16:creationId xmlns:a16="http://schemas.microsoft.com/office/drawing/2014/main" id="{EA96F1E9-9337-66E5-1073-7FC8D7D90EB1}"/>
              </a:ext>
            </a:extLst>
          </xdr:cNvPr>
          <xdr:cNvGrpSpPr/>
        </xdr:nvGrpSpPr>
        <xdr:grpSpPr>
          <a:xfrm>
            <a:off x="8942610" y="8220589"/>
            <a:ext cx="5623543" cy="2903223"/>
            <a:chOff x="8942610" y="8098669"/>
            <a:chExt cx="5623543" cy="2858888"/>
          </a:xfrm>
        </xdr:grpSpPr>
        <xdr:sp macro="" textlink="">
          <xdr:nvSpPr>
            <xdr:cNvPr id="26" name="Rectangle: Rounded Corners 25">
              <a:extLst>
                <a:ext uri="{FF2B5EF4-FFF2-40B4-BE49-F238E27FC236}">
                  <a16:creationId xmlns:a16="http://schemas.microsoft.com/office/drawing/2014/main" id="{E4F766C0-FE9A-0ECC-2DEA-C47624B75BFE}"/>
                </a:ext>
              </a:extLst>
            </xdr:cNvPr>
            <xdr:cNvSpPr/>
          </xdr:nvSpPr>
          <xdr:spPr>
            <a:xfrm>
              <a:off x="8942610" y="8098669"/>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1" name="Chart 30">
              <a:extLst>
                <a:ext uri="{FF2B5EF4-FFF2-40B4-BE49-F238E27FC236}">
                  <a16:creationId xmlns:a16="http://schemas.microsoft.com/office/drawing/2014/main" id="{79D81F25-DD16-4F42-88C9-412652BC055D}"/>
                </a:ext>
              </a:extLst>
            </xdr:cNvPr>
            <xdr:cNvGraphicFramePr>
              <a:graphicFrameLocks/>
            </xdr:cNvGraphicFramePr>
          </xdr:nvGraphicFramePr>
          <xdr:xfrm>
            <a:off x="9077146" y="8305582"/>
            <a:ext cx="5304972" cy="2462700"/>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41" name="Group 40">
            <a:extLst>
              <a:ext uri="{FF2B5EF4-FFF2-40B4-BE49-F238E27FC236}">
                <a16:creationId xmlns:a16="http://schemas.microsoft.com/office/drawing/2014/main" id="{C72BA5FA-CA69-F0D1-29A4-CC3DB6D1F1E5}"/>
              </a:ext>
            </a:extLst>
          </xdr:cNvPr>
          <xdr:cNvGrpSpPr/>
        </xdr:nvGrpSpPr>
        <xdr:grpSpPr>
          <a:xfrm>
            <a:off x="3123593" y="8219928"/>
            <a:ext cx="5623543" cy="2904543"/>
            <a:chOff x="3123593" y="8098008"/>
            <a:chExt cx="5623543" cy="2860208"/>
          </a:xfrm>
        </xdr:grpSpPr>
        <xdr:sp macro="" textlink="">
          <xdr:nvSpPr>
            <xdr:cNvPr id="25" name="Rectangle: Rounded Corners 24">
              <a:extLst>
                <a:ext uri="{FF2B5EF4-FFF2-40B4-BE49-F238E27FC236}">
                  <a16:creationId xmlns:a16="http://schemas.microsoft.com/office/drawing/2014/main" id="{0215D461-8D68-0A8F-A2FD-8FF3E6135C02}"/>
                </a:ext>
              </a:extLst>
            </xdr:cNvPr>
            <xdr:cNvSpPr/>
          </xdr:nvSpPr>
          <xdr:spPr>
            <a:xfrm>
              <a:off x="3123593" y="8098008"/>
              <a:ext cx="5623543" cy="286020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2" name="Chart 31">
              <a:extLst>
                <a:ext uri="{FF2B5EF4-FFF2-40B4-BE49-F238E27FC236}">
                  <a16:creationId xmlns:a16="http://schemas.microsoft.com/office/drawing/2014/main" id="{9BFEA1A0-C366-4CF5-A228-4498CB41DFB9}"/>
                </a:ext>
              </a:extLst>
            </xdr:cNvPr>
            <xdr:cNvGraphicFramePr>
              <a:graphicFrameLocks/>
            </xdr:cNvGraphicFramePr>
          </xdr:nvGraphicFramePr>
          <xdr:xfrm>
            <a:off x="3313875" y="8305575"/>
            <a:ext cx="5196115" cy="2346810"/>
          </xdr:xfrm>
          <a:graphic>
            <a:graphicData uri="http://schemas.openxmlformats.org/drawingml/2006/chart">
              <c:chart xmlns:c="http://schemas.openxmlformats.org/drawingml/2006/chart" xmlns:r="http://schemas.openxmlformats.org/officeDocument/2006/relationships" r:id="rId6"/>
            </a:graphicData>
          </a:graphic>
        </xdr:graphicFrame>
      </xdr:grpSp>
      <xdr:grpSp>
        <xdr:nvGrpSpPr>
          <xdr:cNvPr id="40" name="Group 39">
            <a:extLst>
              <a:ext uri="{FF2B5EF4-FFF2-40B4-BE49-F238E27FC236}">
                <a16:creationId xmlns:a16="http://schemas.microsoft.com/office/drawing/2014/main" id="{CE426880-96BB-72A1-449D-194CAB9B7BE4}"/>
              </a:ext>
            </a:extLst>
          </xdr:cNvPr>
          <xdr:cNvGrpSpPr/>
        </xdr:nvGrpSpPr>
        <xdr:grpSpPr>
          <a:xfrm>
            <a:off x="8930515" y="5149365"/>
            <a:ext cx="5623543" cy="2903223"/>
            <a:chOff x="8930515" y="5071780"/>
            <a:chExt cx="5623543" cy="2858888"/>
          </a:xfrm>
        </xdr:grpSpPr>
        <xdr:sp macro="" textlink="">
          <xdr:nvSpPr>
            <xdr:cNvPr id="24" name="Rectangle: Rounded Corners 23">
              <a:extLst>
                <a:ext uri="{FF2B5EF4-FFF2-40B4-BE49-F238E27FC236}">
                  <a16:creationId xmlns:a16="http://schemas.microsoft.com/office/drawing/2014/main" id="{04648B7B-DC80-FE6A-AC83-D2C63C6718ED}"/>
                </a:ext>
              </a:extLst>
            </xdr:cNvPr>
            <xdr:cNvSpPr/>
          </xdr:nvSpPr>
          <xdr:spPr>
            <a:xfrm>
              <a:off x="8930515" y="5071780"/>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33" name="Chart 32">
              <a:extLst>
                <a:ext uri="{FF2B5EF4-FFF2-40B4-BE49-F238E27FC236}">
                  <a16:creationId xmlns:a16="http://schemas.microsoft.com/office/drawing/2014/main" id="{DC506863-77DC-43C3-81CF-0BB4CDB8B4B8}"/>
                </a:ext>
              </a:extLst>
            </xdr:cNvPr>
            <xdr:cNvGraphicFramePr>
              <a:graphicFrameLocks/>
            </xdr:cNvGraphicFramePr>
          </xdr:nvGraphicFramePr>
          <xdr:xfrm>
            <a:off x="9099578" y="5394475"/>
            <a:ext cx="5365447" cy="2341419"/>
          </xdr:xfrm>
          <a:graphic>
            <a:graphicData uri="http://schemas.openxmlformats.org/drawingml/2006/chart">
              <c:chart xmlns:c="http://schemas.openxmlformats.org/drawingml/2006/chart" xmlns:r="http://schemas.openxmlformats.org/officeDocument/2006/relationships" r:id="rId7"/>
            </a:graphicData>
          </a:graphic>
        </xdr:graphicFrame>
      </xdr:grpSp>
      <mc:AlternateContent xmlns:mc="http://schemas.openxmlformats.org/markup-compatibility/2006" xmlns:a14="http://schemas.microsoft.com/office/drawing/2010/main">
        <mc:Choice Requires="a14">
          <xdr:graphicFrame macro="">
            <xdr:nvGraphicFramePr>
              <xdr:cNvPr id="34" name="Branch_name 2">
                <a:extLst>
                  <a:ext uri="{FF2B5EF4-FFF2-40B4-BE49-F238E27FC236}">
                    <a16:creationId xmlns:a16="http://schemas.microsoft.com/office/drawing/2014/main" id="{B804F5AF-BE15-4E71-82D4-EF145FEDC46E}"/>
                  </a:ext>
                </a:extLst>
              </xdr:cNvPr>
              <xdr:cNvGraphicFramePr/>
            </xdr:nvGraphicFramePr>
            <xdr:xfrm>
              <a:off x="1211333" y="12525041"/>
              <a:ext cx="1814514" cy="1701862"/>
            </xdr:xfrm>
            <a:graphic>
              <a:graphicData uri="http://schemas.microsoft.com/office/drawing/2010/slicer">
                <sle:slicer xmlns:sle="http://schemas.microsoft.com/office/drawing/2010/slicer" name="Branch_name 2"/>
              </a:graphicData>
            </a:graphic>
          </xdr:graphicFrame>
        </mc:Choice>
        <mc:Fallback xmlns="">
          <xdr:sp macro="" textlink="">
            <xdr:nvSpPr>
              <xdr:cNvPr id="0" name=""/>
              <xdr:cNvSpPr>
                <a:spLocks noTextEdit="1"/>
              </xdr:cNvSpPr>
            </xdr:nvSpPr>
            <xdr:spPr>
              <a:xfrm>
                <a:off x="6143706" y="14075610"/>
                <a:ext cx="1797372" cy="17391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44" name="Group 43">
            <a:extLst>
              <a:ext uri="{FF2B5EF4-FFF2-40B4-BE49-F238E27FC236}">
                <a16:creationId xmlns:a16="http://schemas.microsoft.com/office/drawing/2014/main" id="{C489A2BC-93E5-AEFC-FBC8-12CB934EF37E}"/>
              </a:ext>
            </a:extLst>
          </xdr:cNvPr>
          <xdr:cNvGrpSpPr/>
        </xdr:nvGrpSpPr>
        <xdr:grpSpPr>
          <a:xfrm>
            <a:off x="8978896" y="11269070"/>
            <a:ext cx="5623543" cy="2903223"/>
            <a:chOff x="8978896" y="11100045"/>
            <a:chExt cx="5623543" cy="2858888"/>
          </a:xfrm>
        </xdr:grpSpPr>
        <xdr:sp macro="" textlink="">
          <xdr:nvSpPr>
            <xdr:cNvPr id="28" name="Rectangle: Rounded Corners 27">
              <a:extLst>
                <a:ext uri="{FF2B5EF4-FFF2-40B4-BE49-F238E27FC236}">
                  <a16:creationId xmlns:a16="http://schemas.microsoft.com/office/drawing/2014/main" id="{830E49C1-40EF-E3ED-0E86-82BA5CC90AA7}"/>
                </a:ext>
              </a:extLst>
            </xdr:cNvPr>
            <xdr:cNvSpPr/>
          </xdr:nvSpPr>
          <xdr:spPr>
            <a:xfrm>
              <a:off x="8978896" y="11100045"/>
              <a:ext cx="5623543" cy="2858888"/>
            </a:xfrm>
            <a:prstGeom prst="roundRect">
              <a:avLst>
                <a:gd name="adj" fmla="val 5281"/>
              </a:avLst>
            </a:prstGeom>
            <a:solidFill>
              <a:schemeClr val="accent6">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4="http://schemas.microsoft.com/office/drawing/2016/5/10/chartex" Requires="cx4">
            <xdr:graphicFrame macro="">
              <xdr:nvGraphicFramePr>
                <xdr:cNvPr id="36" name="Chart 35">
                  <a:extLst>
                    <a:ext uri="{FF2B5EF4-FFF2-40B4-BE49-F238E27FC236}">
                      <a16:creationId xmlns:a16="http://schemas.microsoft.com/office/drawing/2014/main" id="{09248EA2-535D-4B0A-8427-9339182B959A}"/>
                    </a:ext>
                  </a:extLst>
                </xdr:cNvPr>
                <xdr:cNvGraphicFramePr/>
              </xdr:nvGraphicFramePr>
              <xdr:xfrm>
                <a:off x="9088583" y="11222181"/>
                <a:ext cx="5403272" cy="2634917"/>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9088583" y="11222181"/>
                  <a:ext cx="5403272" cy="2634917"/>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grpSp>
    <xdr:clientData/>
  </xdr:twoCellAnchor>
  <xdr:twoCellAnchor>
    <xdr:from>
      <xdr:col>13</xdr:col>
      <xdr:colOff>574841</xdr:colOff>
      <xdr:row>8</xdr:row>
      <xdr:rowOff>2</xdr:rowOff>
    </xdr:from>
    <xdr:to>
      <xdr:col>31</xdr:col>
      <xdr:colOff>494631</xdr:colOff>
      <xdr:row>13</xdr:row>
      <xdr:rowOff>40106</xdr:rowOff>
    </xdr:to>
    <xdr:sp macro="" textlink="">
      <xdr:nvSpPr>
        <xdr:cNvPr id="10" name="TextBox 9">
          <a:extLst>
            <a:ext uri="{FF2B5EF4-FFF2-40B4-BE49-F238E27FC236}">
              <a16:creationId xmlns:a16="http://schemas.microsoft.com/office/drawing/2014/main" id="{189C3ED2-4DAF-6611-CAF6-2FA7C76BFB24}"/>
            </a:ext>
          </a:extLst>
        </xdr:cNvPr>
        <xdr:cNvSpPr txBox="1"/>
      </xdr:nvSpPr>
      <xdr:spPr>
        <a:xfrm>
          <a:off x="8569157" y="1497265"/>
          <a:ext cx="10988842" cy="9758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5400" b="1"/>
            <a:t>Banking Loan Analysis Dashboard</a:t>
          </a:r>
        </a:p>
      </xdr:txBody>
    </xdr:sp>
    <xdr:clientData/>
  </xdr:twoCellAnchor>
  <xdr:twoCellAnchor editAs="oneCell">
    <xdr:from>
      <xdr:col>11</xdr:col>
      <xdr:colOff>374316</xdr:colOff>
      <xdr:row>8</xdr:row>
      <xdr:rowOff>0</xdr:rowOff>
    </xdr:from>
    <xdr:to>
      <xdr:col>13</xdr:col>
      <xdr:colOff>58821</xdr:colOff>
      <xdr:row>12</xdr:row>
      <xdr:rowOff>165768</xdr:rowOff>
    </xdr:to>
    <xdr:pic>
      <xdr:nvPicPr>
        <xdr:cNvPr id="14" name="Graphic 13" descr="Bank with solid fill">
          <a:extLst>
            <a:ext uri="{FF2B5EF4-FFF2-40B4-BE49-F238E27FC236}">
              <a16:creationId xmlns:a16="http://schemas.microsoft.com/office/drawing/2014/main" id="{8FB4913F-6B8C-621C-CF28-100EC5173201}"/>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7138737" y="1497263"/>
          <a:ext cx="914400" cy="914400"/>
        </a:xfrm>
        <a:prstGeom prst="rect">
          <a:avLst/>
        </a:prstGeom>
      </xdr:spPr>
    </xdr:pic>
    <xdr:clientData/>
  </xdr:twoCellAnchor>
  <xdr:twoCellAnchor>
    <xdr:from>
      <xdr:col>14</xdr:col>
      <xdr:colOff>431320</xdr:colOff>
      <xdr:row>15</xdr:row>
      <xdr:rowOff>43132</xdr:rowOff>
    </xdr:from>
    <xdr:to>
      <xdr:col>16</xdr:col>
      <xdr:colOff>158151</xdr:colOff>
      <xdr:row>18</xdr:row>
      <xdr:rowOff>28755</xdr:rowOff>
    </xdr:to>
    <xdr:sp macro="" textlink="">
      <xdr:nvSpPr>
        <xdr:cNvPr id="16" name="TextBox 15">
          <a:extLst>
            <a:ext uri="{FF2B5EF4-FFF2-40B4-BE49-F238E27FC236}">
              <a16:creationId xmlns:a16="http://schemas.microsoft.com/office/drawing/2014/main" id="{8ADBD9CF-1EE5-7DD1-F0CE-040DEFBEABBD}"/>
            </a:ext>
          </a:extLst>
        </xdr:cNvPr>
        <xdr:cNvSpPr txBox="1"/>
      </xdr:nvSpPr>
      <xdr:spPr>
        <a:xfrm>
          <a:off x="8885207" y="2846717"/>
          <a:ext cx="934529" cy="546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i="0" u="none" strike="noStrike">
              <a:solidFill>
                <a:schemeClr val="dk1"/>
              </a:solidFill>
              <a:effectLst/>
              <a:latin typeface="+mn-lt"/>
              <a:ea typeface="+mn-ea"/>
              <a:cs typeface="+mn-cs"/>
            </a:rPr>
            <a:t>501</a:t>
          </a:r>
          <a:r>
            <a:rPr lang="en-IN" sz="3200">
              <a:effectLst/>
            </a:rPr>
            <a:t> </a:t>
          </a:r>
          <a:endParaRPr lang="en-IN" sz="3200"/>
        </a:p>
      </xdr:txBody>
    </xdr:sp>
    <xdr:clientData/>
  </xdr:twoCellAnchor>
  <xdr:twoCellAnchor>
    <xdr:from>
      <xdr:col>13</xdr:col>
      <xdr:colOff>503207</xdr:colOff>
      <xdr:row>13</xdr:row>
      <xdr:rowOff>71887</xdr:rowOff>
    </xdr:from>
    <xdr:to>
      <xdr:col>17</xdr:col>
      <xdr:colOff>416943</xdr:colOff>
      <xdr:row>16</xdr:row>
      <xdr:rowOff>0</xdr:rowOff>
    </xdr:to>
    <xdr:sp macro="" textlink="">
      <xdr:nvSpPr>
        <xdr:cNvPr id="35" name="TextBox 34">
          <a:extLst>
            <a:ext uri="{FF2B5EF4-FFF2-40B4-BE49-F238E27FC236}">
              <a16:creationId xmlns:a16="http://schemas.microsoft.com/office/drawing/2014/main" id="{F30EFBC7-0493-0FF4-F1F5-55DB1A14D4B7}"/>
            </a:ext>
          </a:extLst>
        </xdr:cNvPr>
        <xdr:cNvSpPr txBox="1"/>
      </xdr:nvSpPr>
      <xdr:spPr>
        <a:xfrm>
          <a:off x="8353245" y="2501661"/>
          <a:ext cx="2329132" cy="488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Total Amount</a:t>
          </a:r>
        </a:p>
      </xdr:txBody>
    </xdr:sp>
    <xdr:clientData/>
  </xdr:twoCellAnchor>
  <xdr:twoCellAnchor>
    <xdr:from>
      <xdr:col>18</xdr:col>
      <xdr:colOff>287547</xdr:colOff>
      <xdr:row>14</xdr:row>
      <xdr:rowOff>172529</xdr:rowOff>
    </xdr:from>
    <xdr:to>
      <xdr:col>22</xdr:col>
      <xdr:colOff>143774</xdr:colOff>
      <xdr:row>17</xdr:row>
      <xdr:rowOff>115019</xdr:rowOff>
    </xdr:to>
    <xdr:sp macro="" textlink="">
      <xdr:nvSpPr>
        <xdr:cNvPr id="46" name="TextBox 45">
          <a:extLst>
            <a:ext uri="{FF2B5EF4-FFF2-40B4-BE49-F238E27FC236}">
              <a16:creationId xmlns:a16="http://schemas.microsoft.com/office/drawing/2014/main" id="{2F7A7DA5-9133-418A-835A-00191D36A23C}"/>
            </a:ext>
          </a:extLst>
        </xdr:cNvPr>
        <xdr:cNvSpPr txBox="1"/>
      </xdr:nvSpPr>
      <xdr:spPr>
        <a:xfrm>
          <a:off x="11156830" y="2789208"/>
          <a:ext cx="2271623" cy="5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i="0" u="none" strike="noStrike">
              <a:solidFill>
                <a:schemeClr val="dk1"/>
              </a:solidFill>
              <a:effectLst/>
              <a:latin typeface="+mn-lt"/>
              <a:ea typeface="+mn-ea"/>
              <a:cs typeface="+mn-cs"/>
            </a:rPr>
            <a:t>2503164297</a:t>
          </a:r>
          <a:r>
            <a:rPr lang="en-IN" sz="1200" b="1">
              <a:effectLst/>
            </a:rPr>
            <a:t> </a:t>
          </a:r>
          <a:endParaRPr lang="en-IN" sz="1200" b="1"/>
        </a:p>
      </xdr:txBody>
    </xdr:sp>
    <xdr:clientData/>
  </xdr:twoCellAnchor>
  <xdr:twoCellAnchor>
    <xdr:from>
      <xdr:col>18</xdr:col>
      <xdr:colOff>100642</xdr:colOff>
      <xdr:row>13</xdr:row>
      <xdr:rowOff>57508</xdr:rowOff>
    </xdr:from>
    <xdr:to>
      <xdr:col>23</xdr:col>
      <xdr:colOff>57510</xdr:colOff>
      <xdr:row>16</xdr:row>
      <xdr:rowOff>143772</xdr:rowOff>
    </xdr:to>
    <xdr:sp macro="" textlink="">
      <xdr:nvSpPr>
        <xdr:cNvPr id="50" name="TextBox 49">
          <a:extLst>
            <a:ext uri="{FF2B5EF4-FFF2-40B4-BE49-F238E27FC236}">
              <a16:creationId xmlns:a16="http://schemas.microsoft.com/office/drawing/2014/main" id="{122D5922-6B54-A124-ADC7-A42B3EC2F9D7}"/>
            </a:ext>
          </a:extLst>
        </xdr:cNvPr>
        <xdr:cNvSpPr txBox="1"/>
      </xdr:nvSpPr>
      <xdr:spPr>
        <a:xfrm>
          <a:off x="10969925" y="2487282"/>
          <a:ext cx="2976113" cy="646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Total Loan Amount</a:t>
          </a:r>
        </a:p>
      </xdr:txBody>
    </xdr:sp>
    <xdr:clientData/>
  </xdr:twoCellAnchor>
  <xdr:twoCellAnchor>
    <xdr:from>
      <xdr:col>24</xdr:col>
      <xdr:colOff>287547</xdr:colOff>
      <xdr:row>15</xdr:row>
      <xdr:rowOff>1</xdr:rowOff>
    </xdr:from>
    <xdr:to>
      <xdr:col>26</xdr:col>
      <xdr:colOff>230038</xdr:colOff>
      <xdr:row>17</xdr:row>
      <xdr:rowOff>115020</xdr:rowOff>
    </xdr:to>
    <xdr:sp macro="" textlink="">
      <xdr:nvSpPr>
        <xdr:cNvPr id="51" name="TextBox 50">
          <a:extLst>
            <a:ext uri="{FF2B5EF4-FFF2-40B4-BE49-F238E27FC236}">
              <a16:creationId xmlns:a16="http://schemas.microsoft.com/office/drawing/2014/main" id="{41C7BF53-CBCD-85F7-D2C1-457312D96690}"/>
            </a:ext>
          </a:extLst>
        </xdr:cNvPr>
        <xdr:cNvSpPr txBox="1"/>
      </xdr:nvSpPr>
      <xdr:spPr>
        <a:xfrm>
          <a:off x="14779924" y="2803586"/>
          <a:ext cx="1150189" cy="4888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i="0" u="none" strike="noStrike">
              <a:solidFill>
                <a:schemeClr val="dk1"/>
              </a:solidFill>
              <a:effectLst/>
              <a:latin typeface="+mn-lt"/>
              <a:ea typeface="+mn-ea"/>
              <a:cs typeface="+mn-cs"/>
            </a:rPr>
            <a:t>291</a:t>
          </a:r>
        </a:p>
      </xdr:txBody>
    </xdr:sp>
    <xdr:clientData/>
  </xdr:twoCellAnchor>
  <xdr:twoCellAnchor>
    <xdr:from>
      <xdr:col>23</xdr:col>
      <xdr:colOff>129396</xdr:colOff>
      <xdr:row>13</xdr:row>
      <xdr:rowOff>57509</xdr:rowOff>
    </xdr:from>
    <xdr:to>
      <xdr:col>27</xdr:col>
      <xdr:colOff>100641</xdr:colOff>
      <xdr:row>16</xdr:row>
      <xdr:rowOff>-1</xdr:rowOff>
    </xdr:to>
    <xdr:sp macro="" textlink="">
      <xdr:nvSpPr>
        <xdr:cNvPr id="52" name="TextBox 51">
          <a:extLst>
            <a:ext uri="{FF2B5EF4-FFF2-40B4-BE49-F238E27FC236}">
              <a16:creationId xmlns:a16="http://schemas.microsoft.com/office/drawing/2014/main" id="{AD45E5D0-B9AD-72A3-36A3-08F2BB8C33A1}"/>
            </a:ext>
          </a:extLst>
        </xdr:cNvPr>
        <xdr:cNvSpPr txBox="1"/>
      </xdr:nvSpPr>
      <xdr:spPr>
        <a:xfrm>
          <a:off x="14017924" y="2487283"/>
          <a:ext cx="2386642" cy="5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Approved Loans</a:t>
          </a:r>
        </a:p>
      </xdr:txBody>
    </xdr:sp>
    <xdr:clientData/>
  </xdr:twoCellAnchor>
  <xdr:twoCellAnchor>
    <xdr:from>
      <xdr:col>29</xdr:col>
      <xdr:colOff>71886</xdr:colOff>
      <xdr:row>14</xdr:row>
      <xdr:rowOff>172528</xdr:rowOff>
    </xdr:from>
    <xdr:to>
      <xdr:col>30</xdr:col>
      <xdr:colOff>431320</xdr:colOff>
      <xdr:row>17</xdr:row>
      <xdr:rowOff>158151</xdr:rowOff>
    </xdr:to>
    <xdr:sp macro="" textlink="">
      <xdr:nvSpPr>
        <xdr:cNvPr id="53" name="TextBox 52">
          <a:extLst>
            <a:ext uri="{FF2B5EF4-FFF2-40B4-BE49-F238E27FC236}">
              <a16:creationId xmlns:a16="http://schemas.microsoft.com/office/drawing/2014/main" id="{A762AB4A-264D-2A60-6B70-61C3FE57D941}"/>
            </a:ext>
          </a:extLst>
        </xdr:cNvPr>
        <xdr:cNvSpPr txBox="1"/>
      </xdr:nvSpPr>
      <xdr:spPr>
        <a:xfrm>
          <a:off x="17583509" y="2789207"/>
          <a:ext cx="963283" cy="546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i="0" u="none" strike="noStrike">
              <a:solidFill>
                <a:schemeClr val="dk1"/>
              </a:solidFill>
              <a:effectLst/>
              <a:latin typeface="+mn-lt"/>
              <a:ea typeface="+mn-ea"/>
              <a:cs typeface="+mn-cs"/>
            </a:rPr>
            <a:t>501</a:t>
          </a:r>
        </a:p>
      </xdr:txBody>
    </xdr:sp>
    <xdr:clientData/>
  </xdr:twoCellAnchor>
  <xdr:twoCellAnchor>
    <xdr:from>
      <xdr:col>27</xdr:col>
      <xdr:colOff>575092</xdr:colOff>
      <xdr:row>13</xdr:row>
      <xdr:rowOff>57509</xdr:rowOff>
    </xdr:from>
    <xdr:to>
      <xdr:col>31</xdr:col>
      <xdr:colOff>531961</xdr:colOff>
      <xdr:row>15</xdr:row>
      <xdr:rowOff>71887</xdr:rowOff>
    </xdr:to>
    <xdr:sp macro="" textlink="">
      <xdr:nvSpPr>
        <xdr:cNvPr id="54" name="TextBox 53">
          <a:extLst>
            <a:ext uri="{FF2B5EF4-FFF2-40B4-BE49-F238E27FC236}">
              <a16:creationId xmlns:a16="http://schemas.microsoft.com/office/drawing/2014/main" id="{2640ABD4-D5DC-F459-C9F6-CEA5A6B7F834}"/>
            </a:ext>
          </a:extLst>
        </xdr:cNvPr>
        <xdr:cNvSpPr txBox="1"/>
      </xdr:nvSpPr>
      <xdr:spPr>
        <a:xfrm>
          <a:off x="16879017" y="2487283"/>
          <a:ext cx="2372265" cy="3881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t>Total Customers</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1.809001620371" createdVersion="8" refreshedVersion="8" minRefreshableVersion="3" recordCount="500" xr:uid="{1AEF74DD-859F-409B-8DF1-07DD10D79A0B}">
  <cacheSource type="worksheet">
    <worksheetSource name="Table5"/>
  </cacheSource>
  <cacheFields count="18">
    <cacheField name="Loan_ID" numFmtId="0">
      <sharedItems count="500">
        <s v="L0001"/>
        <s v="L0002"/>
        <s v="L0003"/>
        <s v="L0004"/>
        <s v="L0005"/>
        <s v="L0006"/>
        <s v="L0007"/>
        <s v="L0008"/>
        <s v="L0009"/>
        <s v="L0010"/>
        <s v="L0011"/>
        <s v="L0012"/>
        <s v="L0013"/>
        <s v="L0014"/>
        <s v="L0015"/>
        <s v="L0016"/>
        <s v="L0017"/>
        <s v="L0018"/>
        <s v="L0019"/>
        <s v="L0020"/>
        <s v="L0021"/>
        <s v="L0022"/>
        <s v="L0023"/>
        <s v="L0024"/>
        <s v="L0025"/>
        <s v="L0026"/>
        <s v="L0027"/>
        <s v="L0028"/>
        <s v="L0029"/>
        <s v="L0030"/>
        <s v="L0031"/>
        <s v="L0032"/>
        <s v="L0033"/>
        <s v="L0034"/>
        <s v="L0035"/>
        <s v="L0036"/>
        <s v="L0037"/>
        <s v="L0038"/>
        <s v="L0039"/>
        <s v="L0040"/>
        <s v="L0041"/>
        <s v="L0042"/>
        <s v="L0043"/>
        <s v="L0044"/>
        <s v="L0045"/>
        <s v="L0046"/>
        <s v="L0047"/>
        <s v="L0048"/>
        <s v="L0049"/>
        <s v="L0050"/>
        <s v="L0051"/>
        <s v="L0052"/>
        <s v="L0053"/>
        <s v="L0054"/>
        <s v="L0055"/>
        <s v="L0056"/>
        <s v="L0057"/>
        <s v="L0058"/>
        <s v="L0059"/>
        <s v="L0060"/>
        <s v="L0061"/>
        <s v="L0062"/>
        <s v="L0063"/>
        <s v="L0064"/>
        <s v="L0065"/>
        <s v="L0066"/>
        <s v="L0067"/>
        <s v="L0068"/>
        <s v="L0069"/>
        <s v="L0070"/>
        <s v="L0071"/>
        <s v="L0072"/>
        <s v="L0073"/>
        <s v="L0074"/>
        <s v="L0075"/>
        <s v="L0076"/>
        <s v="L0077"/>
        <s v="L0078"/>
        <s v="L0079"/>
        <s v="L0080"/>
        <s v="L0081"/>
        <s v="L0082"/>
        <s v="L0083"/>
        <s v="L0084"/>
        <s v="L0085"/>
        <s v="L0086"/>
        <s v="L0087"/>
        <s v="L0088"/>
        <s v="L0089"/>
        <s v="L0090"/>
        <s v="L0091"/>
        <s v="L0092"/>
        <s v="L0093"/>
        <s v="L0094"/>
        <s v="L0095"/>
        <s v="L0096"/>
        <s v="L0097"/>
        <s v="L0098"/>
        <s v="L0099"/>
        <s v="L0100"/>
        <s v="L0101"/>
        <s v="L0102"/>
        <s v="L0103"/>
        <s v="L0104"/>
        <s v="L0105"/>
        <s v="L0106"/>
        <s v="L0107"/>
        <s v="L0108"/>
        <s v="L0109"/>
        <s v="L0110"/>
        <s v="L0111"/>
        <s v="L0112"/>
        <s v="L0113"/>
        <s v="L0114"/>
        <s v="L0115"/>
        <s v="L0116"/>
        <s v="L0117"/>
        <s v="L0118"/>
        <s v="L0119"/>
        <s v="L0120"/>
        <s v="L0121"/>
        <s v="L0122"/>
        <s v="L0123"/>
        <s v="L0124"/>
        <s v="L0125"/>
        <s v="L0126"/>
        <s v="L0127"/>
        <s v="L0128"/>
        <s v="L0129"/>
        <s v="L0130"/>
        <s v="L0131"/>
        <s v="L0132"/>
        <s v="L0133"/>
        <s v="L0134"/>
        <s v="L0135"/>
        <s v="L0136"/>
        <s v="L0137"/>
        <s v="L0138"/>
        <s v="L0139"/>
        <s v="L0140"/>
        <s v="L0141"/>
        <s v="L0142"/>
        <s v="L0143"/>
        <s v="L0144"/>
        <s v="L0145"/>
        <s v="L0146"/>
        <s v="L0147"/>
        <s v="L0148"/>
        <s v="L0149"/>
        <s v="L0150"/>
        <s v="L0151"/>
        <s v="L0152"/>
        <s v="L0153"/>
        <s v="L0154"/>
        <s v="L0155"/>
        <s v="L0156"/>
        <s v="L0157"/>
        <s v="L0158"/>
        <s v="L0159"/>
        <s v="L0160"/>
        <s v="L0161"/>
        <s v="L0162"/>
        <s v="L0163"/>
        <s v="L0164"/>
        <s v="L0165"/>
        <s v="L0166"/>
        <s v="L0167"/>
        <s v="L0168"/>
        <s v="L0169"/>
        <s v="L0170"/>
        <s v="L0171"/>
        <s v="L0172"/>
        <s v="L0173"/>
        <s v="L0174"/>
        <s v="L0175"/>
        <s v="L0176"/>
        <s v="L0177"/>
        <s v="L0178"/>
        <s v="L0179"/>
        <s v="L0180"/>
        <s v="L0181"/>
        <s v="L0182"/>
        <s v="L0183"/>
        <s v="L0184"/>
        <s v="L0185"/>
        <s v="L0186"/>
        <s v="L0187"/>
        <s v="L0188"/>
        <s v="L0189"/>
        <s v="L0190"/>
        <s v="L0191"/>
        <s v="L0192"/>
        <s v="L0193"/>
        <s v="L0194"/>
        <s v="L0195"/>
        <s v="L0196"/>
        <s v="L0197"/>
        <s v="L0198"/>
        <s v="L0199"/>
        <s v="L0200"/>
        <s v="L0201"/>
        <s v="L0202"/>
        <s v="L0203"/>
        <s v="L0204"/>
        <s v="L0205"/>
        <s v="L0206"/>
        <s v="L0207"/>
        <s v="L0208"/>
        <s v="L0209"/>
        <s v="L0210"/>
        <s v="L0211"/>
        <s v="L0212"/>
        <s v="L0213"/>
        <s v="L0214"/>
        <s v="L0215"/>
        <s v="L0216"/>
        <s v="L0217"/>
        <s v="L0218"/>
        <s v="L0219"/>
        <s v="L0220"/>
        <s v="L0221"/>
        <s v="L0222"/>
        <s v="L0223"/>
        <s v="L0224"/>
        <s v="L0225"/>
        <s v="L0226"/>
        <s v="L0227"/>
        <s v="L0228"/>
        <s v="L0229"/>
        <s v="L0230"/>
        <s v="L0231"/>
        <s v="L0232"/>
        <s v="L0233"/>
        <s v="L0234"/>
        <s v="L0235"/>
        <s v="L0236"/>
        <s v="L0237"/>
        <s v="L0238"/>
        <s v="L0239"/>
        <s v="L0240"/>
        <s v="L0241"/>
        <s v="L0242"/>
        <s v="L0243"/>
        <s v="L0244"/>
        <s v="L0245"/>
        <s v="L0246"/>
        <s v="L0247"/>
        <s v="L0248"/>
        <s v="L0249"/>
        <s v="L0250"/>
        <s v="L0251"/>
        <s v="L0252"/>
        <s v="L0253"/>
        <s v="L0254"/>
        <s v="L0255"/>
        <s v="L0256"/>
        <s v="L0257"/>
        <s v="L0258"/>
        <s v="L0259"/>
        <s v="L0260"/>
        <s v="L0261"/>
        <s v="L0262"/>
        <s v="L0263"/>
        <s v="L0264"/>
        <s v="L0265"/>
        <s v="L0266"/>
        <s v="L0267"/>
        <s v="L0268"/>
        <s v="L0269"/>
        <s v="L0270"/>
        <s v="L0271"/>
        <s v="L0272"/>
        <s v="L0273"/>
        <s v="L0274"/>
        <s v="L0275"/>
        <s v="L0276"/>
        <s v="L0277"/>
        <s v="L0278"/>
        <s v="L0279"/>
        <s v="L0280"/>
        <s v="L0281"/>
        <s v="L0282"/>
        <s v="L0283"/>
        <s v="L0284"/>
        <s v="L0285"/>
        <s v="L0286"/>
        <s v="L0287"/>
        <s v="L0288"/>
        <s v="L0289"/>
        <s v="L0290"/>
        <s v="L0291"/>
        <s v="L0292"/>
        <s v="L0293"/>
        <s v="L0294"/>
        <s v="L0295"/>
        <s v="L0296"/>
        <s v="L0297"/>
        <s v="L0298"/>
        <s v="L0299"/>
        <s v="L0300"/>
        <s v="L0301"/>
        <s v="L0302"/>
        <s v="L0303"/>
        <s v="L0304"/>
        <s v="L0305"/>
        <s v="L0306"/>
        <s v="L0307"/>
        <s v="L0308"/>
        <s v="L0309"/>
        <s v="L0310"/>
        <s v="L0311"/>
        <s v="L0312"/>
        <s v="L0313"/>
        <s v="L0314"/>
        <s v="L0315"/>
        <s v="L0316"/>
        <s v="L0317"/>
        <s v="L0318"/>
        <s v="L0319"/>
        <s v="L0320"/>
        <s v="L0321"/>
        <s v="L0322"/>
        <s v="L0323"/>
        <s v="L0324"/>
        <s v="L0325"/>
        <s v="L0326"/>
        <s v="L0327"/>
        <s v="L0328"/>
        <s v="L0329"/>
        <s v="L0330"/>
        <s v="L0331"/>
        <s v="L0332"/>
        <s v="L0333"/>
        <s v="L0334"/>
        <s v="L0335"/>
        <s v="L0336"/>
        <s v="L0337"/>
        <s v="L0338"/>
        <s v="L0339"/>
        <s v="L0340"/>
        <s v="L0341"/>
        <s v="L0342"/>
        <s v="L0343"/>
        <s v="L0344"/>
        <s v="L0345"/>
        <s v="L0346"/>
        <s v="L0347"/>
        <s v="L0348"/>
        <s v="L0349"/>
        <s v="L0350"/>
        <s v="L0351"/>
        <s v="L0352"/>
        <s v="L0353"/>
        <s v="L0354"/>
        <s v="L0355"/>
        <s v="L0356"/>
        <s v="L0357"/>
        <s v="L0358"/>
        <s v="L0359"/>
        <s v="L0360"/>
        <s v="L0361"/>
        <s v="L0362"/>
        <s v="L0363"/>
        <s v="L0364"/>
        <s v="L0365"/>
        <s v="L0366"/>
        <s v="L0367"/>
        <s v="L0368"/>
        <s v="L0369"/>
        <s v="L0370"/>
        <s v="L0371"/>
        <s v="L0372"/>
        <s v="L0373"/>
        <s v="L0374"/>
        <s v="L0375"/>
        <s v="L0376"/>
        <s v="L0377"/>
        <s v="L0378"/>
        <s v="L0379"/>
        <s v="L0380"/>
        <s v="L0381"/>
        <s v="L0382"/>
        <s v="L0383"/>
        <s v="L0384"/>
        <s v="L0385"/>
        <s v="L0386"/>
        <s v="L0387"/>
        <s v="L0388"/>
        <s v="L0389"/>
        <s v="L0390"/>
        <s v="L0391"/>
        <s v="L0392"/>
        <s v="L0393"/>
        <s v="L0394"/>
        <s v="L0395"/>
        <s v="L0396"/>
        <s v="L0397"/>
        <s v="L0398"/>
        <s v="L0399"/>
        <s v="L0400"/>
        <s v="L0401"/>
        <s v="L0402"/>
        <s v="L0403"/>
        <s v="L0404"/>
        <s v="L0405"/>
        <s v="L0406"/>
        <s v="L0407"/>
        <s v="L0408"/>
        <s v="L0409"/>
        <s v="L0410"/>
        <s v="L0411"/>
        <s v="L0412"/>
        <s v="L0413"/>
        <s v="L0414"/>
        <s v="L0415"/>
        <s v="L0416"/>
        <s v="L0417"/>
        <s v="L0418"/>
        <s v="L0419"/>
        <s v="L0420"/>
        <s v="L0421"/>
        <s v="L0422"/>
        <s v="L0423"/>
        <s v="L0424"/>
        <s v="L0425"/>
        <s v="L0426"/>
        <s v="L0427"/>
        <s v="L0428"/>
        <s v="L0429"/>
        <s v="L0430"/>
        <s v="L0431"/>
        <s v="L0432"/>
        <s v="L0433"/>
        <s v="L0434"/>
        <s v="L0435"/>
        <s v="L0436"/>
        <s v="L0437"/>
        <s v="L0438"/>
        <s v="L0439"/>
        <s v="L0440"/>
        <s v="L0441"/>
        <s v="L0442"/>
        <s v="L0443"/>
        <s v="L0444"/>
        <s v="L0445"/>
        <s v="L0446"/>
        <s v="L0447"/>
        <s v="L0448"/>
        <s v="L0449"/>
        <s v="L0450"/>
        <s v="L0451"/>
        <s v="L0452"/>
        <s v="L0453"/>
        <s v="L0454"/>
        <s v="L0455"/>
        <s v="L0456"/>
        <s v="L0457"/>
        <s v="L0458"/>
        <s v="L0459"/>
        <s v="L0460"/>
        <s v="L0461"/>
        <s v="L0462"/>
        <s v="L0463"/>
        <s v="L0464"/>
        <s v="L0465"/>
        <s v="L0466"/>
        <s v="L0467"/>
        <s v="L0468"/>
        <s v="L0469"/>
        <s v="L0470"/>
        <s v="L0471"/>
        <s v="L0472"/>
        <s v="L0473"/>
        <s v="L0474"/>
        <s v="L0475"/>
        <s v="L0476"/>
        <s v="L0477"/>
        <s v="L0478"/>
        <s v="L0479"/>
        <s v="L0480"/>
        <s v="L0481"/>
        <s v="L0482"/>
        <s v="L0483"/>
        <s v="L0484"/>
        <s v="L0485"/>
        <s v="L0486"/>
        <s v="L0487"/>
        <s v="L0488"/>
        <s v="L0489"/>
        <s v="L0490"/>
        <s v="L0491"/>
        <s v="L0492"/>
        <s v="L0493"/>
        <s v="L0494"/>
        <s v="L0495"/>
        <s v="L0496"/>
        <s v="L0497"/>
        <s v="L0498"/>
        <s v="L0499"/>
        <s v="L0500"/>
      </sharedItems>
    </cacheField>
    <cacheField name="Customer_ID" numFmtId="0">
      <sharedItems containsSemiMixedTypes="0" containsString="0" containsNumber="1" containsInteger="1" minValue="1001" maxValue="1200"/>
    </cacheField>
    <cacheField name="Loan_Type_ID" numFmtId="0">
      <sharedItems/>
    </cacheField>
    <cacheField name="Employee_ID" numFmtId="0">
      <sharedItems/>
    </cacheField>
    <cacheField name="Loan_Amount" numFmtId="0">
      <sharedItems containsSemiMixedTypes="0" containsString="0" containsNumber="1" containsInteger="1" minValue="188268" maxValue="9999077" count="500">
        <n v="6249604"/>
        <n v="6723749"/>
        <n v="4361285"/>
        <n v="4552836"/>
        <n v="9898672"/>
        <n v="7309969"/>
        <n v="6709063"/>
        <n v="4968483"/>
        <n v="9915414"/>
        <n v="6198173"/>
        <n v="8039481"/>
        <n v="2359087"/>
        <n v="5924566"/>
        <n v="443145"/>
        <n v="3383110"/>
        <n v="7943883"/>
        <n v="9734616"/>
        <n v="7172249"/>
        <n v="5229058"/>
        <n v="2341616"/>
        <n v="4114456"/>
        <n v="4996369"/>
        <n v="5960675"/>
        <n v="8495992"/>
        <n v="5299490"/>
        <n v="4577283"/>
        <n v="5329374"/>
        <n v="8590022"/>
        <n v="2368770"/>
        <n v="4832733"/>
        <n v="7622854"/>
        <n v="4008612"/>
        <n v="1984609"/>
        <n v="6019875"/>
        <n v="2029421"/>
        <n v="2420942"/>
        <n v="4231355"/>
        <n v="1078816"/>
        <n v="681600"/>
        <n v="2803353"/>
        <n v="5229259"/>
        <n v="2537540"/>
        <n v="4630819"/>
        <n v="8639835"/>
        <n v="8674513"/>
        <n v="2747294"/>
        <n v="4804402"/>
        <n v="9632912"/>
        <n v="642424"/>
        <n v="5368644"/>
        <n v="3590196"/>
        <n v="4406927"/>
        <n v="2200525"/>
        <n v="3588415"/>
        <n v="4461548"/>
        <n v="7902865"/>
        <n v="7882970"/>
        <n v="8613824"/>
        <n v="5475010"/>
        <n v="3494903"/>
        <n v="450833"/>
        <n v="931961"/>
        <n v="9853098"/>
        <n v="9479384"/>
        <n v="443161"/>
        <n v="6326431"/>
        <n v="5841262"/>
        <n v="1603731"/>
        <n v="4687745"/>
        <n v="7203721"/>
        <n v="2219204"/>
        <n v="3206194"/>
        <n v="8665953"/>
        <n v="6909042"/>
        <n v="709490"/>
        <n v="8689625"/>
        <n v="665895"/>
        <n v="3815771"/>
        <n v="7420551"/>
        <n v="5787136"/>
        <n v="1892739"/>
        <n v="7738864"/>
        <n v="5035077"/>
        <n v="648909"/>
        <n v="5888946"/>
        <n v="693208"/>
        <n v="1722413"/>
        <n v="8124258"/>
        <n v="7383414"/>
        <n v="365256"/>
        <n v="6292386"/>
        <n v="2885809"/>
        <n v="4177937"/>
        <n v="7410010"/>
        <n v="8802032"/>
        <n v="8297921"/>
        <n v="7085006"/>
        <n v="3646145"/>
        <n v="1045732"/>
        <n v="4761123"/>
        <n v="8295433"/>
        <n v="852069"/>
        <n v="9886590"/>
        <n v="3067606"/>
        <n v="8493214"/>
        <n v="8360536"/>
        <n v="6471938"/>
        <n v="5775999"/>
        <n v="8037462"/>
        <n v="2279515"/>
        <n v="5457045"/>
        <n v="9384445"/>
        <n v="1812500"/>
        <n v="5876772"/>
        <n v="2899445"/>
        <n v="8070904"/>
        <n v="9992093"/>
        <n v="6666090"/>
        <n v="964087"/>
        <n v="3942062"/>
        <n v="9578430"/>
        <n v="6116571"/>
        <n v="2992607"/>
        <n v="6948305"/>
        <n v="9971860"/>
        <n v="6030562"/>
        <n v="5545516"/>
        <n v="3027730"/>
        <n v="3736961"/>
        <n v="2161901"/>
        <n v="9294162"/>
        <n v="1638090"/>
        <n v="9244715"/>
        <n v="7267695"/>
        <n v="3888406"/>
        <n v="8434114"/>
        <n v="5371896"/>
        <n v="8855813"/>
        <n v="1366213"/>
        <n v="6450918"/>
        <n v="1678177"/>
        <n v="2599629"/>
        <n v="5810666"/>
        <n v="4048821"/>
        <n v="7353759"/>
        <n v="9515206"/>
        <n v="8644438"/>
        <n v="3228568"/>
        <n v="6902080"/>
        <n v="7056777"/>
        <n v="753549"/>
        <n v="2284612"/>
        <n v="7181550"/>
        <n v="7946224"/>
        <n v="7186341"/>
        <n v="2690986"/>
        <n v="6264724"/>
        <n v="4294406"/>
        <n v="7682183"/>
        <n v="5208174"/>
        <n v="4049323"/>
        <n v="255270"/>
        <n v="6899270"/>
        <n v="3007519"/>
        <n v="7330029"/>
        <n v="9529371"/>
        <n v="9643713"/>
        <n v="8697726"/>
        <n v="7321585"/>
        <n v="7397252"/>
        <n v="1549172"/>
        <n v="1441586"/>
        <n v="9295437"/>
        <n v="5235368"/>
        <n v="3042459"/>
        <n v="2086033"/>
        <n v="6460420"/>
        <n v="9704731"/>
        <n v="3885303"/>
        <n v="4558778"/>
        <n v="4546493"/>
        <n v="7791613"/>
        <n v="3776424"/>
        <n v="3113624"/>
        <n v="8340384"/>
        <n v="5940545"/>
        <n v="285186"/>
        <n v="4276031"/>
        <n v="1955363"/>
        <n v="2380532"/>
        <n v="6167968"/>
        <n v="1996806"/>
        <n v="7628530"/>
        <n v="3065535"/>
        <n v="5971847"/>
        <n v="4930914"/>
        <n v="5332160"/>
        <n v="3675836"/>
        <n v="2393726"/>
        <n v="7139819"/>
        <n v="9361605"/>
        <n v="1437202"/>
        <n v="4491797"/>
        <n v="7468949"/>
        <n v="2359379"/>
        <n v="5499599"/>
        <n v="7108709"/>
        <n v="1268678"/>
        <n v="821690"/>
        <n v="8482673"/>
        <n v="6093005"/>
        <n v="5761166"/>
        <n v="6883232"/>
        <n v="6630574"/>
        <n v="6914232"/>
        <n v="7351636"/>
        <n v="1378481"/>
        <n v="2872416"/>
        <n v="188268"/>
        <n v="6689588"/>
        <n v="8930157"/>
        <n v="950725"/>
        <n v="9184973"/>
        <n v="4635795"/>
        <n v="2209520"/>
        <n v="3709936"/>
        <n v="9595498"/>
        <n v="7618195"/>
        <n v="8146074"/>
        <n v="3887135"/>
        <n v="4531714"/>
        <n v="1771931"/>
        <n v="742904"/>
        <n v="4423252"/>
        <n v="3332851"/>
        <n v="9127270"/>
        <n v="1674191"/>
        <n v="5939700"/>
        <n v="3939123"/>
        <n v="4022272"/>
        <n v="6103608"/>
        <n v="3737012"/>
        <n v="4650117"/>
        <n v="7972153"/>
        <n v="2580142"/>
        <n v="9253732"/>
        <n v="2575495"/>
        <n v="6204279"/>
        <n v="6468393"/>
        <n v="4527281"/>
        <n v="5580079"/>
        <n v="1676490"/>
        <n v="1248043"/>
        <n v="5934409"/>
        <n v="6520426"/>
        <n v="7959344"/>
        <n v="1737924"/>
        <n v="8814481"/>
        <n v="6370127"/>
        <n v="6875532"/>
        <n v="785396"/>
        <n v="875373"/>
        <n v="2487807"/>
        <n v="6622483"/>
        <n v="352515"/>
        <n v="407466"/>
        <n v="1314358"/>
        <n v="9334504"/>
        <n v="6435280"/>
        <n v="1641662"/>
        <n v="7422281"/>
        <n v="2189025"/>
        <n v="3003780"/>
        <n v="5776260"/>
        <n v="5793838"/>
        <n v="7423972"/>
        <n v="1111429"/>
        <n v="8288701"/>
        <n v="3225150"/>
        <n v="1532165"/>
        <n v="1876121"/>
        <n v="6614359"/>
        <n v="2119659"/>
        <n v="2585751"/>
        <n v="2781574"/>
        <n v="7212821"/>
        <n v="673184"/>
        <n v="1614059"/>
        <n v="5952745"/>
        <n v="4755995"/>
        <n v="6756196"/>
        <n v="5283235"/>
        <n v="2674868"/>
        <n v="2482356"/>
        <n v="3857847"/>
        <n v="9477882"/>
        <n v="1076174"/>
        <n v="6250437"/>
        <n v="9245482"/>
        <n v="2322577"/>
        <n v="4733640"/>
        <n v="8459020"/>
        <n v="2793318"/>
        <n v="4348215"/>
        <n v="8983112"/>
        <n v="4369699"/>
        <n v="658907"/>
        <n v="8306514"/>
        <n v="2896202"/>
        <n v="4792172"/>
        <n v="9332143"/>
        <n v="2688089"/>
        <n v="4180938"/>
        <n v="6187382"/>
        <n v="320731"/>
        <n v="3720310"/>
        <n v="4970285"/>
        <n v="5452765"/>
        <n v="3251722"/>
        <n v="8052259"/>
        <n v="1230336"/>
        <n v="2519900"/>
        <n v="9518427"/>
        <n v="679337"/>
        <n v="6329538"/>
        <n v="9062506"/>
        <n v="2647201"/>
        <n v="4396032"/>
        <n v="6356750"/>
        <n v="4214160"/>
        <n v="6182838"/>
        <n v="8476974"/>
        <n v="8468071"/>
        <n v="1806639"/>
        <n v="2971623"/>
        <n v="5427946"/>
        <n v="6040027"/>
        <n v="1043080"/>
        <n v="325224"/>
        <n v="1193398"/>
        <n v="5417700"/>
        <n v="1082602"/>
        <n v="4157455"/>
        <n v="437270"/>
        <n v="9449647"/>
        <n v="4597875"/>
        <n v="3076661"/>
        <n v="7976055"/>
        <n v="5205943"/>
        <n v="298578"/>
        <n v="6199016"/>
        <n v="6021846"/>
        <n v="7363475"/>
        <n v="6827190"/>
        <n v="3637923"/>
        <n v="3474891"/>
        <n v="9495778"/>
        <n v="417481"/>
        <n v="4773292"/>
        <n v="9999077"/>
        <n v="5248641"/>
        <n v="5274869"/>
        <n v="3742387"/>
        <n v="3832872"/>
        <n v="4239304"/>
        <n v="5036272"/>
        <n v="7294833"/>
        <n v="6719125"/>
        <n v="1334480"/>
        <n v="4237963"/>
        <n v="5159726"/>
        <n v="6716012"/>
        <n v="1471277"/>
        <n v="2181776"/>
        <n v="7589588"/>
        <n v="6596770"/>
        <n v="1049198"/>
        <n v="7352264"/>
        <n v="6364739"/>
        <n v="8490363"/>
        <n v="7214130"/>
        <n v="5708881"/>
        <n v="8714067"/>
        <n v="1605344"/>
        <n v="5838454"/>
        <n v="1091172"/>
        <n v="6609161"/>
        <n v="4537290"/>
        <n v="7585550"/>
        <n v="4818713"/>
        <n v="9518691"/>
        <n v="4587951"/>
        <n v="8419158"/>
        <n v="9806684"/>
        <n v="5046325"/>
        <n v="9506864"/>
        <n v="5365383"/>
        <n v="9451062"/>
        <n v="422863"/>
        <n v="4822330"/>
        <n v="3849094"/>
        <n v="2775331"/>
        <n v="8021281"/>
        <n v="9921560"/>
        <n v="8635160"/>
        <n v="2148406"/>
        <n v="3107516"/>
        <n v="3630045"/>
        <n v="7916377"/>
        <n v="1183564"/>
        <n v="4561023"/>
        <n v="3006667"/>
        <n v="1687969"/>
        <n v="488857"/>
        <n v="5175826"/>
        <n v="1929610"/>
        <n v="4415238"/>
        <n v="6430018"/>
        <n v="6097191"/>
        <n v="4537474"/>
        <n v="5487092"/>
        <n v="4698031"/>
        <n v="8706704"/>
        <n v="7374869"/>
        <n v="5388976"/>
        <n v="5658719"/>
        <n v="7293787"/>
        <n v="827015"/>
        <n v="9548544"/>
        <n v="5706107"/>
        <n v="6117097"/>
        <n v="3824386"/>
        <n v="2772900"/>
        <n v="6628965"/>
        <n v="8809380"/>
        <n v="2569760"/>
        <n v="2332546"/>
        <n v="9977719"/>
        <n v="3382095"/>
        <n v="6285881"/>
        <n v="9821150"/>
        <n v="9572439"/>
        <n v="5539350"/>
        <n v="1224720"/>
        <n v="8000997"/>
        <n v="1745774"/>
        <n v="8225316"/>
        <n v="9576047"/>
        <n v="191930"/>
        <n v="1338575"/>
        <n v="3841698"/>
        <n v="9720717"/>
        <n v="1575551"/>
        <n v="3297353"/>
        <n v="9258907"/>
        <n v="677978"/>
        <n v="9596948"/>
        <n v="2744901"/>
        <n v="9672897"/>
        <n v="9828349"/>
        <n v="5014859"/>
        <n v="5523580"/>
        <n v="339213"/>
        <n v="719375"/>
        <n v="7950034"/>
        <n v="2789302"/>
        <n v="4407024"/>
        <n v="1015229"/>
        <n v="2707431"/>
        <n v="5700917"/>
        <n v="1425291"/>
        <n v="6929681"/>
        <n v="4611005"/>
        <n v="9075937"/>
        <n v="4985759"/>
        <n v="1384515"/>
        <n v="3308497"/>
        <n v="6252679"/>
        <n v="6315865"/>
        <n v="652530"/>
        <n v="5900009"/>
        <n v="3183797"/>
        <n v="2547702"/>
        <n v="4868106"/>
        <n v="251127"/>
        <n v="3177140"/>
        <n v="9832569"/>
        <n v="8595482"/>
        <n v="2478887"/>
        <n v="934669"/>
        <n v="234133"/>
        <n v="1973944"/>
        <n v="9547976"/>
        <n v="4701816"/>
        <n v="313221"/>
        <n v="9684526"/>
        <n v="485758"/>
        <n v="5156372"/>
        <n v="7443818"/>
        <n v="3446820"/>
      </sharedItems>
    </cacheField>
    <cacheField name="Interest_Rate" numFmtId="0">
      <sharedItems containsSemiMixedTypes="0" containsString="0" containsNumber="1" minValue="7.5" maxValue="12" count="5">
        <n v="7.5"/>
        <n v="11"/>
        <n v="8.5"/>
        <n v="12"/>
        <n v="9.5"/>
      </sharedItems>
    </cacheField>
    <cacheField name="Loan_Term_Months" numFmtId="0">
      <sharedItems containsSemiMixedTypes="0" containsString="0" containsNumber="1" containsInteger="1" minValue="36" maxValue="240" count="5">
        <n v="240"/>
        <n v="36"/>
        <n v="60"/>
        <n v="120"/>
        <n v="84"/>
      </sharedItems>
    </cacheField>
    <cacheField name="Application_Date" numFmtId="0">
      <sharedItems/>
    </cacheField>
    <cacheField name="Approval_Status" numFmtId="0">
      <sharedItems count="3">
        <s v="Approved"/>
        <s v="Rejected"/>
        <s v="Pending"/>
      </sharedItems>
    </cacheField>
    <cacheField name="Approval_Date" numFmtId="0">
      <sharedItems containsBlank="1"/>
    </cacheField>
    <cacheField name="Customer_Name" numFmtId="0">
      <sharedItems/>
    </cacheField>
    <cacheField name="Loan_Type" numFmtId="0">
      <sharedItems count="5">
        <s v="Personal Loan"/>
        <s v="Home Loan"/>
        <s v="Car Loan"/>
        <s v="Education Loan"/>
        <s v="Business Loan"/>
      </sharedItems>
    </cacheField>
    <cacheField name="Branch_Id" numFmtId="0">
      <sharedItems count="5">
        <s v="B04"/>
        <s v="B01"/>
        <s v="B05"/>
        <s v="B02"/>
        <s v="B03"/>
      </sharedItems>
    </cacheField>
    <cacheField name="Branch_name" numFmtId="0">
      <sharedItems count="5">
        <s v="Guntur Branch"/>
        <s v="Hyderabad Main"/>
        <s v="Warangal Branch"/>
        <s v="Vijayawada Branch"/>
        <s v="Vizag Branch"/>
      </sharedItems>
    </cacheField>
    <cacheField name=" Loan Category" numFmtId="0">
      <sharedItems/>
    </cacheField>
    <cacheField name=" Loan Approval Classification." numFmtId="0">
      <sharedItems/>
    </cacheField>
    <cacheField name="Total_Amount_Paid." numFmtId="0">
      <sharedItems containsSemiMixedTypes="0" containsString="0" containsNumber="1" containsInteger="1" minValue="0" maxValue="279113"/>
    </cacheField>
    <cacheField name="Column1" numFmtId="0">
      <sharedItems containsSemiMixedTypes="0" containsString="0" containsNumber="1" containsInteger="1" minValue="15709" maxValue="9953720"/>
    </cacheField>
  </cacheFields>
  <extLst>
    <ext xmlns:x14="http://schemas.microsoft.com/office/spreadsheetml/2009/9/main" uri="{725AE2AE-9491-48be-B2B4-4EB974FC3084}">
      <x14:pivotCacheDefinition pivotCacheId="3384383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1.81927453704" createdVersion="8" refreshedVersion="8" minRefreshableVersion="3" recordCount="501" xr:uid="{35CC8E6B-A20D-4870-A4BB-5C11023D785C}">
  <cacheSource type="worksheet">
    <worksheetSource ref="A1:S1048576" sheet="Loans"/>
  </cacheSource>
  <cacheFields count="19">
    <cacheField name="Loan_ID" numFmtId="0">
      <sharedItems containsBlank="1"/>
    </cacheField>
    <cacheField name="Customer_ID" numFmtId="0">
      <sharedItems containsString="0" containsBlank="1" containsNumber="1" containsInteger="1" minValue="1001" maxValue="1200"/>
    </cacheField>
    <cacheField name="Loan_Type_ID" numFmtId="0">
      <sharedItems containsBlank="1"/>
    </cacheField>
    <cacheField name="Employee_ID" numFmtId="0">
      <sharedItems containsBlank="1"/>
    </cacheField>
    <cacheField name="Loan_Amount" numFmtId="0">
      <sharedItems containsString="0" containsBlank="1" containsNumber="1" containsInteger="1" minValue="188268" maxValue="9999077"/>
    </cacheField>
    <cacheField name="Interest_Rate" numFmtId="0">
      <sharedItems containsString="0" containsBlank="1" containsNumber="1" minValue="7.5" maxValue="12"/>
    </cacheField>
    <cacheField name="Loan_Term_Months" numFmtId="0">
      <sharedItems containsString="0" containsBlank="1" containsNumber="1" containsInteger="1" minValue="36" maxValue="240"/>
    </cacheField>
    <cacheField name="Application_Date" numFmtId="0">
      <sharedItems containsBlank="1"/>
    </cacheField>
    <cacheField name="Approval_Status" numFmtId="0">
      <sharedItems containsBlank="1"/>
    </cacheField>
    <cacheField name="Approval_Date" numFmtId="0">
      <sharedItems containsBlank="1"/>
    </cacheField>
    <cacheField name="Customer_Name" numFmtId="0">
      <sharedItems containsBlank="1"/>
    </cacheField>
    <cacheField name="Loan_Type" numFmtId="0">
      <sharedItems containsBlank="1"/>
    </cacheField>
    <cacheField name="Branch_Id" numFmtId="0">
      <sharedItems containsBlank="1"/>
    </cacheField>
    <cacheField name="Branch_name" numFmtId="0">
      <sharedItems containsBlank="1"/>
    </cacheField>
    <cacheField name=" Loan Category" numFmtId="0">
      <sharedItems containsBlank="1"/>
    </cacheField>
    <cacheField name=" Loan Approval Classification." numFmtId="0">
      <sharedItems containsBlank="1"/>
    </cacheField>
    <cacheField name="Total_Amount_Paid." numFmtId="0">
      <sharedItems containsString="0" containsBlank="1" containsNumber="1" containsInteger="1" minValue="0" maxValue="279113"/>
    </cacheField>
    <cacheField name="Column1" numFmtId="0">
      <sharedItems containsString="0" containsBlank="1" containsNumber="1" containsInteger="1" minValue="15709" maxValue="9953720"/>
    </cacheField>
    <cacheField name="Month" numFmtId="0">
      <sharedItems containsBlank="1" count="13">
        <s v="Aug"/>
        <s v="Mar"/>
        <s v="Nov"/>
        <s v="Apr"/>
        <s v="Dec"/>
        <s v="Jul"/>
        <s v="Jan"/>
        <s v="Feb"/>
        <s v="May"/>
        <s v="Sep"/>
        <s v="Jun"/>
        <s v="Oct"/>
        <m/>
      </sharedItems>
    </cacheField>
  </cacheFields>
  <extLst>
    <ext xmlns:x14="http://schemas.microsoft.com/office/spreadsheetml/2009/9/main" uri="{725AE2AE-9491-48be-B2B4-4EB974FC3084}">
      <x14:pivotCacheDefinition pivotCacheId="170115831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2.507243749998" createdVersion="8" refreshedVersion="8" minRefreshableVersion="3" recordCount="501" xr:uid="{1052390D-A80F-45AD-9932-5A8196CBA6A6}">
  <cacheSource type="worksheet">
    <worksheetSource ref="A1:T1048576" sheet="Loans"/>
  </cacheSource>
  <cacheFields count="20">
    <cacheField name="Loan_ID" numFmtId="0">
      <sharedItems containsBlank="1"/>
    </cacheField>
    <cacheField name="Customer_ID" numFmtId="0">
      <sharedItems containsString="0" containsBlank="1" containsNumber="1" containsInteger="1" minValue="1001" maxValue="1200"/>
    </cacheField>
    <cacheField name="Loan_Type_ID" numFmtId="0">
      <sharedItems containsBlank="1"/>
    </cacheField>
    <cacheField name="Employee_ID" numFmtId="0">
      <sharedItems containsBlank="1"/>
    </cacheField>
    <cacheField name="Loan_Amount" numFmtId="0">
      <sharedItems containsString="0" containsBlank="1" containsNumber="1" containsInteger="1" minValue="188268" maxValue="9999077"/>
    </cacheField>
    <cacheField name="Interest_Rate" numFmtId="0">
      <sharedItems containsString="0" containsBlank="1" containsNumber="1" minValue="7.5" maxValue="12"/>
    </cacheField>
    <cacheField name="Loan_Term_Months" numFmtId="0">
      <sharedItems containsString="0" containsBlank="1" containsNumber="1" containsInteger="1" minValue="36" maxValue="240"/>
    </cacheField>
    <cacheField name="Application_Date" numFmtId="0">
      <sharedItems containsBlank="1"/>
    </cacheField>
    <cacheField name="Approval_Status" numFmtId="0">
      <sharedItems containsBlank="1"/>
    </cacheField>
    <cacheField name="Approval_Date" numFmtId="0">
      <sharedItems containsBlank="1"/>
    </cacheField>
    <cacheField name="Customer_Name" numFmtId="0">
      <sharedItems containsBlank="1"/>
    </cacheField>
    <cacheField name="Loan_Type" numFmtId="0">
      <sharedItems containsBlank="1"/>
    </cacheField>
    <cacheField name="Branch_Id" numFmtId="0">
      <sharedItems containsBlank="1"/>
    </cacheField>
    <cacheField name="Branch_name" numFmtId="0">
      <sharedItems containsBlank="1"/>
    </cacheField>
    <cacheField name=" Loan Category" numFmtId="0">
      <sharedItems containsBlank="1"/>
    </cacheField>
    <cacheField name=" Loan Approval Classification." numFmtId="0">
      <sharedItems containsBlank="1"/>
    </cacheField>
    <cacheField name="Total_Amount_Paid." numFmtId="0">
      <sharedItems containsString="0" containsBlank="1" containsNumber="1" containsInteger="1" minValue="0" maxValue="279113"/>
    </cacheField>
    <cacheField name="Outstanding Amount. " numFmtId="0">
      <sharedItems containsString="0" containsBlank="1" containsNumber="1" containsInteger="1" minValue="15709" maxValue="9953720"/>
    </cacheField>
    <cacheField name="Month" numFmtId="0">
      <sharedItems containsBlank="1"/>
    </cacheField>
    <cacheField name="Gender" numFmtId="0">
      <sharedItems containsBlank="1" count="3">
        <s v="Male"/>
        <s v="Female"/>
        <m/>
      </sharedItems>
    </cacheField>
  </cacheFields>
  <extLst>
    <ext xmlns:x14="http://schemas.microsoft.com/office/spreadsheetml/2009/9/main" uri="{725AE2AE-9491-48be-B2B4-4EB974FC3084}">
      <x14:pivotCacheDefinition pivotCacheId="1669810825"/>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2.510034027779" createdVersion="8" refreshedVersion="8" minRefreshableVersion="3" recordCount="1733" xr:uid="{172C7C17-1B28-428C-82CC-E18B1EE8CB47}">
  <cacheSource type="worksheet">
    <worksheetSource name="Table6"/>
  </cacheSource>
  <cacheFields count="6">
    <cacheField name="Payment_ID" numFmtId="0">
      <sharedItems/>
    </cacheField>
    <cacheField name="Loan_ID" numFmtId="0">
      <sharedItems/>
    </cacheField>
    <cacheField name="Payment_Date" numFmtId="0">
      <sharedItems/>
    </cacheField>
    <cacheField name="EMI_Amount" numFmtId="0">
      <sharedItems containsSemiMixedTypes="0" containsString="0" containsNumber="1" containsInteger="1" minValue="5022" maxValue="74960"/>
    </cacheField>
    <cacheField name="Amount_Paid" numFmtId="0">
      <sharedItems containsSemiMixedTypes="0" containsString="0" containsNumber="1" containsInteger="1" minValue="0" maxValue="74905"/>
    </cacheField>
    <cacheField name="Payment_Status" numFmtId="0">
      <sharedItems count="3">
        <s v="Paid"/>
        <s v="Pending"/>
        <s v="Default"/>
      </sharedItems>
    </cacheField>
  </cacheFields>
  <extLst>
    <ext xmlns:x14="http://schemas.microsoft.com/office/spreadsheetml/2009/9/main" uri="{725AE2AE-9491-48be-B2B4-4EB974FC3084}">
      <x14:pivotCacheDefinition pivotCacheId="166036210"/>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2.516477430552" createdVersion="8" refreshedVersion="8" minRefreshableVersion="3" recordCount="501" xr:uid="{EA9A8CA7-8C90-471A-A9CA-391CB6B89799}">
  <cacheSource type="worksheet">
    <worksheetSource ref="A1:U1048576" sheet="Loans"/>
  </cacheSource>
  <cacheFields count="21">
    <cacheField name="Loan_ID" numFmtId="0">
      <sharedItems containsBlank="1"/>
    </cacheField>
    <cacheField name="Customer_ID" numFmtId="0">
      <sharedItems containsString="0" containsBlank="1" containsNumber="1" containsInteger="1" minValue="1001" maxValue="1200"/>
    </cacheField>
    <cacheField name="Loan_Type_ID" numFmtId="0">
      <sharedItems containsBlank="1"/>
    </cacheField>
    <cacheField name="Employee_ID" numFmtId="0">
      <sharedItems containsBlank="1"/>
    </cacheField>
    <cacheField name="Loan_Amount" numFmtId="0">
      <sharedItems containsString="0" containsBlank="1" containsNumber="1" containsInteger="1" minValue="188268" maxValue="9999077"/>
    </cacheField>
    <cacheField name="Interest_Rate" numFmtId="0">
      <sharedItems containsString="0" containsBlank="1" containsNumber="1" minValue="7.5" maxValue="12"/>
    </cacheField>
    <cacheField name="Loan_Term_Months" numFmtId="0">
      <sharedItems containsString="0" containsBlank="1" containsNumber="1" containsInteger="1" minValue="36" maxValue="240"/>
    </cacheField>
    <cacheField name="Application_Date" numFmtId="0">
      <sharedItems containsBlank="1"/>
    </cacheField>
    <cacheField name="Approval_Status" numFmtId="0">
      <sharedItems containsBlank="1"/>
    </cacheField>
    <cacheField name="Approval_Date" numFmtId="0">
      <sharedItems containsBlank="1"/>
    </cacheField>
    <cacheField name="Customer_Name" numFmtId="0">
      <sharedItems containsBlank="1"/>
    </cacheField>
    <cacheField name="Loan_Type" numFmtId="0">
      <sharedItems containsBlank="1"/>
    </cacheField>
    <cacheField name="Branch_Id" numFmtId="0">
      <sharedItems containsBlank="1"/>
    </cacheField>
    <cacheField name="Branch_name" numFmtId="0">
      <sharedItems containsBlank="1"/>
    </cacheField>
    <cacheField name=" Loan Category" numFmtId="0">
      <sharedItems containsBlank="1"/>
    </cacheField>
    <cacheField name=" Loan Approval Classification." numFmtId="0">
      <sharedItems containsBlank="1"/>
    </cacheField>
    <cacheField name="Total_Amount_Paid." numFmtId="0">
      <sharedItems containsString="0" containsBlank="1" containsNumber="1" containsInteger="1" minValue="0" maxValue="279113"/>
    </cacheField>
    <cacheField name="Outstanding Amount. " numFmtId="0">
      <sharedItems containsString="0" containsBlank="1" containsNumber="1" containsInteger="1" minValue="15709" maxValue="9953720"/>
    </cacheField>
    <cacheField name="Month" numFmtId="0">
      <sharedItems containsBlank="1"/>
    </cacheField>
    <cacheField name="Gender" numFmtId="0">
      <sharedItems containsBlank="1"/>
    </cacheField>
    <cacheField name="employee_name" numFmtId="0">
      <sharedItems containsBlank="1" count="31">
        <s v="Employee 28"/>
        <s v="Employee 6"/>
        <s v="Employee 7"/>
        <s v="Employee 30"/>
        <s v="Employee 27"/>
        <s v="Employee 3"/>
        <s v="Employee 23"/>
        <s v="Employee 15"/>
        <s v="Employee 20"/>
        <s v="Employee 11"/>
        <s v="Employee 16"/>
        <s v="Employee 21"/>
        <s v="Employee 19"/>
        <s v="Employee 29"/>
        <s v="Employee 25"/>
        <s v="Employee 12"/>
        <s v="Employee 8"/>
        <s v="Employee 2"/>
        <s v="Employee 13"/>
        <s v="Employee 24"/>
        <s v="Employee 18"/>
        <s v="Employee 5"/>
        <s v="Employee 4"/>
        <s v="Employee 26"/>
        <s v="Employee 10"/>
        <s v="Employee 1"/>
        <s v="Employee 17"/>
        <s v="Employee 22"/>
        <s v="Employee 9"/>
        <s v="Employee 14"/>
        <m/>
      </sharedItems>
    </cacheField>
  </cacheFields>
  <extLst>
    <ext xmlns:x14="http://schemas.microsoft.com/office/spreadsheetml/2009/9/main" uri="{725AE2AE-9491-48be-B2B4-4EB974FC3084}">
      <x14:pivotCacheDefinition pivotCacheId="1342861782"/>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wanth chowdary" refreshedDate="46193.487016203704" createdVersion="8" refreshedVersion="8" minRefreshableVersion="3" recordCount="501" xr:uid="{59DD9540-A373-49D2-81FB-CA1BF9170DF3}">
  <cacheSource type="worksheet">
    <worksheetSource ref="A1:W1048576" sheet="Loans"/>
  </cacheSource>
  <cacheFields count="23">
    <cacheField name="Loan_ID" numFmtId="0">
      <sharedItems containsBlank="1"/>
    </cacheField>
    <cacheField name="Customer_ID" numFmtId="0">
      <sharedItems containsString="0" containsBlank="1" containsNumber="1" containsInteger="1" minValue="1001" maxValue="1200"/>
    </cacheField>
    <cacheField name="Loan_Type_ID" numFmtId="0">
      <sharedItems containsBlank="1"/>
    </cacheField>
    <cacheField name="Employee_ID" numFmtId="0">
      <sharedItems containsBlank="1"/>
    </cacheField>
    <cacheField name="Loan_Amount" numFmtId="0">
      <sharedItems containsString="0" containsBlank="1" containsNumber="1" containsInteger="1" minValue="188268" maxValue="9999077"/>
    </cacheField>
    <cacheField name="Interest_Rate" numFmtId="0">
      <sharedItems containsString="0" containsBlank="1" containsNumber="1" minValue="7.5" maxValue="12" count="6">
        <n v="7.5"/>
        <n v="11"/>
        <n v="8.5"/>
        <n v="12"/>
        <n v="9.5"/>
        <m/>
      </sharedItems>
    </cacheField>
    <cacheField name="Loan_Term_Months" numFmtId="0">
      <sharedItems containsString="0" containsBlank="1" containsNumber="1" containsInteger="1" minValue="36" maxValue="240"/>
    </cacheField>
    <cacheField name="Application_Date" numFmtId="0">
      <sharedItems containsBlank="1"/>
    </cacheField>
    <cacheField name="Approval_Status" numFmtId="0">
      <sharedItems containsBlank="1"/>
    </cacheField>
    <cacheField name="Approval_Date" numFmtId="0">
      <sharedItems containsBlank="1" count="199">
        <s v="2025-08-12"/>
        <s v="2025-03-24"/>
        <s v="2025-08-21"/>
        <s v="2025-11-06"/>
        <m/>
        <s v="2025-12-07"/>
        <s v="2025-12-08"/>
        <s v="2025-01-12"/>
        <s v="2025-12-22"/>
        <s v="2025-04-01"/>
        <s v="2025-12-12"/>
        <s v="2025-03-01"/>
        <s v="2025-01-26"/>
        <s v="2025-02-02"/>
        <s v="2025-02-26"/>
        <s v="2025-03-20"/>
        <s v="2025-09-23"/>
        <s v="2025-05-13"/>
        <s v="2025-08-29"/>
        <s v="2025-06-25"/>
        <s v="2025-03-23"/>
        <s v="2025-10-07"/>
        <s v="2025-08-19"/>
        <s v="2025-01-21"/>
        <s v="2025-03-14"/>
        <s v="2025-01-14"/>
        <s v="2025-06-18"/>
        <s v="2025-11-01"/>
        <s v="2025-03-13"/>
        <s v="2025-12-26"/>
        <s v="2025-02-07"/>
        <s v="2025-12-02"/>
        <s v="2025-03-06"/>
        <s v="2025-06-27"/>
        <s v="2025-06-04"/>
        <s v="2025-05-24"/>
        <s v="2025-07-24"/>
        <s v="2025-07-05"/>
        <s v="2025-11-09"/>
        <s v="2025-11-25"/>
        <s v="2025-12-16"/>
        <s v="2025-12-06"/>
        <s v="2025-02-22"/>
        <s v="2025-08-17"/>
        <s v="2025-11-15"/>
        <s v="2025-09-29"/>
        <s v="2025-11-18"/>
        <s v="2025-04-22"/>
        <s v="2025-09-01"/>
        <s v="2025-01-23"/>
        <s v="2025-08-15"/>
        <s v="2025-07-28"/>
        <s v="2025-04-13"/>
        <s v="2025-03-11"/>
        <s v="2025-09-24"/>
        <s v="2025-11-27"/>
        <s v="2025-06-09"/>
        <s v="2025-10-12"/>
        <s v="2025-06-23"/>
        <s v="2025-09-28"/>
        <s v="2025-11-05"/>
        <s v="2025-12-10"/>
        <s v="2025-08-23"/>
        <s v="2025-08-03"/>
        <s v="2025-07-09"/>
        <s v="2025-05-28"/>
        <s v="2025-03-29"/>
        <s v="2025-10-08"/>
        <s v="2025-08-01"/>
        <s v="2025-06-15"/>
        <s v="2025-02-27"/>
        <s v="2025-05-08"/>
        <s v="2025-03-12"/>
        <s v="2025-08-04"/>
        <s v="2025-07-29"/>
        <s v="2025-06-08"/>
        <s v="2025-04-11"/>
        <s v="2025-09-05"/>
        <s v="2025-03-19"/>
        <s v="2025-10-10"/>
        <s v="2025-04-06"/>
        <s v="2025-03-28"/>
        <s v="2026-01-08"/>
        <s v="2025-08-24"/>
        <s v="2025-09-12"/>
        <s v="2025-09-30"/>
        <s v="2025-04-16"/>
        <s v="2025-09-09"/>
        <s v="2025-03-22"/>
        <s v="2025-03-04"/>
        <s v="2025-06-14"/>
        <s v="2025-06-17"/>
        <s v="2025-05-27"/>
        <s v="2025-02-24"/>
        <s v="2025-08-31"/>
        <s v="2025-03-17"/>
        <s v="2025-12-05"/>
        <s v="2025-02-20"/>
        <s v="2025-11-17"/>
        <s v="2025-06-24"/>
        <s v="2025-07-12"/>
        <s v="2025-06-11"/>
        <s v="2025-05-15"/>
        <s v="2025-04-28"/>
        <s v="2025-09-25"/>
        <s v="2025-01-29"/>
        <s v="2025-03-18"/>
        <s v="2025-04-09"/>
        <s v="2025-10-19"/>
        <s v="2025-02-23"/>
        <s v="2026-01-01"/>
        <s v="2025-09-14"/>
        <s v="2025-07-08"/>
        <s v="2025-03-25"/>
        <s v="2025-04-18"/>
        <s v="2025-08-13"/>
        <s v="2025-01-18"/>
        <s v="2025-10-13"/>
        <s v="2025-08-28"/>
        <s v="2025-07-31"/>
        <s v="2025-02-25"/>
        <s v="2025-06-30"/>
        <s v="2025-12-20"/>
        <s v="2025-04-24"/>
        <s v="2025-05-11"/>
        <s v="2025-04-26"/>
        <s v="2025-12-04"/>
        <s v="2025-08-27"/>
        <s v="2025-05-23"/>
        <s v="2025-07-13"/>
        <s v="2025-09-07"/>
        <s v="2025-04-03"/>
        <s v="2025-10-06"/>
        <s v="2025-12-30"/>
        <s v="2025-04-25"/>
        <s v="2025-03-07"/>
        <s v="2025-11-13"/>
        <s v="2025-09-19"/>
        <s v="2025-02-13"/>
        <s v="2025-02-18"/>
        <s v="2025-11-08"/>
        <s v="2025-12-03"/>
        <s v="2025-09-26"/>
        <s v="2025-06-06"/>
        <s v="2025-05-02"/>
        <s v="2025-12-23"/>
        <s v="2025-03-30"/>
        <s v="2025-03-03"/>
        <s v="2025-03-26"/>
        <s v="2025-06-28"/>
        <s v="2025-01-09"/>
        <s v="2025-11-30"/>
        <s v="2025-03-09"/>
        <s v="2025-10-14"/>
        <s v="2025-01-13"/>
        <s v="2025-10-27"/>
        <s v="2025-11-21"/>
        <s v="2025-10-24"/>
        <s v="2025-01-27"/>
        <s v="2025-03-21"/>
        <s v="2025-08-09"/>
        <s v="2025-09-13"/>
        <s v="2025-10-25"/>
        <s v="2026-01-07"/>
        <s v="2025-11-28"/>
        <s v="2025-10-21"/>
        <s v="2025-11-03"/>
        <s v="2025-05-29"/>
        <s v="2025-03-31"/>
        <s v="2025-05-19"/>
        <s v="2025-08-10"/>
        <s v="2025-02-05"/>
        <s v="2025-10-11"/>
        <s v="2025-12-21"/>
        <s v="2025-12-14"/>
        <s v="2025-11-16"/>
        <s v="2025-01-19"/>
        <s v="2025-05-06"/>
        <s v="2025-10-16"/>
        <s v="2025-06-13"/>
        <s v="2025-04-08"/>
        <s v="2025-12-18"/>
        <s v="2025-01-16"/>
        <s v="2025-07-02"/>
        <s v="2025-01-07"/>
        <s v="2025-05-03"/>
        <s v="2025-01-06"/>
        <s v="2025-04-10"/>
        <s v="2025-05-18"/>
        <s v="2025-07-21"/>
        <s v="2025-08-05"/>
        <s v="2025-07-25"/>
        <s v="2025-05-07"/>
        <s v="2025-10-05"/>
        <s v="2025-03-16"/>
        <s v="2025-12-01"/>
        <s v="2025-10-30"/>
        <s v="2025-09-16"/>
        <s v="2025-08-06"/>
      </sharedItems>
    </cacheField>
    <cacheField name="Customer_Name" numFmtId="0">
      <sharedItems containsBlank="1"/>
    </cacheField>
    <cacheField name="Loan_Type" numFmtId="0">
      <sharedItems containsBlank="1"/>
    </cacheField>
    <cacheField name="Branch_Id" numFmtId="0">
      <sharedItems containsBlank="1"/>
    </cacheField>
    <cacheField name="Branch_name" numFmtId="0">
      <sharedItems containsBlank="1" count="6">
        <s v="Guntur "/>
        <s v="Hyderabad "/>
        <s v="Warangal "/>
        <s v="Vijayawada "/>
        <s v="Vizag "/>
        <m/>
      </sharedItems>
    </cacheField>
    <cacheField name=" Loan Category" numFmtId="0">
      <sharedItems containsBlank="1"/>
    </cacheField>
    <cacheField name=" Loan Approval Classification." numFmtId="0">
      <sharedItems containsBlank="1"/>
    </cacheField>
    <cacheField name="Total_Amount_Paid." numFmtId="0">
      <sharedItems containsString="0" containsBlank="1" containsNumber="1" containsInteger="1" minValue="0" maxValue="279113"/>
    </cacheField>
    <cacheField name="Outstanding Amount. " numFmtId="0">
      <sharedItems containsString="0" containsBlank="1" containsNumber="1" containsInteger="1" minValue="15709" maxValue="9953720"/>
    </cacheField>
    <cacheField name="Month" numFmtId="0">
      <sharedItems containsBlank="1" count="13">
        <s v="Aug"/>
        <s v="Mar"/>
        <s v="Nov"/>
        <s v="Apr"/>
        <s v="Dec"/>
        <s v="Jul"/>
        <s v="Jan"/>
        <s v="Feb"/>
        <s v="May"/>
        <s v="Sep"/>
        <s v="Jun"/>
        <s v="Oct"/>
        <m/>
      </sharedItems>
    </cacheField>
    <cacheField name="Gender" numFmtId="0">
      <sharedItems containsBlank="1"/>
    </cacheField>
    <cacheField name="employee_name" numFmtId="0">
      <sharedItems containsBlank="1"/>
    </cacheField>
    <cacheField name="city" numFmtId="0">
      <sharedItems containsBlank="1" count="6">
        <s v="Guntur"/>
        <s v="Hyderabad"/>
        <s v="Warangal"/>
        <s v="Vijayawada"/>
        <s v="Visakhapatnam"/>
        <m/>
      </sharedItems>
    </cacheField>
    <cacheField name="state" numFmtId="0">
      <sharedItems containsBlank="1" count="3">
        <s v="Andhra Pradesh"/>
        <s v="Telangana"/>
        <m/>
      </sharedItems>
    </cacheField>
  </cacheFields>
  <extLst>
    <ext xmlns:x14="http://schemas.microsoft.com/office/spreadsheetml/2009/9/main" uri="{725AE2AE-9491-48be-B2B4-4EB974FC3084}">
      <x14:pivotCacheDefinition pivotCacheId="201195673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n v="1132"/>
    <s v="LT02"/>
    <s v="E028"/>
    <x v="0"/>
    <x v="0"/>
    <x v="0"/>
    <s v="2025-08-11"/>
    <x v="0"/>
    <s v="2025-08-12"/>
    <s v="Customer 1132"/>
    <x v="0"/>
    <x v="0"/>
    <x v="0"/>
    <s v="High value"/>
    <s v="Under Review"/>
    <n v="77166"/>
    <n v="6172438"/>
  </r>
  <r>
    <x v="1"/>
    <n v="1080"/>
    <s v="LT01"/>
    <s v="E006"/>
    <x v="1"/>
    <x v="0"/>
    <x v="1"/>
    <s v="2025-03-23"/>
    <x v="0"/>
    <s v="2025-03-24"/>
    <s v="Customer 1080"/>
    <x v="1"/>
    <x v="1"/>
    <x v="1"/>
    <s v="High value"/>
    <s v="Under Review"/>
    <n v="26515"/>
    <n v="6697234"/>
  </r>
  <r>
    <x v="2"/>
    <n v="1059"/>
    <s v="LT03"/>
    <s v="E007"/>
    <x v="2"/>
    <x v="1"/>
    <x v="0"/>
    <s v="2025-08-19"/>
    <x v="0"/>
    <s v="2025-08-21"/>
    <s v="Customer 1059"/>
    <x v="2"/>
    <x v="1"/>
    <x v="1"/>
    <s v="High value"/>
    <s v="Under Review"/>
    <n v="14837"/>
    <n v="4346448"/>
  </r>
  <r>
    <x v="3"/>
    <n v="1056"/>
    <s v="LT04"/>
    <s v="E030"/>
    <x v="3"/>
    <x v="2"/>
    <x v="2"/>
    <s v="2025-11-02"/>
    <x v="0"/>
    <s v="2025-11-06"/>
    <s v="Customer 1056"/>
    <x v="3"/>
    <x v="2"/>
    <x v="2"/>
    <s v="High value"/>
    <s v="Under Review"/>
    <n v="61463"/>
    <n v="4491373"/>
  </r>
  <r>
    <x v="4"/>
    <n v="1174"/>
    <s v="LT04"/>
    <s v="E027"/>
    <x v="4"/>
    <x v="2"/>
    <x v="0"/>
    <s v="2025-04-21"/>
    <x v="1"/>
    <m/>
    <s v="Customer 1174"/>
    <x v="3"/>
    <x v="0"/>
    <x v="0"/>
    <s v="High value"/>
    <s v="Under Review"/>
    <n v="28566"/>
    <n v="9870106"/>
  </r>
  <r>
    <x v="5"/>
    <n v="1057"/>
    <s v="LT02"/>
    <s v="E007"/>
    <x v="5"/>
    <x v="3"/>
    <x v="2"/>
    <s v="2025-12-06"/>
    <x v="0"/>
    <s v="2025-12-07"/>
    <s v="Customer 1057"/>
    <x v="0"/>
    <x v="3"/>
    <x v="3"/>
    <s v="High value"/>
    <s v="Under Review"/>
    <n v="11456"/>
    <n v="7298513"/>
  </r>
  <r>
    <x v="6"/>
    <n v="1054"/>
    <s v="LT01"/>
    <s v="E003"/>
    <x v="6"/>
    <x v="4"/>
    <x v="0"/>
    <s v="2025-12-07"/>
    <x v="0"/>
    <s v="2025-12-08"/>
    <s v="Customer 1054"/>
    <x v="1"/>
    <x v="3"/>
    <x v="3"/>
    <s v="High value"/>
    <s v="Under Review"/>
    <n v="53008"/>
    <n v="6656055"/>
  </r>
  <r>
    <x v="7"/>
    <n v="1061"/>
    <s v="LT02"/>
    <s v="E023"/>
    <x v="7"/>
    <x v="0"/>
    <x v="0"/>
    <s v="2025-07-08"/>
    <x v="1"/>
    <m/>
    <s v="Customer 1061"/>
    <x v="0"/>
    <x v="0"/>
    <x v="0"/>
    <s v="High value"/>
    <s v="Under Review"/>
    <n v="10610"/>
    <n v="4957873"/>
  </r>
  <r>
    <x v="8"/>
    <n v="1194"/>
    <s v="LT05"/>
    <s v="E015"/>
    <x v="8"/>
    <x v="0"/>
    <x v="0"/>
    <s v="2025-12-14"/>
    <x v="2"/>
    <m/>
    <s v="Customer 1194"/>
    <x v="4"/>
    <x v="4"/>
    <x v="4"/>
    <s v="High value"/>
    <s v="Under Review"/>
    <n v="61267"/>
    <n v="9854147"/>
  </r>
  <r>
    <x v="9"/>
    <n v="1139"/>
    <s v="LT01"/>
    <s v="E028"/>
    <x v="9"/>
    <x v="2"/>
    <x v="3"/>
    <s v="2025-01-06"/>
    <x v="0"/>
    <s v="2025-01-12"/>
    <s v="Customer 1139"/>
    <x v="1"/>
    <x v="1"/>
    <x v="1"/>
    <s v="High value"/>
    <s v="Under Review"/>
    <n v="11249"/>
    <n v="6186924"/>
  </r>
  <r>
    <x v="10"/>
    <n v="1067"/>
    <s v="LT05"/>
    <s v="E020"/>
    <x v="10"/>
    <x v="4"/>
    <x v="0"/>
    <s v="2025-12-14"/>
    <x v="0"/>
    <s v="2025-12-22"/>
    <s v="Customer 1067"/>
    <x v="4"/>
    <x v="4"/>
    <x v="4"/>
    <s v="High value"/>
    <s v="Under Review"/>
    <n v="0"/>
    <n v="8039481"/>
  </r>
  <r>
    <x v="11"/>
    <n v="1197"/>
    <s v="LT01"/>
    <s v="E011"/>
    <x v="11"/>
    <x v="2"/>
    <x v="2"/>
    <s v="2025-03-24"/>
    <x v="0"/>
    <s v="2025-04-01"/>
    <s v="Customer 1197"/>
    <x v="1"/>
    <x v="3"/>
    <x v="3"/>
    <s v="High value"/>
    <s v="Under Review"/>
    <n v="123764"/>
    <n v="2235323"/>
  </r>
  <r>
    <x v="12"/>
    <n v="1016"/>
    <s v="LT02"/>
    <s v="E016"/>
    <x v="12"/>
    <x v="1"/>
    <x v="3"/>
    <s v="2025-12-02"/>
    <x v="0"/>
    <s v="2025-12-12"/>
    <s v="Customer 1016"/>
    <x v="0"/>
    <x v="2"/>
    <x v="2"/>
    <s v="High value"/>
    <s v="Under Review"/>
    <n v="139951"/>
    <n v="5784615"/>
  </r>
  <r>
    <x v="13"/>
    <n v="1062"/>
    <s v="LT05"/>
    <s v="E028"/>
    <x v="13"/>
    <x v="1"/>
    <x v="0"/>
    <s v="2025-02-21"/>
    <x v="0"/>
    <s v="2025-03-01"/>
    <s v="Customer 1062"/>
    <x v="4"/>
    <x v="0"/>
    <x v="0"/>
    <s v="Normal"/>
    <s v="Under Review"/>
    <n v="140251"/>
    <n v="302894"/>
  </r>
  <r>
    <x v="14"/>
    <n v="1074"/>
    <s v="LT01"/>
    <s v="E027"/>
    <x v="14"/>
    <x v="2"/>
    <x v="0"/>
    <s v="2025-11-29"/>
    <x v="2"/>
    <m/>
    <s v="Customer 1074"/>
    <x v="1"/>
    <x v="4"/>
    <x v="4"/>
    <s v="High value"/>
    <s v="Under Review"/>
    <n v="70471"/>
    <n v="3312639"/>
  </r>
  <r>
    <x v="15"/>
    <n v="1024"/>
    <s v="LT01"/>
    <s v="E023"/>
    <x v="15"/>
    <x v="0"/>
    <x v="3"/>
    <s v="2025-03-16"/>
    <x v="1"/>
    <m/>
    <s v="Customer 1024"/>
    <x v="1"/>
    <x v="3"/>
    <x v="3"/>
    <s v="High value"/>
    <s v="Under Review"/>
    <n v="134832"/>
    <n v="7809051"/>
  </r>
  <r>
    <x v="16"/>
    <n v="1150"/>
    <s v="LT04"/>
    <s v="E021"/>
    <x v="16"/>
    <x v="3"/>
    <x v="3"/>
    <s v="2025-01-24"/>
    <x v="0"/>
    <s v="2025-01-26"/>
    <s v="Customer 1150"/>
    <x v="3"/>
    <x v="1"/>
    <x v="1"/>
    <s v="High value"/>
    <s v="Under Review"/>
    <n v="107435"/>
    <n v="9627181"/>
  </r>
  <r>
    <x v="17"/>
    <n v="1078"/>
    <s v="LT05"/>
    <s v="E028"/>
    <x v="17"/>
    <x v="0"/>
    <x v="3"/>
    <s v="2025-01-27"/>
    <x v="0"/>
    <s v="2025-02-02"/>
    <s v="Customer 1078"/>
    <x v="4"/>
    <x v="1"/>
    <x v="1"/>
    <s v="High value"/>
    <s v="Under Review"/>
    <n v="17624"/>
    <n v="7154625"/>
  </r>
  <r>
    <x v="18"/>
    <n v="1141"/>
    <s v="LT02"/>
    <s v="E019"/>
    <x v="18"/>
    <x v="3"/>
    <x v="4"/>
    <s v="2025-02-19"/>
    <x v="0"/>
    <s v="2025-02-26"/>
    <s v="Customer 1141"/>
    <x v="0"/>
    <x v="2"/>
    <x v="2"/>
    <s v="High value"/>
    <s v="Under Review"/>
    <n v="90943"/>
    <n v="5138115"/>
  </r>
  <r>
    <x v="19"/>
    <n v="1186"/>
    <s v="LT01"/>
    <s v="E029"/>
    <x v="19"/>
    <x v="3"/>
    <x v="1"/>
    <s v="2025-03-24"/>
    <x v="1"/>
    <m/>
    <s v="Customer 1186"/>
    <x v="1"/>
    <x v="4"/>
    <x v="4"/>
    <s v="High value"/>
    <s v="Under Review"/>
    <n v="57779"/>
    <n v="2283837"/>
  </r>
  <r>
    <x v="20"/>
    <n v="1131"/>
    <s v="LT04"/>
    <s v="E025"/>
    <x v="20"/>
    <x v="0"/>
    <x v="3"/>
    <s v="2025-07-21"/>
    <x v="2"/>
    <m/>
    <s v="Customer 1131"/>
    <x v="3"/>
    <x v="3"/>
    <x v="3"/>
    <s v="High value"/>
    <s v="Under Review"/>
    <n v="37277"/>
    <n v="4077179"/>
  </r>
  <r>
    <x v="21"/>
    <n v="1008"/>
    <s v="LT01"/>
    <s v="E012"/>
    <x v="21"/>
    <x v="4"/>
    <x v="1"/>
    <s v="2025-03-15"/>
    <x v="0"/>
    <s v="2025-03-20"/>
    <s v="Customer 1008"/>
    <x v="1"/>
    <x v="3"/>
    <x v="3"/>
    <s v="High value"/>
    <s v="Under Review"/>
    <n v="119310"/>
    <n v="4877059"/>
  </r>
  <r>
    <x v="22"/>
    <n v="1026"/>
    <s v="LT04"/>
    <s v="E007"/>
    <x v="22"/>
    <x v="2"/>
    <x v="0"/>
    <s v="2025-02-06"/>
    <x v="1"/>
    <m/>
    <s v="Customer 1026"/>
    <x v="3"/>
    <x v="0"/>
    <x v="0"/>
    <s v="High value"/>
    <s v="Under Review"/>
    <n v="64401"/>
    <n v="5896274"/>
  </r>
  <r>
    <x v="23"/>
    <n v="1004"/>
    <s v="LT02"/>
    <s v="E015"/>
    <x v="23"/>
    <x v="3"/>
    <x v="2"/>
    <s v="2025-05-02"/>
    <x v="1"/>
    <m/>
    <s v="Customer 1004"/>
    <x v="0"/>
    <x v="2"/>
    <x v="2"/>
    <s v="High value"/>
    <s v="Under Review"/>
    <n v="94526"/>
    <n v="8401466"/>
  </r>
  <r>
    <x v="24"/>
    <n v="1047"/>
    <s v="LT01"/>
    <s v="E011"/>
    <x v="24"/>
    <x v="2"/>
    <x v="0"/>
    <s v="2025-09-19"/>
    <x v="0"/>
    <s v="2025-09-23"/>
    <s v="Customer 1047"/>
    <x v="1"/>
    <x v="3"/>
    <x v="3"/>
    <s v="High value"/>
    <s v="Under Review"/>
    <n v="85681"/>
    <n v="5213809"/>
  </r>
  <r>
    <x v="25"/>
    <n v="1190"/>
    <s v="LT05"/>
    <s v="E008"/>
    <x v="25"/>
    <x v="0"/>
    <x v="0"/>
    <s v="2025-04-02"/>
    <x v="2"/>
    <m/>
    <s v="Customer 1190"/>
    <x v="4"/>
    <x v="1"/>
    <x v="1"/>
    <s v="High value"/>
    <s v="Under Review"/>
    <n v="127975"/>
    <n v="4449308"/>
  </r>
  <r>
    <x v="26"/>
    <n v="1123"/>
    <s v="LT02"/>
    <s v="E012"/>
    <x v="26"/>
    <x v="3"/>
    <x v="2"/>
    <s v="2025-01-31"/>
    <x v="1"/>
    <m/>
    <s v="Customer 1123"/>
    <x v="0"/>
    <x v="0"/>
    <x v="0"/>
    <s v="High value"/>
    <s v="Under Review"/>
    <n v="50053"/>
    <n v="5279321"/>
  </r>
  <r>
    <x v="27"/>
    <n v="1141"/>
    <s v="LT03"/>
    <s v="E030"/>
    <x v="27"/>
    <x v="0"/>
    <x v="3"/>
    <s v="2025-05-26"/>
    <x v="1"/>
    <m/>
    <s v="Customer 1141"/>
    <x v="2"/>
    <x v="2"/>
    <x v="2"/>
    <s v="High value"/>
    <s v="Under Review"/>
    <n v="140866"/>
    <n v="8449156"/>
  </r>
  <r>
    <x v="28"/>
    <n v="1168"/>
    <s v="LT01"/>
    <s v="E027"/>
    <x v="28"/>
    <x v="4"/>
    <x v="1"/>
    <s v="2025-05-08"/>
    <x v="0"/>
    <s v="2025-05-13"/>
    <s v="Customer 1168"/>
    <x v="1"/>
    <x v="0"/>
    <x v="0"/>
    <s v="High value"/>
    <s v="Under Review"/>
    <n v="60337"/>
    <n v="2308433"/>
  </r>
  <r>
    <x v="29"/>
    <n v="1187"/>
    <s v="LT05"/>
    <s v="E007"/>
    <x v="29"/>
    <x v="1"/>
    <x v="3"/>
    <s v="2025-08-28"/>
    <x v="0"/>
    <s v="2025-08-29"/>
    <s v="Customer 1187"/>
    <x v="4"/>
    <x v="3"/>
    <x v="3"/>
    <s v="High value"/>
    <s v="Under Review"/>
    <n v="85450"/>
    <n v="4747283"/>
  </r>
  <r>
    <x v="30"/>
    <n v="1110"/>
    <s v="LT02"/>
    <s v="E002"/>
    <x v="30"/>
    <x v="2"/>
    <x v="4"/>
    <s v="2025-06-15"/>
    <x v="0"/>
    <s v="2025-06-25"/>
    <s v="Customer 1110"/>
    <x v="0"/>
    <x v="3"/>
    <x v="3"/>
    <s v="High value"/>
    <s v="Under Review"/>
    <n v="64802"/>
    <n v="7558052"/>
  </r>
  <r>
    <x v="31"/>
    <n v="1004"/>
    <s v="LT03"/>
    <s v="E013"/>
    <x v="31"/>
    <x v="2"/>
    <x v="2"/>
    <s v="2025-03-15"/>
    <x v="2"/>
    <m/>
    <s v="Customer 1004"/>
    <x v="2"/>
    <x v="2"/>
    <x v="2"/>
    <s v="High value"/>
    <s v="Under Review"/>
    <n v="80981"/>
    <n v="3927631"/>
  </r>
  <r>
    <x v="32"/>
    <n v="1081"/>
    <s v="LT05"/>
    <s v="E024"/>
    <x v="32"/>
    <x v="3"/>
    <x v="4"/>
    <s v="2025-03-20"/>
    <x v="0"/>
    <s v="2025-03-23"/>
    <s v="Customer 1081"/>
    <x v="4"/>
    <x v="2"/>
    <x v="2"/>
    <s v="High value"/>
    <s v="Under Review"/>
    <n v="82598"/>
    <n v="1902011"/>
  </r>
  <r>
    <x v="33"/>
    <n v="1184"/>
    <s v="LT03"/>
    <s v="E002"/>
    <x v="33"/>
    <x v="2"/>
    <x v="2"/>
    <s v="2025-10-04"/>
    <x v="0"/>
    <s v="2025-10-07"/>
    <s v="Customer 1184"/>
    <x v="2"/>
    <x v="3"/>
    <x v="3"/>
    <s v="High value"/>
    <s v="Under Review"/>
    <n v="201670"/>
    <n v="5818205"/>
  </r>
  <r>
    <x v="34"/>
    <n v="1024"/>
    <s v="LT02"/>
    <s v="E018"/>
    <x v="34"/>
    <x v="3"/>
    <x v="2"/>
    <s v="2025-08-13"/>
    <x v="0"/>
    <s v="2025-08-19"/>
    <s v="Customer 1024"/>
    <x v="0"/>
    <x v="3"/>
    <x v="3"/>
    <s v="High value"/>
    <s v="Under Review"/>
    <n v="0"/>
    <n v="2029421"/>
  </r>
  <r>
    <x v="35"/>
    <n v="1104"/>
    <s v="LT01"/>
    <s v="E023"/>
    <x v="35"/>
    <x v="4"/>
    <x v="4"/>
    <s v="2025-01-16"/>
    <x v="0"/>
    <s v="2025-01-21"/>
    <s v="Customer 1104"/>
    <x v="1"/>
    <x v="3"/>
    <x v="3"/>
    <s v="High value"/>
    <s v="Under Review"/>
    <n v="73233"/>
    <n v="2347709"/>
  </r>
  <r>
    <x v="36"/>
    <n v="1140"/>
    <s v="LT04"/>
    <s v="E020"/>
    <x v="36"/>
    <x v="4"/>
    <x v="2"/>
    <s v="2025-02-21"/>
    <x v="1"/>
    <m/>
    <s v="Customer 1140"/>
    <x v="3"/>
    <x v="4"/>
    <x v="4"/>
    <s v="High value"/>
    <s v="Under Review"/>
    <n v="32565"/>
    <n v="4198790"/>
  </r>
  <r>
    <x v="37"/>
    <n v="1020"/>
    <s v="LT01"/>
    <s v="E025"/>
    <x v="37"/>
    <x v="0"/>
    <x v="4"/>
    <s v="2025-03-09"/>
    <x v="0"/>
    <s v="2025-03-14"/>
    <s v="Customer 1020"/>
    <x v="1"/>
    <x v="0"/>
    <x v="0"/>
    <s v="High value"/>
    <s v="Under Review"/>
    <n v="62259"/>
    <n v="1016557"/>
  </r>
  <r>
    <x v="38"/>
    <n v="1130"/>
    <s v="LT05"/>
    <s v="E029"/>
    <x v="38"/>
    <x v="4"/>
    <x v="2"/>
    <s v="2025-11-12"/>
    <x v="1"/>
    <m/>
    <s v="Customer 1130"/>
    <x v="4"/>
    <x v="0"/>
    <x v="0"/>
    <s v="Normal"/>
    <s v="Under Review"/>
    <n v="173351"/>
    <n v="508249"/>
  </r>
  <r>
    <x v="39"/>
    <n v="1156"/>
    <s v="LT01"/>
    <s v="E005"/>
    <x v="39"/>
    <x v="4"/>
    <x v="0"/>
    <s v="2025-01-06"/>
    <x v="0"/>
    <s v="2025-01-14"/>
    <s v="Customer 1156"/>
    <x v="1"/>
    <x v="4"/>
    <x v="4"/>
    <s v="High value"/>
    <s v="Under Review"/>
    <n v="126632"/>
    <n v="2676721"/>
  </r>
  <r>
    <x v="40"/>
    <n v="1090"/>
    <s v="LT04"/>
    <s v="E029"/>
    <x v="40"/>
    <x v="0"/>
    <x v="0"/>
    <s v="2025-09-18"/>
    <x v="1"/>
    <m/>
    <s v="Customer 1090"/>
    <x v="3"/>
    <x v="0"/>
    <x v="0"/>
    <s v="High value"/>
    <s v="Under Review"/>
    <n v="23298"/>
    <n v="5205961"/>
  </r>
  <r>
    <x v="41"/>
    <n v="1049"/>
    <s v="LT02"/>
    <s v="E016"/>
    <x v="41"/>
    <x v="0"/>
    <x v="0"/>
    <s v="2025-06-16"/>
    <x v="0"/>
    <s v="2025-06-18"/>
    <s v="Customer 1049"/>
    <x v="0"/>
    <x v="3"/>
    <x v="3"/>
    <s v="High value"/>
    <s v="Under Review"/>
    <n v="95100"/>
    <n v="2442440"/>
  </r>
  <r>
    <x v="42"/>
    <n v="1043"/>
    <s v="LT02"/>
    <s v="E013"/>
    <x v="42"/>
    <x v="4"/>
    <x v="2"/>
    <s v="2025-10-28"/>
    <x v="0"/>
    <s v="2025-11-01"/>
    <s v="Customer 1043"/>
    <x v="0"/>
    <x v="3"/>
    <x v="3"/>
    <s v="High value"/>
    <s v="Under Review"/>
    <n v="92831"/>
    <n v="4537988"/>
  </r>
  <r>
    <x v="43"/>
    <n v="1156"/>
    <s v="LT04"/>
    <s v="E005"/>
    <x v="43"/>
    <x v="2"/>
    <x v="2"/>
    <s v="2025-03-12"/>
    <x v="0"/>
    <s v="2025-03-13"/>
    <s v="Customer 1156"/>
    <x v="3"/>
    <x v="4"/>
    <x v="4"/>
    <s v="High value"/>
    <s v="Under Review"/>
    <n v="13017"/>
    <n v="8626818"/>
  </r>
  <r>
    <x v="44"/>
    <n v="1030"/>
    <s v="LT05"/>
    <s v="E019"/>
    <x v="44"/>
    <x v="3"/>
    <x v="1"/>
    <s v="2025-12-18"/>
    <x v="0"/>
    <s v="2025-12-26"/>
    <s v="Customer 1030"/>
    <x v="4"/>
    <x v="2"/>
    <x v="2"/>
    <s v="High value"/>
    <s v="Under Review"/>
    <n v="86372"/>
    <n v="8588141"/>
  </r>
  <r>
    <x v="45"/>
    <n v="1125"/>
    <s v="LT01"/>
    <s v="E004"/>
    <x v="45"/>
    <x v="4"/>
    <x v="4"/>
    <s v="2025-08-21"/>
    <x v="1"/>
    <m/>
    <s v="Customer 1125"/>
    <x v="1"/>
    <x v="0"/>
    <x v="0"/>
    <s v="High value"/>
    <s v="Under Review"/>
    <n v="82387"/>
    <n v="2664907"/>
  </r>
  <r>
    <x v="46"/>
    <n v="1140"/>
    <s v="LT02"/>
    <s v="E011"/>
    <x v="46"/>
    <x v="3"/>
    <x v="3"/>
    <s v="2025-01-31"/>
    <x v="0"/>
    <s v="2025-02-07"/>
    <s v="Customer 1140"/>
    <x v="0"/>
    <x v="4"/>
    <x v="4"/>
    <s v="High value"/>
    <s v="Under Review"/>
    <n v="45746"/>
    <n v="4758656"/>
  </r>
  <r>
    <x v="47"/>
    <n v="1167"/>
    <s v="LT03"/>
    <s v="E026"/>
    <x v="47"/>
    <x v="0"/>
    <x v="2"/>
    <s v="2025-11-24"/>
    <x v="2"/>
    <m/>
    <s v="Customer 1167"/>
    <x v="2"/>
    <x v="2"/>
    <x v="2"/>
    <s v="High value"/>
    <s v="Under Review"/>
    <n v="36755"/>
    <n v="9596157"/>
  </r>
  <r>
    <x v="48"/>
    <n v="1156"/>
    <s v="LT05"/>
    <s v="E010"/>
    <x v="48"/>
    <x v="4"/>
    <x v="3"/>
    <s v="2025-03-24"/>
    <x v="0"/>
    <s v="2025-04-01"/>
    <s v="Customer 1156"/>
    <x v="4"/>
    <x v="4"/>
    <x v="4"/>
    <s v="Normal"/>
    <s v="Under Review"/>
    <n v="129665"/>
    <n v="512759"/>
  </r>
  <r>
    <x v="49"/>
    <n v="1056"/>
    <s v="LT03"/>
    <s v="E008"/>
    <x v="49"/>
    <x v="2"/>
    <x v="2"/>
    <s v="2025-07-01"/>
    <x v="2"/>
    <m/>
    <s v="Customer 1056"/>
    <x v="2"/>
    <x v="2"/>
    <x v="2"/>
    <s v="High value"/>
    <s v="Under Review"/>
    <n v="146335"/>
    <n v="5222309"/>
  </r>
  <r>
    <x v="50"/>
    <n v="1115"/>
    <s v="LT03"/>
    <s v="E011"/>
    <x v="50"/>
    <x v="1"/>
    <x v="2"/>
    <s v="2025-02-12"/>
    <x v="2"/>
    <m/>
    <s v="Customer 1115"/>
    <x v="2"/>
    <x v="3"/>
    <x v="3"/>
    <s v="High value"/>
    <s v="Under Review"/>
    <n v="115475"/>
    <n v="3474721"/>
  </r>
  <r>
    <x v="51"/>
    <n v="1173"/>
    <s v="LT03"/>
    <s v="E001"/>
    <x v="51"/>
    <x v="2"/>
    <x v="0"/>
    <s v="2025-06-13"/>
    <x v="1"/>
    <m/>
    <s v="Customer 1173"/>
    <x v="2"/>
    <x v="3"/>
    <x v="3"/>
    <s v="High value"/>
    <s v="Under Review"/>
    <n v="82993"/>
    <n v="4323934"/>
  </r>
  <r>
    <x v="52"/>
    <n v="1079"/>
    <s v="LT01"/>
    <s v="E002"/>
    <x v="52"/>
    <x v="4"/>
    <x v="4"/>
    <s v="2025-11-11"/>
    <x v="1"/>
    <m/>
    <s v="Customer 1079"/>
    <x v="1"/>
    <x v="1"/>
    <x v="1"/>
    <s v="High value"/>
    <s v="Under Review"/>
    <n v="126239"/>
    <n v="2074286"/>
  </r>
  <r>
    <x v="53"/>
    <n v="1199"/>
    <s v="LT01"/>
    <s v="E017"/>
    <x v="53"/>
    <x v="1"/>
    <x v="3"/>
    <s v="2025-03-10"/>
    <x v="2"/>
    <m/>
    <s v="Customer 1199"/>
    <x v="1"/>
    <x v="4"/>
    <x v="4"/>
    <s v="High value"/>
    <s v="Under Review"/>
    <n v="0"/>
    <n v="3588415"/>
  </r>
  <r>
    <x v="54"/>
    <n v="1087"/>
    <s v="LT04"/>
    <s v="E011"/>
    <x v="54"/>
    <x v="0"/>
    <x v="4"/>
    <s v="2025-11-24"/>
    <x v="0"/>
    <s v="2025-12-02"/>
    <s v="Customer 1087"/>
    <x v="3"/>
    <x v="0"/>
    <x v="0"/>
    <s v="High value"/>
    <s v="Under Review"/>
    <n v="132748"/>
    <n v="4328800"/>
  </r>
  <r>
    <x v="55"/>
    <n v="1012"/>
    <s v="LT04"/>
    <s v="E023"/>
    <x v="55"/>
    <x v="1"/>
    <x v="0"/>
    <s v="2025-04-12"/>
    <x v="2"/>
    <m/>
    <s v="Customer 1012"/>
    <x v="3"/>
    <x v="1"/>
    <x v="1"/>
    <s v="High value"/>
    <s v="Under Review"/>
    <n v="40520"/>
    <n v="7862345"/>
  </r>
  <r>
    <x v="56"/>
    <n v="1088"/>
    <s v="LT02"/>
    <s v="E011"/>
    <x v="56"/>
    <x v="4"/>
    <x v="3"/>
    <s v="2025-02-24"/>
    <x v="0"/>
    <s v="2025-03-06"/>
    <s v="Customer 1088"/>
    <x v="0"/>
    <x v="1"/>
    <x v="1"/>
    <s v="High value"/>
    <s v="Under Review"/>
    <n v="0"/>
    <n v="7882970"/>
  </r>
  <r>
    <x v="57"/>
    <n v="1069"/>
    <s v="LT05"/>
    <s v="E002"/>
    <x v="57"/>
    <x v="3"/>
    <x v="4"/>
    <s v="2025-06-19"/>
    <x v="0"/>
    <s v="2025-06-27"/>
    <s v="Customer 1069"/>
    <x v="4"/>
    <x v="1"/>
    <x v="1"/>
    <s v="High value"/>
    <s v="Under Review"/>
    <n v="157570"/>
    <n v="8456254"/>
  </r>
  <r>
    <x v="58"/>
    <n v="1110"/>
    <s v="LT01"/>
    <s v="E013"/>
    <x v="58"/>
    <x v="3"/>
    <x v="4"/>
    <s v="2025-05-29"/>
    <x v="0"/>
    <s v="2025-06-04"/>
    <s v="Customer 1110"/>
    <x v="1"/>
    <x v="3"/>
    <x v="3"/>
    <s v="High value"/>
    <s v="Under Review"/>
    <n v="67463"/>
    <n v="5407547"/>
  </r>
  <r>
    <x v="59"/>
    <n v="1045"/>
    <s v="LT03"/>
    <s v="E027"/>
    <x v="59"/>
    <x v="4"/>
    <x v="2"/>
    <s v="2025-11-22"/>
    <x v="1"/>
    <m/>
    <s v="Customer 1045"/>
    <x v="2"/>
    <x v="3"/>
    <x v="3"/>
    <s v="High value"/>
    <s v="Under Review"/>
    <n v="182615"/>
    <n v="3312288"/>
  </r>
  <r>
    <x v="60"/>
    <n v="1080"/>
    <s v="LT01"/>
    <s v="E016"/>
    <x v="60"/>
    <x v="0"/>
    <x v="3"/>
    <s v="2025-09-17"/>
    <x v="2"/>
    <m/>
    <s v="Customer 1080"/>
    <x v="1"/>
    <x v="1"/>
    <x v="1"/>
    <s v="Normal"/>
    <s v="Under Review"/>
    <n v="0"/>
    <n v="450833"/>
  </r>
  <r>
    <x v="61"/>
    <n v="1024"/>
    <s v="LT02"/>
    <s v="E027"/>
    <x v="61"/>
    <x v="0"/>
    <x v="2"/>
    <s v="2025-05-18"/>
    <x v="0"/>
    <s v="2025-05-24"/>
    <s v="Customer 1024"/>
    <x v="0"/>
    <x v="3"/>
    <x v="3"/>
    <s v="Normal"/>
    <s v="Under Review"/>
    <n v="144268"/>
    <n v="787693"/>
  </r>
  <r>
    <x v="62"/>
    <n v="1069"/>
    <s v="LT03"/>
    <s v="E006"/>
    <x v="62"/>
    <x v="3"/>
    <x v="2"/>
    <s v="2025-07-17"/>
    <x v="0"/>
    <s v="2025-07-24"/>
    <s v="Customer 1069"/>
    <x v="2"/>
    <x v="1"/>
    <x v="1"/>
    <s v="High value"/>
    <s v="Under Review"/>
    <n v="164775"/>
    <n v="9688323"/>
  </r>
  <r>
    <x v="63"/>
    <n v="1073"/>
    <s v="LT04"/>
    <s v="E022"/>
    <x v="63"/>
    <x v="4"/>
    <x v="0"/>
    <s v="2025-10-08"/>
    <x v="1"/>
    <m/>
    <s v="Customer 1073"/>
    <x v="3"/>
    <x v="3"/>
    <x v="3"/>
    <s v="High value"/>
    <s v="Under Review"/>
    <n v="6950"/>
    <n v="9472434"/>
  </r>
  <r>
    <x v="64"/>
    <n v="1116"/>
    <s v="LT01"/>
    <s v="E003"/>
    <x v="64"/>
    <x v="3"/>
    <x v="4"/>
    <s v="2025-01-17"/>
    <x v="2"/>
    <m/>
    <s v="Customer 1116"/>
    <x v="1"/>
    <x v="3"/>
    <x v="3"/>
    <s v="Normal"/>
    <s v="Under Review"/>
    <n v="130934"/>
    <n v="312227"/>
  </r>
  <r>
    <x v="65"/>
    <n v="1060"/>
    <s v="LT02"/>
    <s v="E022"/>
    <x v="65"/>
    <x v="0"/>
    <x v="2"/>
    <s v="2025-09-16"/>
    <x v="0"/>
    <s v="2025-09-23"/>
    <s v="Customer 1060"/>
    <x v="0"/>
    <x v="0"/>
    <x v="0"/>
    <s v="High value"/>
    <s v="Under Review"/>
    <n v="89442"/>
    <n v="6236989"/>
  </r>
  <r>
    <x v="66"/>
    <n v="1117"/>
    <s v="LT01"/>
    <s v="E001"/>
    <x v="66"/>
    <x v="3"/>
    <x v="0"/>
    <s v="2025-07-04"/>
    <x v="0"/>
    <s v="2025-07-05"/>
    <s v="Customer 1117"/>
    <x v="1"/>
    <x v="0"/>
    <x v="0"/>
    <s v="High value"/>
    <s v="Under Review"/>
    <n v="44253"/>
    <n v="5797009"/>
  </r>
  <r>
    <x v="67"/>
    <n v="1057"/>
    <s v="LT03"/>
    <s v="E011"/>
    <x v="67"/>
    <x v="1"/>
    <x v="3"/>
    <s v="2025-03-24"/>
    <x v="2"/>
    <m/>
    <s v="Customer 1057"/>
    <x v="2"/>
    <x v="3"/>
    <x v="3"/>
    <s v="High value"/>
    <s v="Under Review"/>
    <n v="210630"/>
    <n v="1393101"/>
  </r>
  <r>
    <x v="68"/>
    <n v="1117"/>
    <s v="LT02"/>
    <s v="E005"/>
    <x v="68"/>
    <x v="0"/>
    <x v="0"/>
    <s v="2025-01-31"/>
    <x v="1"/>
    <m/>
    <s v="Customer 1117"/>
    <x v="0"/>
    <x v="0"/>
    <x v="0"/>
    <s v="High value"/>
    <s v="Under Review"/>
    <n v="70069"/>
    <n v="4617676"/>
  </r>
  <r>
    <x v="69"/>
    <n v="1032"/>
    <s v="LT01"/>
    <s v="E020"/>
    <x v="69"/>
    <x v="1"/>
    <x v="3"/>
    <s v="2025-05-05"/>
    <x v="1"/>
    <m/>
    <s v="Customer 1032"/>
    <x v="1"/>
    <x v="0"/>
    <x v="0"/>
    <s v="High value"/>
    <s v="Under Review"/>
    <n v="56157"/>
    <n v="7147564"/>
  </r>
  <r>
    <x v="70"/>
    <n v="1108"/>
    <s v="LT05"/>
    <s v="E006"/>
    <x v="70"/>
    <x v="0"/>
    <x v="4"/>
    <s v="2025-07-05"/>
    <x v="1"/>
    <m/>
    <s v="Customer 1108"/>
    <x v="4"/>
    <x v="4"/>
    <x v="4"/>
    <s v="High value"/>
    <s v="Under Review"/>
    <n v="97934"/>
    <n v="2121270"/>
  </r>
  <r>
    <x v="71"/>
    <n v="1005"/>
    <s v="LT02"/>
    <s v="E019"/>
    <x v="71"/>
    <x v="2"/>
    <x v="1"/>
    <s v="2025-10-30"/>
    <x v="0"/>
    <s v="2025-11-09"/>
    <s v="Customer 1005"/>
    <x v="0"/>
    <x v="4"/>
    <x v="4"/>
    <s v="High value"/>
    <s v="Under Review"/>
    <n v="76626"/>
    <n v="3129568"/>
  </r>
  <r>
    <x v="72"/>
    <n v="1007"/>
    <s v="LT02"/>
    <s v="E008"/>
    <x v="72"/>
    <x v="4"/>
    <x v="1"/>
    <s v="2025-04-28"/>
    <x v="2"/>
    <m/>
    <s v="Customer 1007"/>
    <x v="0"/>
    <x v="4"/>
    <x v="4"/>
    <s v="High value"/>
    <s v="Under Review"/>
    <n v="0"/>
    <n v="8665953"/>
  </r>
  <r>
    <x v="73"/>
    <n v="1152"/>
    <s v="LT03"/>
    <s v="E013"/>
    <x v="73"/>
    <x v="4"/>
    <x v="3"/>
    <s v="2025-01-19"/>
    <x v="1"/>
    <m/>
    <s v="Customer 1152"/>
    <x v="2"/>
    <x v="4"/>
    <x v="4"/>
    <s v="High value"/>
    <s v="Under Review"/>
    <n v="196128"/>
    <n v="6712914"/>
  </r>
  <r>
    <x v="74"/>
    <n v="1186"/>
    <s v="LT03"/>
    <s v="E029"/>
    <x v="74"/>
    <x v="0"/>
    <x v="2"/>
    <s v="2025-12-29"/>
    <x v="1"/>
    <m/>
    <s v="Customer 1186"/>
    <x v="2"/>
    <x v="4"/>
    <x v="4"/>
    <s v="Normal"/>
    <s v="Under Review"/>
    <n v="6824"/>
    <n v="702666"/>
  </r>
  <r>
    <x v="75"/>
    <n v="1087"/>
    <s v="LT05"/>
    <s v="E013"/>
    <x v="75"/>
    <x v="2"/>
    <x v="1"/>
    <s v="2025-01-12"/>
    <x v="0"/>
    <s v="2025-01-21"/>
    <s v="Customer 1087"/>
    <x v="4"/>
    <x v="0"/>
    <x v="0"/>
    <s v="High value"/>
    <s v="Under Review"/>
    <n v="138306"/>
    <n v="8551319"/>
  </r>
  <r>
    <x v="76"/>
    <n v="1167"/>
    <s v="LT05"/>
    <s v="E011"/>
    <x v="76"/>
    <x v="4"/>
    <x v="4"/>
    <s v="2025-11-15"/>
    <x v="0"/>
    <s v="2025-11-25"/>
    <s v="Customer 1167"/>
    <x v="4"/>
    <x v="2"/>
    <x v="2"/>
    <s v="Normal"/>
    <s v="Under Review"/>
    <n v="18275"/>
    <n v="647620"/>
  </r>
  <r>
    <x v="77"/>
    <n v="1087"/>
    <s v="LT01"/>
    <s v="E029"/>
    <x v="77"/>
    <x v="1"/>
    <x v="1"/>
    <s v="2025-12-09"/>
    <x v="0"/>
    <s v="2025-12-16"/>
    <s v="Customer 1087"/>
    <x v="1"/>
    <x v="0"/>
    <x v="0"/>
    <s v="High value"/>
    <s v="Under Review"/>
    <n v="23575"/>
    <n v="3792196"/>
  </r>
  <r>
    <x v="78"/>
    <n v="1131"/>
    <s v="LT01"/>
    <s v="E021"/>
    <x v="78"/>
    <x v="4"/>
    <x v="3"/>
    <s v="2025-08-24"/>
    <x v="1"/>
    <m/>
    <s v="Customer 1131"/>
    <x v="1"/>
    <x v="3"/>
    <x v="3"/>
    <s v="High value"/>
    <s v="Under Review"/>
    <n v="52679"/>
    <n v="7367872"/>
  </r>
  <r>
    <x v="79"/>
    <n v="1108"/>
    <s v="LT04"/>
    <s v="E026"/>
    <x v="79"/>
    <x v="0"/>
    <x v="4"/>
    <s v="2025-11-30"/>
    <x v="0"/>
    <s v="2025-12-06"/>
    <s v="Customer 1108"/>
    <x v="3"/>
    <x v="4"/>
    <x v="4"/>
    <s v="High value"/>
    <s v="Under Review"/>
    <n v="78520"/>
    <n v="5708616"/>
  </r>
  <r>
    <x v="80"/>
    <n v="1132"/>
    <s v="LT04"/>
    <s v="E023"/>
    <x v="80"/>
    <x v="1"/>
    <x v="4"/>
    <s v="2025-02-15"/>
    <x v="0"/>
    <s v="2025-02-22"/>
    <s v="Customer 1132"/>
    <x v="3"/>
    <x v="0"/>
    <x v="0"/>
    <s v="High value"/>
    <s v="Under Review"/>
    <n v="5999"/>
    <n v="1886740"/>
  </r>
  <r>
    <x v="81"/>
    <n v="1135"/>
    <s v="LT04"/>
    <s v="E007"/>
    <x v="81"/>
    <x v="0"/>
    <x v="3"/>
    <s v="2025-08-08"/>
    <x v="0"/>
    <s v="2025-08-17"/>
    <s v="Customer 1135"/>
    <x v="3"/>
    <x v="2"/>
    <x v="2"/>
    <s v="High value"/>
    <s v="Under Review"/>
    <n v="70128"/>
    <n v="7668736"/>
  </r>
  <r>
    <x v="82"/>
    <n v="1043"/>
    <s v="LT02"/>
    <s v="E001"/>
    <x v="82"/>
    <x v="4"/>
    <x v="3"/>
    <s v="2025-02-11"/>
    <x v="2"/>
    <m/>
    <s v="Customer 1043"/>
    <x v="0"/>
    <x v="3"/>
    <x v="3"/>
    <s v="High value"/>
    <s v="Under Review"/>
    <n v="56019"/>
    <n v="4979058"/>
  </r>
  <r>
    <x v="83"/>
    <n v="1004"/>
    <s v="LT02"/>
    <s v="E030"/>
    <x v="83"/>
    <x v="1"/>
    <x v="4"/>
    <s v="2025-11-09"/>
    <x v="0"/>
    <s v="2025-11-15"/>
    <s v="Customer 1004"/>
    <x v="0"/>
    <x v="2"/>
    <x v="2"/>
    <s v="Normal"/>
    <s v="Under Review"/>
    <n v="192608"/>
    <n v="456301"/>
  </r>
  <r>
    <x v="84"/>
    <n v="1128"/>
    <s v="LT01"/>
    <s v="E020"/>
    <x v="84"/>
    <x v="1"/>
    <x v="4"/>
    <s v="2025-02-17"/>
    <x v="1"/>
    <m/>
    <s v="Customer 1128"/>
    <x v="1"/>
    <x v="3"/>
    <x v="3"/>
    <s v="High value"/>
    <s v="Under Review"/>
    <n v="90467"/>
    <n v="5798479"/>
  </r>
  <r>
    <x v="85"/>
    <n v="1095"/>
    <s v="LT01"/>
    <s v="E008"/>
    <x v="85"/>
    <x v="0"/>
    <x v="3"/>
    <s v="2025-09-23"/>
    <x v="0"/>
    <s v="2025-09-29"/>
    <s v="Customer 1095"/>
    <x v="1"/>
    <x v="4"/>
    <x v="4"/>
    <s v="Normal"/>
    <s v="Under Review"/>
    <n v="34895"/>
    <n v="658313"/>
  </r>
  <r>
    <x v="86"/>
    <n v="1023"/>
    <s v="LT02"/>
    <s v="E021"/>
    <x v="86"/>
    <x v="4"/>
    <x v="2"/>
    <s v="2025-11-08"/>
    <x v="0"/>
    <s v="2025-11-18"/>
    <s v="Customer 1023"/>
    <x v="0"/>
    <x v="3"/>
    <x v="3"/>
    <s v="High value"/>
    <s v="Under Review"/>
    <n v="71084"/>
    <n v="1651329"/>
  </r>
  <r>
    <x v="87"/>
    <n v="1140"/>
    <s v="LT03"/>
    <s v="E008"/>
    <x v="87"/>
    <x v="0"/>
    <x v="0"/>
    <s v="2025-04-17"/>
    <x v="0"/>
    <s v="2025-04-22"/>
    <s v="Customer 1140"/>
    <x v="2"/>
    <x v="4"/>
    <x v="4"/>
    <s v="High value"/>
    <s v="Under Review"/>
    <n v="117420"/>
    <n v="8006838"/>
  </r>
  <r>
    <x v="88"/>
    <n v="1097"/>
    <s v="LT02"/>
    <s v="E008"/>
    <x v="88"/>
    <x v="1"/>
    <x v="0"/>
    <s v="2025-01-29"/>
    <x v="1"/>
    <m/>
    <s v="Customer 1097"/>
    <x v="0"/>
    <x v="4"/>
    <x v="4"/>
    <s v="High value"/>
    <s v="Under Review"/>
    <n v="65904"/>
    <n v="7317510"/>
  </r>
  <r>
    <x v="89"/>
    <n v="1046"/>
    <s v="LT02"/>
    <s v="E027"/>
    <x v="89"/>
    <x v="3"/>
    <x v="4"/>
    <s v="2025-08-26"/>
    <x v="0"/>
    <s v="2025-09-01"/>
    <s v="Customer 1046"/>
    <x v="0"/>
    <x v="3"/>
    <x v="3"/>
    <s v="Normal"/>
    <s v="Under Review"/>
    <n v="247902"/>
    <n v="117354"/>
  </r>
  <r>
    <x v="90"/>
    <n v="1157"/>
    <s v="LT03"/>
    <s v="E007"/>
    <x v="90"/>
    <x v="3"/>
    <x v="3"/>
    <s v="2025-09-28"/>
    <x v="2"/>
    <m/>
    <s v="Customer 1157"/>
    <x v="2"/>
    <x v="4"/>
    <x v="4"/>
    <s v="High value"/>
    <s v="Under Review"/>
    <n v="82171"/>
    <n v="6210215"/>
  </r>
  <r>
    <x v="91"/>
    <n v="1160"/>
    <s v="LT04"/>
    <s v="E028"/>
    <x v="91"/>
    <x v="2"/>
    <x v="2"/>
    <s v="2025-01-16"/>
    <x v="1"/>
    <m/>
    <s v="Customer 1160"/>
    <x v="3"/>
    <x v="4"/>
    <x v="4"/>
    <s v="High value"/>
    <s v="Under Review"/>
    <n v="124550"/>
    <n v="2761259"/>
  </r>
  <r>
    <x v="92"/>
    <n v="1185"/>
    <s v="LT02"/>
    <s v="E022"/>
    <x v="92"/>
    <x v="3"/>
    <x v="4"/>
    <s v="2025-01-14"/>
    <x v="0"/>
    <s v="2025-01-23"/>
    <s v="Customer 1185"/>
    <x v="0"/>
    <x v="3"/>
    <x v="3"/>
    <s v="High value"/>
    <s v="Under Review"/>
    <n v="16913"/>
    <n v="4161024"/>
  </r>
  <r>
    <x v="93"/>
    <n v="1065"/>
    <s v="LT02"/>
    <s v="E016"/>
    <x v="93"/>
    <x v="1"/>
    <x v="4"/>
    <s v="2025-02-19"/>
    <x v="2"/>
    <m/>
    <s v="Customer 1065"/>
    <x v="0"/>
    <x v="2"/>
    <x v="2"/>
    <s v="High value"/>
    <s v="Under Review"/>
    <n v="129286"/>
    <n v="7280724"/>
  </r>
  <r>
    <x v="94"/>
    <n v="1027"/>
    <s v="LT02"/>
    <s v="E009"/>
    <x v="94"/>
    <x v="4"/>
    <x v="4"/>
    <s v="2025-08-13"/>
    <x v="0"/>
    <s v="2025-08-15"/>
    <s v="Customer 1027"/>
    <x v="0"/>
    <x v="3"/>
    <x v="3"/>
    <s v="High value"/>
    <s v="Under Review"/>
    <n v="151877"/>
    <n v="8650155"/>
  </r>
  <r>
    <x v="95"/>
    <n v="1005"/>
    <s v="LT04"/>
    <s v="E008"/>
    <x v="95"/>
    <x v="0"/>
    <x v="2"/>
    <s v="2025-06-10"/>
    <x v="2"/>
    <m/>
    <s v="Customer 1005"/>
    <x v="3"/>
    <x v="4"/>
    <x v="4"/>
    <s v="High value"/>
    <s v="Under Review"/>
    <n v="20666"/>
    <n v="8277255"/>
  </r>
  <r>
    <x v="96"/>
    <n v="1004"/>
    <s v="LT03"/>
    <s v="E015"/>
    <x v="96"/>
    <x v="1"/>
    <x v="3"/>
    <s v="2025-07-24"/>
    <x v="0"/>
    <s v="2025-07-28"/>
    <s v="Customer 1004"/>
    <x v="2"/>
    <x v="2"/>
    <x v="2"/>
    <s v="High value"/>
    <s v="Under Review"/>
    <n v="131114"/>
    <n v="6953892"/>
  </r>
  <r>
    <x v="97"/>
    <n v="1054"/>
    <s v="LT03"/>
    <s v="E028"/>
    <x v="97"/>
    <x v="3"/>
    <x v="4"/>
    <s v="2025-06-04"/>
    <x v="1"/>
    <m/>
    <s v="Customer 1054"/>
    <x v="2"/>
    <x v="3"/>
    <x v="3"/>
    <s v="High value"/>
    <s v="Under Review"/>
    <n v="122522"/>
    <n v="3523623"/>
  </r>
  <r>
    <x v="98"/>
    <n v="1088"/>
    <s v="LT02"/>
    <s v="E015"/>
    <x v="98"/>
    <x v="4"/>
    <x v="0"/>
    <s v="2025-08-01"/>
    <x v="1"/>
    <m/>
    <s v="Customer 1088"/>
    <x v="0"/>
    <x v="1"/>
    <x v="1"/>
    <s v="High value"/>
    <s v="Under Review"/>
    <n v="162365"/>
    <n v="883367"/>
  </r>
  <r>
    <x v="99"/>
    <n v="1188"/>
    <s v="LT05"/>
    <s v="E019"/>
    <x v="99"/>
    <x v="3"/>
    <x v="4"/>
    <s v="2025-04-06"/>
    <x v="0"/>
    <s v="2025-04-13"/>
    <s v="Customer 1188"/>
    <x v="4"/>
    <x v="2"/>
    <x v="2"/>
    <s v="High value"/>
    <s v="Under Review"/>
    <n v="94534"/>
    <n v="4666589"/>
  </r>
  <r>
    <x v="100"/>
    <n v="1013"/>
    <s v="LT05"/>
    <s v="E009"/>
    <x v="100"/>
    <x v="4"/>
    <x v="0"/>
    <s v="2025-07-06"/>
    <x v="2"/>
    <m/>
    <s v="Customer 1013"/>
    <x v="4"/>
    <x v="4"/>
    <x v="4"/>
    <s v="High value"/>
    <s v="Under Review"/>
    <n v="98527"/>
    <n v="8196906"/>
  </r>
  <r>
    <x v="101"/>
    <n v="1124"/>
    <s v="LT04"/>
    <s v="E023"/>
    <x v="101"/>
    <x v="0"/>
    <x v="0"/>
    <s v="2025-03-07"/>
    <x v="0"/>
    <s v="2025-03-11"/>
    <s v="Customer 1124"/>
    <x v="3"/>
    <x v="2"/>
    <x v="2"/>
    <s v="Normal"/>
    <s v="Under Review"/>
    <n v="47693"/>
    <n v="804376"/>
  </r>
  <r>
    <x v="102"/>
    <n v="1153"/>
    <s v="LT03"/>
    <s v="E016"/>
    <x v="102"/>
    <x v="0"/>
    <x v="2"/>
    <s v="2025-04-22"/>
    <x v="1"/>
    <m/>
    <s v="Customer 1153"/>
    <x v="2"/>
    <x v="1"/>
    <x v="1"/>
    <s v="High value"/>
    <s v="Under Review"/>
    <n v="41982"/>
    <n v="9844608"/>
  </r>
  <r>
    <x v="103"/>
    <n v="1049"/>
    <s v="LT03"/>
    <s v="E030"/>
    <x v="103"/>
    <x v="0"/>
    <x v="1"/>
    <s v="2025-02-05"/>
    <x v="2"/>
    <m/>
    <s v="Customer 1049"/>
    <x v="2"/>
    <x v="3"/>
    <x v="3"/>
    <s v="High value"/>
    <s v="Under Review"/>
    <n v="23021"/>
    <n v="3044585"/>
  </r>
  <r>
    <x v="104"/>
    <n v="1158"/>
    <s v="LT04"/>
    <s v="E025"/>
    <x v="104"/>
    <x v="0"/>
    <x v="4"/>
    <s v="2025-05-28"/>
    <x v="2"/>
    <m/>
    <s v="Customer 1158"/>
    <x v="3"/>
    <x v="2"/>
    <x v="2"/>
    <s v="High value"/>
    <s v="Under Review"/>
    <n v="0"/>
    <n v="8493214"/>
  </r>
  <r>
    <x v="105"/>
    <n v="1173"/>
    <s v="LT03"/>
    <s v="E019"/>
    <x v="105"/>
    <x v="2"/>
    <x v="4"/>
    <s v="2025-03-18"/>
    <x v="0"/>
    <s v="2025-03-20"/>
    <s v="Customer 1173"/>
    <x v="2"/>
    <x v="3"/>
    <x v="3"/>
    <s v="High value"/>
    <s v="Under Review"/>
    <n v="48155"/>
    <n v="8312381"/>
  </r>
  <r>
    <x v="106"/>
    <n v="1168"/>
    <s v="LT01"/>
    <s v="E011"/>
    <x v="106"/>
    <x v="2"/>
    <x v="3"/>
    <s v="2025-09-16"/>
    <x v="0"/>
    <s v="2025-09-24"/>
    <s v="Customer 1168"/>
    <x v="1"/>
    <x v="0"/>
    <x v="0"/>
    <s v="High value"/>
    <s v="Under Review"/>
    <n v="219034"/>
    <n v="6252904"/>
  </r>
  <r>
    <x v="107"/>
    <n v="1146"/>
    <s v="LT02"/>
    <s v="E005"/>
    <x v="107"/>
    <x v="4"/>
    <x v="3"/>
    <s v="2025-11-25"/>
    <x v="0"/>
    <s v="2025-11-27"/>
    <s v="Customer 1146"/>
    <x v="0"/>
    <x v="4"/>
    <x v="4"/>
    <s v="High value"/>
    <s v="Under Review"/>
    <n v="185968"/>
    <n v="5590031"/>
  </r>
  <r>
    <x v="108"/>
    <n v="1189"/>
    <s v="LT04"/>
    <s v="E005"/>
    <x v="108"/>
    <x v="2"/>
    <x v="1"/>
    <s v="2025-06-07"/>
    <x v="0"/>
    <s v="2025-06-09"/>
    <s v="Customer 1189"/>
    <x v="3"/>
    <x v="2"/>
    <x v="2"/>
    <s v="High value"/>
    <s v="Under Review"/>
    <n v="122735"/>
    <n v="7914727"/>
  </r>
  <r>
    <x v="109"/>
    <n v="1169"/>
    <s v="LT04"/>
    <s v="E022"/>
    <x v="109"/>
    <x v="2"/>
    <x v="4"/>
    <s v="2025-09-14"/>
    <x v="2"/>
    <m/>
    <s v="Customer 1169"/>
    <x v="3"/>
    <x v="1"/>
    <x v="1"/>
    <s v="High value"/>
    <s v="Under Review"/>
    <n v="94127"/>
    <n v="2185388"/>
  </r>
  <r>
    <x v="110"/>
    <n v="1097"/>
    <s v="LT04"/>
    <s v="E005"/>
    <x v="110"/>
    <x v="0"/>
    <x v="3"/>
    <s v="2025-11-02"/>
    <x v="2"/>
    <m/>
    <s v="Customer 1097"/>
    <x v="3"/>
    <x v="4"/>
    <x v="4"/>
    <s v="High value"/>
    <s v="Under Review"/>
    <n v="90380"/>
    <n v="5366665"/>
  </r>
  <r>
    <x v="111"/>
    <n v="1057"/>
    <s v="LT03"/>
    <s v="E029"/>
    <x v="111"/>
    <x v="4"/>
    <x v="2"/>
    <s v="2025-08-05"/>
    <x v="1"/>
    <m/>
    <s v="Customer 1057"/>
    <x v="2"/>
    <x v="3"/>
    <x v="3"/>
    <s v="High value"/>
    <s v="Under Review"/>
    <n v="65771"/>
    <n v="9318674"/>
  </r>
  <r>
    <x v="112"/>
    <n v="1157"/>
    <s v="LT03"/>
    <s v="E008"/>
    <x v="112"/>
    <x v="2"/>
    <x v="0"/>
    <s v="2025-10-04"/>
    <x v="0"/>
    <s v="2025-10-12"/>
    <s v="Customer 1157"/>
    <x v="2"/>
    <x v="4"/>
    <x v="4"/>
    <s v="High value"/>
    <s v="Under Review"/>
    <n v="170385"/>
    <n v="1642115"/>
  </r>
  <r>
    <x v="113"/>
    <n v="1073"/>
    <s v="LT03"/>
    <s v="E010"/>
    <x v="113"/>
    <x v="1"/>
    <x v="0"/>
    <s v="2025-09-21"/>
    <x v="1"/>
    <m/>
    <s v="Customer 1073"/>
    <x v="2"/>
    <x v="3"/>
    <x v="3"/>
    <s v="High value"/>
    <s v="Under Review"/>
    <n v="0"/>
    <n v="5876772"/>
  </r>
  <r>
    <x v="114"/>
    <n v="1046"/>
    <s v="LT05"/>
    <s v="E011"/>
    <x v="114"/>
    <x v="4"/>
    <x v="1"/>
    <s v="2025-06-13"/>
    <x v="0"/>
    <s v="2025-06-23"/>
    <s v="Customer 1046"/>
    <x v="4"/>
    <x v="3"/>
    <x v="3"/>
    <s v="High value"/>
    <s v="Under Review"/>
    <n v="43980"/>
    <n v="2855465"/>
  </r>
  <r>
    <x v="115"/>
    <n v="1152"/>
    <s v="LT05"/>
    <s v="E012"/>
    <x v="115"/>
    <x v="2"/>
    <x v="1"/>
    <s v="2025-09-21"/>
    <x v="0"/>
    <s v="2025-09-28"/>
    <s v="Customer 1152"/>
    <x v="4"/>
    <x v="4"/>
    <x v="4"/>
    <s v="High value"/>
    <s v="Under Review"/>
    <n v="47857"/>
    <n v="8023047"/>
  </r>
  <r>
    <x v="116"/>
    <n v="1172"/>
    <s v="LT01"/>
    <s v="E015"/>
    <x v="116"/>
    <x v="0"/>
    <x v="1"/>
    <s v="2025-11-25"/>
    <x v="0"/>
    <s v="2025-11-27"/>
    <s v="Customer 1172"/>
    <x v="1"/>
    <x v="0"/>
    <x v="0"/>
    <s v="High value"/>
    <s v="Under Review"/>
    <n v="76494"/>
    <n v="9915599"/>
  </r>
  <r>
    <x v="117"/>
    <n v="1057"/>
    <s v="LT02"/>
    <s v="E026"/>
    <x v="117"/>
    <x v="3"/>
    <x v="1"/>
    <s v="2025-03-28"/>
    <x v="0"/>
    <s v="2025-04-01"/>
    <s v="Customer 1057"/>
    <x v="0"/>
    <x v="3"/>
    <x v="3"/>
    <s v="High value"/>
    <s v="Under Review"/>
    <n v="144273"/>
    <n v="6521817"/>
  </r>
  <r>
    <x v="118"/>
    <n v="1154"/>
    <s v="LT05"/>
    <s v="E025"/>
    <x v="118"/>
    <x v="1"/>
    <x v="2"/>
    <s v="2025-10-12"/>
    <x v="2"/>
    <m/>
    <s v="Customer 1154"/>
    <x v="4"/>
    <x v="0"/>
    <x v="0"/>
    <s v="Normal"/>
    <s v="Under Review"/>
    <n v="105421"/>
    <n v="858666"/>
  </r>
  <r>
    <x v="119"/>
    <n v="1007"/>
    <s v="LT05"/>
    <s v="E010"/>
    <x v="119"/>
    <x v="3"/>
    <x v="1"/>
    <s v="2025-10-28"/>
    <x v="0"/>
    <s v="2025-11-05"/>
    <s v="Customer 1007"/>
    <x v="4"/>
    <x v="4"/>
    <x v="4"/>
    <s v="High value"/>
    <s v="Under Review"/>
    <n v="34291"/>
    <n v="3907771"/>
  </r>
  <r>
    <x v="120"/>
    <n v="1121"/>
    <s v="LT04"/>
    <s v="E021"/>
    <x v="120"/>
    <x v="2"/>
    <x v="0"/>
    <s v="2025-12-05"/>
    <x v="0"/>
    <s v="2025-12-10"/>
    <s v="Customer 1121"/>
    <x v="3"/>
    <x v="1"/>
    <x v="1"/>
    <s v="High value"/>
    <s v="Under Review"/>
    <n v="128903"/>
    <n v="9449527"/>
  </r>
  <r>
    <x v="121"/>
    <n v="1096"/>
    <s v="LT01"/>
    <s v="E026"/>
    <x v="121"/>
    <x v="0"/>
    <x v="0"/>
    <s v="2025-10-18"/>
    <x v="1"/>
    <m/>
    <s v="Customer 1096"/>
    <x v="1"/>
    <x v="4"/>
    <x v="4"/>
    <s v="High value"/>
    <s v="Under Review"/>
    <n v="191222"/>
    <n v="5925349"/>
  </r>
  <r>
    <x v="122"/>
    <n v="1128"/>
    <s v="LT05"/>
    <s v="E007"/>
    <x v="122"/>
    <x v="1"/>
    <x v="1"/>
    <s v="2025-08-18"/>
    <x v="0"/>
    <s v="2025-08-23"/>
    <s v="Customer 1128"/>
    <x v="4"/>
    <x v="3"/>
    <x v="3"/>
    <s v="High value"/>
    <s v="Under Review"/>
    <n v="45481"/>
    <n v="2947126"/>
  </r>
  <r>
    <x v="123"/>
    <n v="1105"/>
    <s v="LT01"/>
    <s v="E030"/>
    <x v="123"/>
    <x v="0"/>
    <x v="1"/>
    <s v="2025-09-15"/>
    <x v="2"/>
    <m/>
    <s v="Customer 1105"/>
    <x v="1"/>
    <x v="1"/>
    <x v="1"/>
    <s v="High value"/>
    <s v="Under Review"/>
    <n v="133461"/>
    <n v="6814844"/>
  </r>
  <r>
    <x v="124"/>
    <n v="1188"/>
    <s v="LT04"/>
    <s v="E026"/>
    <x v="124"/>
    <x v="1"/>
    <x v="0"/>
    <s v="2025-10-10"/>
    <x v="1"/>
    <m/>
    <s v="Customer 1188"/>
    <x v="3"/>
    <x v="2"/>
    <x v="2"/>
    <s v="High value"/>
    <s v="Under Review"/>
    <n v="35476"/>
    <n v="9936384"/>
  </r>
  <r>
    <x v="125"/>
    <n v="1166"/>
    <s v="LT03"/>
    <s v="E005"/>
    <x v="125"/>
    <x v="2"/>
    <x v="4"/>
    <s v="2025-08-18"/>
    <x v="2"/>
    <m/>
    <s v="Customer 1166"/>
    <x v="2"/>
    <x v="4"/>
    <x v="4"/>
    <s v="High value"/>
    <s v="Under Review"/>
    <n v="30001"/>
    <n v="6000561"/>
  </r>
  <r>
    <x v="126"/>
    <n v="1151"/>
    <s v="LT03"/>
    <s v="E018"/>
    <x v="126"/>
    <x v="0"/>
    <x v="1"/>
    <s v="2025-10-09"/>
    <x v="2"/>
    <m/>
    <s v="Customer 1151"/>
    <x v="2"/>
    <x v="3"/>
    <x v="3"/>
    <s v="High value"/>
    <s v="Under Review"/>
    <n v="9682"/>
    <n v="5535834"/>
  </r>
  <r>
    <x v="127"/>
    <n v="1139"/>
    <s v="LT03"/>
    <s v="E030"/>
    <x v="127"/>
    <x v="4"/>
    <x v="3"/>
    <s v="2025-06-07"/>
    <x v="1"/>
    <m/>
    <s v="Customer 1139"/>
    <x v="2"/>
    <x v="1"/>
    <x v="1"/>
    <s v="High value"/>
    <s v="Under Review"/>
    <n v="47219"/>
    <n v="2980511"/>
  </r>
  <r>
    <x v="128"/>
    <n v="1144"/>
    <s v="LT01"/>
    <s v="E020"/>
    <x v="128"/>
    <x v="2"/>
    <x v="0"/>
    <s v="2025-07-26"/>
    <x v="0"/>
    <s v="2025-08-03"/>
    <s v="Customer 1144"/>
    <x v="1"/>
    <x v="1"/>
    <x v="1"/>
    <s v="High value"/>
    <s v="Under Review"/>
    <n v="24770"/>
    <n v="3712191"/>
  </r>
  <r>
    <x v="129"/>
    <n v="1090"/>
    <s v="LT01"/>
    <s v="E029"/>
    <x v="129"/>
    <x v="1"/>
    <x v="3"/>
    <s v="2025-01-30"/>
    <x v="1"/>
    <m/>
    <s v="Customer 1090"/>
    <x v="1"/>
    <x v="0"/>
    <x v="0"/>
    <s v="High value"/>
    <s v="Under Review"/>
    <n v="19109"/>
    <n v="2142792"/>
  </r>
  <r>
    <x v="130"/>
    <n v="1065"/>
    <s v="LT02"/>
    <s v="E028"/>
    <x v="130"/>
    <x v="3"/>
    <x v="3"/>
    <s v="2025-07-06"/>
    <x v="0"/>
    <s v="2025-07-09"/>
    <s v="Customer 1065"/>
    <x v="0"/>
    <x v="2"/>
    <x v="2"/>
    <s v="High value"/>
    <s v="Under Review"/>
    <n v="89841"/>
    <n v="9204321"/>
  </r>
  <r>
    <x v="131"/>
    <n v="1011"/>
    <s v="LT05"/>
    <s v="E014"/>
    <x v="131"/>
    <x v="4"/>
    <x v="4"/>
    <s v="2025-05-23"/>
    <x v="0"/>
    <s v="2025-05-28"/>
    <s v="Customer 1011"/>
    <x v="4"/>
    <x v="0"/>
    <x v="0"/>
    <s v="High value"/>
    <s v="Under Review"/>
    <n v="0"/>
    <n v="1638090"/>
  </r>
  <r>
    <x v="132"/>
    <n v="1134"/>
    <s v="LT02"/>
    <s v="E030"/>
    <x v="132"/>
    <x v="2"/>
    <x v="2"/>
    <s v="2025-07-31"/>
    <x v="2"/>
    <m/>
    <s v="Customer 1134"/>
    <x v="0"/>
    <x v="1"/>
    <x v="1"/>
    <s v="High value"/>
    <s v="Under Review"/>
    <n v="84667"/>
    <n v="9160048"/>
  </r>
  <r>
    <x v="133"/>
    <n v="1170"/>
    <s v="LT03"/>
    <s v="E006"/>
    <x v="133"/>
    <x v="4"/>
    <x v="0"/>
    <s v="2025-03-23"/>
    <x v="0"/>
    <s v="2025-03-29"/>
    <s v="Customer 1170"/>
    <x v="2"/>
    <x v="0"/>
    <x v="0"/>
    <s v="High value"/>
    <s v="Under Review"/>
    <n v="214256"/>
    <n v="7053439"/>
  </r>
  <r>
    <x v="134"/>
    <n v="1024"/>
    <s v="LT03"/>
    <s v="E006"/>
    <x v="134"/>
    <x v="3"/>
    <x v="1"/>
    <s v="2025-03-21"/>
    <x v="1"/>
    <m/>
    <s v="Customer 1024"/>
    <x v="2"/>
    <x v="3"/>
    <x v="3"/>
    <s v="High value"/>
    <s v="Under Review"/>
    <n v="0"/>
    <n v="3888406"/>
  </r>
  <r>
    <x v="135"/>
    <n v="1144"/>
    <s v="LT04"/>
    <s v="E030"/>
    <x v="135"/>
    <x v="4"/>
    <x v="4"/>
    <s v="2025-11-11"/>
    <x v="2"/>
    <m/>
    <s v="Customer 1144"/>
    <x v="3"/>
    <x v="1"/>
    <x v="1"/>
    <s v="High value"/>
    <s v="Under Review"/>
    <n v="8285"/>
    <n v="8425829"/>
  </r>
  <r>
    <x v="136"/>
    <n v="1006"/>
    <s v="LT02"/>
    <s v="E019"/>
    <x v="136"/>
    <x v="3"/>
    <x v="2"/>
    <s v="2025-11-24"/>
    <x v="2"/>
    <m/>
    <s v="Customer 1006"/>
    <x v="0"/>
    <x v="3"/>
    <x v="3"/>
    <s v="High value"/>
    <s v="Under Review"/>
    <n v="73329"/>
    <n v="5298567"/>
  </r>
  <r>
    <x v="137"/>
    <n v="1069"/>
    <s v="LT04"/>
    <s v="E018"/>
    <x v="137"/>
    <x v="0"/>
    <x v="2"/>
    <s v="2025-10-04"/>
    <x v="0"/>
    <s v="2025-10-08"/>
    <s v="Customer 1069"/>
    <x v="3"/>
    <x v="1"/>
    <x v="1"/>
    <s v="High value"/>
    <s v="Under Review"/>
    <n v="162380"/>
    <n v="8693433"/>
  </r>
  <r>
    <x v="138"/>
    <n v="1133"/>
    <s v="LT02"/>
    <s v="E026"/>
    <x v="138"/>
    <x v="2"/>
    <x v="2"/>
    <s v="2025-08-24"/>
    <x v="2"/>
    <m/>
    <s v="Customer 1133"/>
    <x v="0"/>
    <x v="0"/>
    <x v="0"/>
    <s v="High value"/>
    <s v="Under Review"/>
    <n v="73111"/>
    <n v="1293102"/>
  </r>
  <r>
    <x v="139"/>
    <n v="1109"/>
    <s v="LT03"/>
    <s v="E008"/>
    <x v="139"/>
    <x v="0"/>
    <x v="2"/>
    <s v="2025-10-10"/>
    <x v="0"/>
    <s v="2025-10-12"/>
    <s v="Customer 1109"/>
    <x v="2"/>
    <x v="3"/>
    <x v="3"/>
    <s v="High value"/>
    <s v="Under Review"/>
    <n v="240419"/>
    <n v="6210499"/>
  </r>
  <r>
    <x v="140"/>
    <n v="1152"/>
    <s v="LT04"/>
    <s v="E022"/>
    <x v="140"/>
    <x v="1"/>
    <x v="0"/>
    <s v="2025-07-22"/>
    <x v="0"/>
    <s v="2025-08-01"/>
    <s v="Customer 1152"/>
    <x v="3"/>
    <x v="4"/>
    <x v="4"/>
    <s v="High value"/>
    <s v="Under Review"/>
    <n v="61728"/>
    <n v="1616449"/>
  </r>
  <r>
    <x v="141"/>
    <n v="1050"/>
    <s v="LT03"/>
    <s v="E009"/>
    <x v="141"/>
    <x v="0"/>
    <x v="0"/>
    <s v="2025-12-07"/>
    <x v="0"/>
    <s v="2025-12-08"/>
    <s v="Customer 1050"/>
    <x v="2"/>
    <x v="2"/>
    <x v="2"/>
    <s v="High value"/>
    <s v="Under Review"/>
    <n v="158347"/>
    <n v="2441282"/>
  </r>
  <r>
    <x v="142"/>
    <n v="1078"/>
    <s v="LT05"/>
    <s v="E001"/>
    <x v="142"/>
    <x v="2"/>
    <x v="1"/>
    <s v="2025-06-13"/>
    <x v="0"/>
    <s v="2025-06-15"/>
    <s v="Customer 1078"/>
    <x v="4"/>
    <x v="1"/>
    <x v="1"/>
    <s v="High value"/>
    <s v="Under Review"/>
    <n v="0"/>
    <n v="5810666"/>
  </r>
  <r>
    <x v="143"/>
    <n v="1146"/>
    <s v="LT05"/>
    <s v="E001"/>
    <x v="143"/>
    <x v="3"/>
    <x v="4"/>
    <s v="2025-02-24"/>
    <x v="0"/>
    <s v="2025-02-27"/>
    <s v="Customer 1146"/>
    <x v="4"/>
    <x v="4"/>
    <x v="4"/>
    <s v="High value"/>
    <s v="Under Review"/>
    <n v="194031"/>
    <n v="3854790"/>
  </r>
  <r>
    <x v="144"/>
    <n v="1041"/>
    <s v="LT05"/>
    <s v="E024"/>
    <x v="144"/>
    <x v="4"/>
    <x v="3"/>
    <s v="2025-03-24"/>
    <x v="0"/>
    <s v="2025-04-01"/>
    <s v="Customer 1041"/>
    <x v="4"/>
    <x v="3"/>
    <x v="3"/>
    <s v="High value"/>
    <s v="Under Review"/>
    <n v="129768"/>
    <n v="7223991"/>
  </r>
  <r>
    <x v="145"/>
    <n v="1002"/>
    <s v="LT02"/>
    <s v="E028"/>
    <x v="145"/>
    <x v="3"/>
    <x v="4"/>
    <s v="2025-04-01"/>
    <x v="2"/>
    <m/>
    <s v="Customer 1002"/>
    <x v="0"/>
    <x v="2"/>
    <x v="2"/>
    <s v="High value"/>
    <s v="Under Review"/>
    <n v="138934"/>
    <n v="9376272"/>
  </r>
  <r>
    <x v="146"/>
    <n v="1049"/>
    <s v="LT02"/>
    <s v="E023"/>
    <x v="146"/>
    <x v="2"/>
    <x v="1"/>
    <s v="2025-05-02"/>
    <x v="0"/>
    <s v="2025-05-08"/>
    <s v="Customer 1049"/>
    <x v="0"/>
    <x v="3"/>
    <x v="3"/>
    <s v="High value"/>
    <s v="Under Review"/>
    <n v="106063"/>
    <n v="8538375"/>
  </r>
  <r>
    <x v="147"/>
    <n v="1167"/>
    <s v="LT04"/>
    <s v="E029"/>
    <x v="147"/>
    <x v="3"/>
    <x v="4"/>
    <s v="2025-12-13"/>
    <x v="1"/>
    <m/>
    <s v="Customer 1167"/>
    <x v="3"/>
    <x v="2"/>
    <x v="2"/>
    <s v="High value"/>
    <s v="Under Review"/>
    <n v="8735"/>
    <n v="3219833"/>
  </r>
  <r>
    <x v="148"/>
    <n v="1104"/>
    <s v="LT02"/>
    <s v="E012"/>
    <x v="148"/>
    <x v="4"/>
    <x v="1"/>
    <s v="2025-11-04"/>
    <x v="2"/>
    <m/>
    <s v="Customer 1104"/>
    <x v="0"/>
    <x v="3"/>
    <x v="3"/>
    <s v="High value"/>
    <s v="Under Review"/>
    <n v="110857"/>
    <n v="6791223"/>
  </r>
  <r>
    <x v="149"/>
    <n v="1170"/>
    <s v="LT02"/>
    <s v="E025"/>
    <x v="149"/>
    <x v="2"/>
    <x v="1"/>
    <s v="2025-11-05"/>
    <x v="0"/>
    <s v="2025-11-15"/>
    <s v="Customer 1170"/>
    <x v="0"/>
    <x v="0"/>
    <x v="0"/>
    <s v="High value"/>
    <s v="Under Review"/>
    <n v="145930"/>
    <n v="6910847"/>
  </r>
  <r>
    <x v="150"/>
    <n v="1072"/>
    <s v="LT03"/>
    <s v="E004"/>
    <x v="150"/>
    <x v="2"/>
    <x v="1"/>
    <s v="2025-03-06"/>
    <x v="0"/>
    <s v="2025-03-12"/>
    <s v="Customer 1072"/>
    <x v="2"/>
    <x v="3"/>
    <x v="3"/>
    <s v="Normal"/>
    <s v="Under Review"/>
    <n v="93769"/>
    <n v="659780"/>
  </r>
  <r>
    <x v="151"/>
    <n v="1014"/>
    <s v="LT02"/>
    <s v="E021"/>
    <x v="151"/>
    <x v="4"/>
    <x v="2"/>
    <s v="2025-06-14"/>
    <x v="2"/>
    <m/>
    <s v="Customer 1014"/>
    <x v="0"/>
    <x v="1"/>
    <x v="1"/>
    <s v="High value"/>
    <s v="Under Review"/>
    <n v="90579"/>
    <n v="2194033"/>
  </r>
  <r>
    <x v="152"/>
    <n v="1046"/>
    <s v="LT02"/>
    <s v="E015"/>
    <x v="152"/>
    <x v="4"/>
    <x v="2"/>
    <s v="2025-12-18"/>
    <x v="2"/>
    <m/>
    <s v="Customer 1046"/>
    <x v="0"/>
    <x v="3"/>
    <x v="3"/>
    <s v="High value"/>
    <s v="Under Review"/>
    <n v="133695"/>
    <n v="7047855"/>
  </r>
  <r>
    <x v="153"/>
    <n v="1086"/>
    <s v="LT03"/>
    <s v="E021"/>
    <x v="153"/>
    <x v="3"/>
    <x v="2"/>
    <s v="2025-08-03"/>
    <x v="0"/>
    <s v="2025-08-04"/>
    <s v="Customer 1086"/>
    <x v="2"/>
    <x v="3"/>
    <x v="3"/>
    <s v="High value"/>
    <s v="Under Review"/>
    <n v="76579"/>
    <n v="7869645"/>
  </r>
  <r>
    <x v="154"/>
    <n v="1072"/>
    <s v="LT02"/>
    <s v="E025"/>
    <x v="154"/>
    <x v="2"/>
    <x v="2"/>
    <s v="2025-07-22"/>
    <x v="0"/>
    <s v="2025-07-29"/>
    <s v="Customer 1072"/>
    <x v="0"/>
    <x v="3"/>
    <x v="3"/>
    <s v="High value"/>
    <s v="Under Review"/>
    <n v="27130"/>
    <n v="7159211"/>
  </r>
  <r>
    <x v="155"/>
    <n v="1080"/>
    <s v="LT01"/>
    <s v="E013"/>
    <x v="155"/>
    <x v="2"/>
    <x v="0"/>
    <s v="2025-05-31"/>
    <x v="0"/>
    <s v="2025-06-08"/>
    <s v="Customer 1080"/>
    <x v="1"/>
    <x v="1"/>
    <x v="1"/>
    <s v="High value"/>
    <s v="Under Review"/>
    <n v="0"/>
    <n v="2690986"/>
  </r>
  <r>
    <x v="156"/>
    <n v="1037"/>
    <s v="LT02"/>
    <s v="E011"/>
    <x v="156"/>
    <x v="1"/>
    <x v="3"/>
    <s v="2025-11-08"/>
    <x v="1"/>
    <m/>
    <s v="Customer 1037"/>
    <x v="0"/>
    <x v="0"/>
    <x v="0"/>
    <s v="High value"/>
    <s v="Under Review"/>
    <n v="114449"/>
    <n v="6150275"/>
  </r>
  <r>
    <x v="157"/>
    <n v="1165"/>
    <s v="LT02"/>
    <s v="E008"/>
    <x v="157"/>
    <x v="4"/>
    <x v="0"/>
    <s v="2025-04-26"/>
    <x v="1"/>
    <m/>
    <s v="Customer 1165"/>
    <x v="0"/>
    <x v="4"/>
    <x v="4"/>
    <s v="High value"/>
    <s v="Under Review"/>
    <n v="90750"/>
    <n v="4203656"/>
  </r>
  <r>
    <x v="158"/>
    <n v="1137"/>
    <s v="LT03"/>
    <s v="E005"/>
    <x v="158"/>
    <x v="2"/>
    <x v="3"/>
    <s v="2025-04-03"/>
    <x v="0"/>
    <s v="2025-04-11"/>
    <s v="Customer 1137"/>
    <x v="2"/>
    <x v="2"/>
    <x v="2"/>
    <s v="High value"/>
    <s v="Under Review"/>
    <n v="6992"/>
    <n v="7675191"/>
  </r>
  <r>
    <x v="159"/>
    <n v="1149"/>
    <s v="LT04"/>
    <s v="E021"/>
    <x v="159"/>
    <x v="1"/>
    <x v="3"/>
    <s v="2025-06-03"/>
    <x v="2"/>
    <m/>
    <s v="Customer 1149"/>
    <x v="3"/>
    <x v="2"/>
    <x v="2"/>
    <s v="High value"/>
    <s v="Under Review"/>
    <n v="75203"/>
    <n v="5132971"/>
  </r>
  <r>
    <x v="160"/>
    <n v="1020"/>
    <s v="LT05"/>
    <s v="E007"/>
    <x v="160"/>
    <x v="2"/>
    <x v="3"/>
    <s v="2025-04-10"/>
    <x v="1"/>
    <m/>
    <s v="Customer 1020"/>
    <x v="4"/>
    <x v="0"/>
    <x v="0"/>
    <s v="High value"/>
    <s v="Under Review"/>
    <n v="115840"/>
    <n v="3933483"/>
  </r>
  <r>
    <x v="161"/>
    <n v="1098"/>
    <s v="LT01"/>
    <s v="E019"/>
    <x v="161"/>
    <x v="0"/>
    <x v="2"/>
    <s v="2025-04-03"/>
    <x v="0"/>
    <s v="2025-04-11"/>
    <s v="Customer 1098"/>
    <x v="1"/>
    <x v="0"/>
    <x v="0"/>
    <s v="Normal"/>
    <s v="Under Review"/>
    <n v="200695"/>
    <n v="54575"/>
  </r>
  <r>
    <x v="162"/>
    <n v="1190"/>
    <s v="LT01"/>
    <s v="E012"/>
    <x v="162"/>
    <x v="2"/>
    <x v="2"/>
    <s v="2025-02-09"/>
    <x v="1"/>
    <m/>
    <s v="Customer 1190"/>
    <x v="1"/>
    <x v="1"/>
    <x v="1"/>
    <s v="High value"/>
    <s v="Under Review"/>
    <n v="0"/>
    <n v="6899270"/>
  </r>
  <r>
    <x v="163"/>
    <n v="1122"/>
    <s v="LT04"/>
    <s v="E025"/>
    <x v="163"/>
    <x v="3"/>
    <x v="3"/>
    <s v="2025-09-21"/>
    <x v="0"/>
    <s v="2025-09-28"/>
    <s v="Customer 1122"/>
    <x v="3"/>
    <x v="1"/>
    <x v="1"/>
    <s v="High value"/>
    <s v="Under Review"/>
    <n v="131815"/>
    <n v="2875704"/>
  </r>
  <r>
    <x v="164"/>
    <n v="1155"/>
    <s v="LT01"/>
    <s v="E011"/>
    <x v="164"/>
    <x v="3"/>
    <x v="2"/>
    <s v="2025-05-25"/>
    <x v="1"/>
    <m/>
    <s v="Customer 1155"/>
    <x v="1"/>
    <x v="2"/>
    <x v="2"/>
    <s v="High value"/>
    <s v="Under Review"/>
    <n v="0"/>
    <n v="7330029"/>
  </r>
  <r>
    <x v="165"/>
    <n v="1133"/>
    <s v="LT04"/>
    <s v="E009"/>
    <x v="165"/>
    <x v="1"/>
    <x v="4"/>
    <s v="2025-08-04"/>
    <x v="2"/>
    <m/>
    <s v="Customer 1133"/>
    <x v="3"/>
    <x v="0"/>
    <x v="0"/>
    <s v="High value"/>
    <s v="Under Review"/>
    <n v="14271"/>
    <n v="9515100"/>
  </r>
  <r>
    <x v="166"/>
    <n v="1035"/>
    <s v="LT03"/>
    <s v="E028"/>
    <x v="166"/>
    <x v="2"/>
    <x v="0"/>
    <s v="2025-08-27"/>
    <x v="0"/>
    <s v="2025-09-05"/>
    <s v="Customer 1035"/>
    <x v="2"/>
    <x v="2"/>
    <x v="2"/>
    <s v="High value"/>
    <s v="Under Review"/>
    <n v="79125"/>
    <n v="9564588"/>
  </r>
  <r>
    <x v="167"/>
    <n v="1029"/>
    <s v="LT05"/>
    <s v="E021"/>
    <x v="167"/>
    <x v="0"/>
    <x v="3"/>
    <s v="2025-03-12"/>
    <x v="0"/>
    <s v="2025-03-19"/>
    <s v="Customer 1029"/>
    <x v="4"/>
    <x v="0"/>
    <x v="0"/>
    <s v="High value"/>
    <s v="Under Review"/>
    <n v="46200"/>
    <n v="8651526"/>
  </r>
  <r>
    <x v="168"/>
    <n v="1063"/>
    <s v="LT02"/>
    <s v="E016"/>
    <x v="168"/>
    <x v="4"/>
    <x v="2"/>
    <s v="2025-09-30"/>
    <x v="0"/>
    <s v="2025-10-10"/>
    <s v="Customer 1063"/>
    <x v="0"/>
    <x v="2"/>
    <x v="2"/>
    <s v="High value"/>
    <s v="Under Review"/>
    <n v="20076"/>
    <n v="7301509"/>
  </r>
  <r>
    <x v="169"/>
    <n v="1015"/>
    <s v="LT04"/>
    <s v="E012"/>
    <x v="169"/>
    <x v="1"/>
    <x v="2"/>
    <s v="2025-09-10"/>
    <x v="2"/>
    <m/>
    <s v="Customer 1015"/>
    <x v="3"/>
    <x v="1"/>
    <x v="1"/>
    <s v="High value"/>
    <s v="Under Review"/>
    <n v="76867"/>
    <n v="7320385"/>
  </r>
  <r>
    <x v="170"/>
    <n v="1126"/>
    <s v="LT05"/>
    <s v="E022"/>
    <x v="170"/>
    <x v="0"/>
    <x v="1"/>
    <s v="2025-07-01"/>
    <x v="2"/>
    <m/>
    <s v="Customer 1126"/>
    <x v="4"/>
    <x v="1"/>
    <x v="1"/>
    <s v="High value"/>
    <s v="Under Review"/>
    <n v="54838"/>
    <n v="1494334"/>
  </r>
  <r>
    <x v="171"/>
    <n v="1069"/>
    <s v="LT02"/>
    <s v="E007"/>
    <x v="171"/>
    <x v="0"/>
    <x v="4"/>
    <s v="2025-09-02"/>
    <x v="2"/>
    <m/>
    <s v="Customer 1069"/>
    <x v="0"/>
    <x v="1"/>
    <x v="1"/>
    <s v="High value"/>
    <s v="Under Review"/>
    <n v="170711"/>
    <n v="1270875"/>
  </r>
  <r>
    <x v="172"/>
    <n v="1152"/>
    <s v="LT04"/>
    <s v="E002"/>
    <x v="172"/>
    <x v="4"/>
    <x v="0"/>
    <s v="2025-04-04"/>
    <x v="0"/>
    <s v="2025-04-06"/>
    <s v="Customer 1152"/>
    <x v="3"/>
    <x v="4"/>
    <x v="4"/>
    <s v="High value"/>
    <s v="Under Review"/>
    <n v="216725"/>
    <n v="9078712"/>
  </r>
  <r>
    <x v="173"/>
    <n v="1060"/>
    <s v="LT04"/>
    <s v="E027"/>
    <x v="173"/>
    <x v="3"/>
    <x v="3"/>
    <s v="2025-09-05"/>
    <x v="2"/>
    <m/>
    <s v="Customer 1060"/>
    <x v="3"/>
    <x v="0"/>
    <x v="0"/>
    <s v="High value"/>
    <s v="Under Review"/>
    <n v="59754"/>
    <n v="5175614"/>
  </r>
  <r>
    <x v="174"/>
    <n v="1159"/>
    <s v="LT03"/>
    <s v="E015"/>
    <x v="174"/>
    <x v="2"/>
    <x v="4"/>
    <s v="2025-03-26"/>
    <x v="0"/>
    <s v="2025-03-28"/>
    <s v="Customer 1159"/>
    <x v="2"/>
    <x v="2"/>
    <x v="2"/>
    <s v="High value"/>
    <s v="Under Review"/>
    <n v="96361"/>
    <n v="2946098"/>
  </r>
  <r>
    <x v="175"/>
    <n v="1140"/>
    <s v="LT01"/>
    <s v="E006"/>
    <x v="175"/>
    <x v="2"/>
    <x v="4"/>
    <s v="2025-01-15"/>
    <x v="1"/>
    <m/>
    <s v="Customer 1140"/>
    <x v="1"/>
    <x v="4"/>
    <x v="4"/>
    <s v="High value"/>
    <s v="Under Review"/>
    <n v="47876"/>
    <n v="2038157"/>
  </r>
  <r>
    <x v="176"/>
    <n v="1027"/>
    <s v="LT03"/>
    <s v="E027"/>
    <x v="176"/>
    <x v="4"/>
    <x v="3"/>
    <s v="2025-06-22"/>
    <x v="2"/>
    <m/>
    <s v="Customer 1027"/>
    <x v="2"/>
    <x v="3"/>
    <x v="3"/>
    <s v="High value"/>
    <s v="Under Review"/>
    <n v="89047"/>
    <n v="6371373"/>
  </r>
  <r>
    <x v="177"/>
    <n v="1100"/>
    <s v="LT02"/>
    <s v="E020"/>
    <x v="177"/>
    <x v="0"/>
    <x v="1"/>
    <s v="2025-12-29"/>
    <x v="0"/>
    <s v="2026-01-08"/>
    <s v="Customer 1100"/>
    <x v="0"/>
    <x v="1"/>
    <x v="1"/>
    <s v="High value"/>
    <s v="Under Review"/>
    <n v="6164"/>
    <n v="9698567"/>
  </r>
  <r>
    <x v="178"/>
    <n v="1121"/>
    <s v="LT03"/>
    <s v="E013"/>
    <x v="178"/>
    <x v="4"/>
    <x v="1"/>
    <s v="2025-10-19"/>
    <x v="2"/>
    <m/>
    <s v="Customer 1121"/>
    <x v="2"/>
    <x v="1"/>
    <x v="1"/>
    <s v="High value"/>
    <s v="Under Review"/>
    <n v="58849"/>
    <n v="3826454"/>
  </r>
  <r>
    <x v="179"/>
    <n v="1012"/>
    <s v="LT05"/>
    <s v="E028"/>
    <x v="179"/>
    <x v="1"/>
    <x v="4"/>
    <s v="2025-06-01"/>
    <x v="1"/>
    <m/>
    <s v="Customer 1012"/>
    <x v="4"/>
    <x v="1"/>
    <x v="1"/>
    <s v="High value"/>
    <s v="Under Review"/>
    <n v="56240"/>
    <n v="4502538"/>
  </r>
  <r>
    <x v="180"/>
    <n v="1197"/>
    <s v="LT04"/>
    <s v="E011"/>
    <x v="180"/>
    <x v="1"/>
    <x v="0"/>
    <s v="2025-08-04"/>
    <x v="2"/>
    <m/>
    <s v="Customer 1197"/>
    <x v="3"/>
    <x v="3"/>
    <x v="3"/>
    <s v="High value"/>
    <s v="Under Review"/>
    <n v="126206"/>
    <n v="4420287"/>
  </r>
  <r>
    <x v="181"/>
    <n v="1033"/>
    <s v="LT02"/>
    <s v="E025"/>
    <x v="181"/>
    <x v="3"/>
    <x v="0"/>
    <s v="2025-08-22"/>
    <x v="0"/>
    <s v="2025-08-24"/>
    <s v="Customer 1033"/>
    <x v="0"/>
    <x v="4"/>
    <x v="4"/>
    <s v="High value"/>
    <s v="Under Review"/>
    <n v="97593"/>
    <n v="7694020"/>
  </r>
  <r>
    <x v="182"/>
    <n v="1187"/>
    <s v="LT03"/>
    <s v="E024"/>
    <x v="182"/>
    <x v="2"/>
    <x v="3"/>
    <s v="2025-09-09"/>
    <x v="0"/>
    <s v="2025-09-12"/>
    <s v="Customer 1187"/>
    <x v="2"/>
    <x v="3"/>
    <x v="3"/>
    <s v="High value"/>
    <s v="Under Review"/>
    <n v="97883"/>
    <n v="3678541"/>
  </r>
  <r>
    <x v="183"/>
    <n v="1073"/>
    <s v="LT04"/>
    <s v="E017"/>
    <x v="183"/>
    <x v="1"/>
    <x v="4"/>
    <s v="2025-07-10"/>
    <x v="1"/>
    <m/>
    <s v="Customer 1073"/>
    <x v="3"/>
    <x v="3"/>
    <x v="3"/>
    <s v="High value"/>
    <s v="Under Review"/>
    <n v="93464"/>
    <n v="3020160"/>
  </r>
  <r>
    <x v="184"/>
    <n v="1189"/>
    <s v="LT01"/>
    <s v="E018"/>
    <x v="184"/>
    <x v="0"/>
    <x v="2"/>
    <s v="2025-12-04"/>
    <x v="0"/>
    <s v="2025-12-08"/>
    <s v="Customer 1189"/>
    <x v="1"/>
    <x v="2"/>
    <x v="2"/>
    <s v="High value"/>
    <s v="Under Review"/>
    <n v="138938"/>
    <n v="8201446"/>
  </r>
  <r>
    <x v="185"/>
    <n v="1094"/>
    <s v="LT01"/>
    <s v="E012"/>
    <x v="185"/>
    <x v="0"/>
    <x v="0"/>
    <s v="2025-03-02"/>
    <x v="0"/>
    <s v="2025-03-12"/>
    <s v="Customer 1094"/>
    <x v="1"/>
    <x v="1"/>
    <x v="1"/>
    <s v="High value"/>
    <s v="Under Review"/>
    <n v="93423"/>
    <n v="5847122"/>
  </r>
  <r>
    <x v="186"/>
    <n v="1146"/>
    <s v="LT03"/>
    <s v="E004"/>
    <x v="186"/>
    <x v="2"/>
    <x v="2"/>
    <s v="2025-09-21"/>
    <x v="0"/>
    <s v="2025-09-30"/>
    <s v="Customer 1146"/>
    <x v="2"/>
    <x v="4"/>
    <x v="4"/>
    <s v="Normal"/>
    <s v="Under Review"/>
    <n v="140520"/>
    <n v="144666"/>
  </r>
  <r>
    <x v="187"/>
    <n v="1090"/>
    <s v="LT03"/>
    <s v="E017"/>
    <x v="187"/>
    <x v="2"/>
    <x v="3"/>
    <s v="2025-04-15"/>
    <x v="0"/>
    <s v="2025-04-16"/>
    <s v="Customer 1090"/>
    <x v="2"/>
    <x v="0"/>
    <x v="0"/>
    <s v="High value"/>
    <s v="Under Review"/>
    <n v="103397"/>
    <n v="4172634"/>
  </r>
  <r>
    <x v="188"/>
    <n v="1197"/>
    <s v="LT01"/>
    <s v="E024"/>
    <x v="188"/>
    <x v="0"/>
    <x v="3"/>
    <s v="2025-04-04"/>
    <x v="2"/>
    <m/>
    <s v="Customer 1197"/>
    <x v="1"/>
    <x v="3"/>
    <x v="3"/>
    <s v="High value"/>
    <s v="Under Review"/>
    <n v="83398"/>
    <n v="1871965"/>
  </r>
  <r>
    <x v="189"/>
    <n v="1106"/>
    <s v="LT01"/>
    <s v="E017"/>
    <x v="189"/>
    <x v="1"/>
    <x v="3"/>
    <s v="2025-08-31"/>
    <x v="0"/>
    <s v="2025-09-09"/>
    <s v="Customer 1106"/>
    <x v="1"/>
    <x v="3"/>
    <x v="3"/>
    <s v="High value"/>
    <s v="Under Review"/>
    <n v="47771"/>
    <n v="2332761"/>
  </r>
  <r>
    <x v="190"/>
    <n v="1161"/>
    <s v="LT05"/>
    <s v="E030"/>
    <x v="190"/>
    <x v="3"/>
    <x v="2"/>
    <s v="2025-11-21"/>
    <x v="1"/>
    <m/>
    <s v="Customer 1161"/>
    <x v="4"/>
    <x v="1"/>
    <x v="1"/>
    <s v="High value"/>
    <s v="Under Review"/>
    <n v="173801"/>
    <n v="5994167"/>
  </r>
  <r>
    <x v="191"/>
    <n v="1195"/>
    <s v="LT04"/>
    <s v="E005"/>
    <x v="191"/>
    <x v="2"/>
    <x v="3"/>
    <s v="2025-04-24"/>
    <x v="2"/>
    <m/>
    <s v="Customer 1195"/>
    <x v="3"/>
    <x v="3"/>
    <x v="3"/>
    <s v="High value"/>
    <s v="Under Review"/>
    <n v="61971"/>
    <n v="1934835"/>
  </r>
  <r>
    <x v="192"/>
    <n v="1102"/>
    <s v="LT01"/>
    <s v="E009"/>
    <x v="192"/>
    <x v="4"/>
    <x v="3"/>
    <s v="2025-03-03"/>
    <x v="1"/>
    <m/>
    <s v="Customer 1102"/>
    <x v="1"/>
    <x v="1"/>
    <x v="1"/>
    <s v="High value"/>
    <s v="Under Review"/>
    <n v="54321"/>
    <n v="7574209"/>
  </r>
  <r>
    <x v="193"/>
    <n v="1034"/>
    <s v="LT01"/>
    <s v="E003"/>
    <x v="193"/>
    <x v="2"/>
    <x v="4"/>
    <s v="2025-03-18"/>
    <x v="0"/>
    <s v="2025-03-22"/>
    <s v="Customer 1034"/>
    <x v="1"/>
    <x v="2"/>
    <x v="2"/>
    <s v="High value"/>
    <s v="Under Review"/>
    <n v="40002"/>
    <n v="3025533"/>
  </r>
  <r>
    <x v="194"/>
    <n v="1008"/>
    <s v="LT04"/>
    <s v="E019"/>
    <x v="194"/>
    <x v="4"/>
    <x v="0"/>
    <s v="2025-02-22"/>
    <x v="0"/>
    <s v="2025-03-04"/>
    <s v="Customer 1008"/>
    <x v="3"/>
    <x v="3"/>
    <x v="3"/>
    <s v="High value"/>
    <s v="Under Review"/>
    <n v="192313"/>
    <n v="5779534"/>
  </r>
  <r>
    <x v="195"/>
    <n v="1194"/>
    <s v="LT02"/>
    <s v="E023"/>
    <x v="195"/>
    <x v="4"/>
    <x v="3"/>
    <s v="2025-06-12"/>
    <x v="0"/>
    <s v="2025-06-14"/>
    <s v="Customer 1194"/>
    <x v="0"/>
    <x v="4"/>
    <x v="4"/>
    <s v="High value"/>
    <s v="Under Review"/>
    <n v="132632"/>
    <n v="4798282"/>
  </r>
  <r>
    <x v="196"/>
    <n v="1022"/>
    <s v="LT02"/>
    <s v="E017"/>
    <x v="196"/>
    <x v="4"/>
    <x v="1"/>
    <s v="2025-12-30"/>
    <x v="1"/>
    <m/>
    <s v="Customer 1022"/>
    <x v="0"/>
    <x v="3"/>
    <x v="3"/>
    <s v="High value"/>
    <s v="Under Review"/>
    <n v="127572"/>
    <n v="5204588"/>
  </r>
  <r>
    <x v="197"/>
    <n v="1019"/>
    <s v="LT04"/>
    <s v="E016"/>
    <x v="197"/>
    <x v="0"/>
    <x v="0"/>
    <s v="2025-05-16"/>
    <x v="1"/>
    <m/>
    <s v="Customer 1019"/>
    <x v="3"/>
    <x v="2"/>
    <x v="2"/>
    <s v="High value"/>
    <s v="Under Review"/>
    <n v="51208"/>
    <n v="3624628"/>
  </r>
  <r>
    <x v="198"/>
    <n v="1175"/>
    <s v="LT04"/>
    <s v="E007"/>
    <x v="198"/>
    <x v="1"/>
    <x v="4"/>
    <s v="2025-06-13"/>
    <x v="0"/>
    <s v="2025-06-17"/>
    <s v="Customer 1175"/>
    <x v="3"/>
    <x v="1"/>
    <x v="1"/>
    <s v="High value"/>
    <s v="Under Review"/>
    <n v="107143"/>
    <n v="2286583"/>
  </r>
  <r>
    <x v="199"/>
    <n v="1110"/>
    <s v="LT02"/>
    <s v="E009"/>
    <x v="199"/>
    <x v="0"/>
    <x v="4"/>
    <s v="2025-05-20"/>
    <x v="0"/>
    <s v="2025-05-27"/>
    <s v="Customer 1110"/>
    <x v="0"/>
    <x v="3"/>
    <x v="3"/>
    <s v="High value"/>
    <s v="Under Review"/>
    <n v="66428"/>
    <n v="7073391"/>
  </r>
  <r>
    <x v="200"/>
    <n v="1146"/>
    <s v="LT04"/>
    <s v="E020"/>
    <x v="200"/>
    <x v="3"/>
    <x v="0"/>
    <s v="2025-02-17"/>
    <x v="0"/>
    <s v="2025-02-24"/>
    <s v="Customer 1146"/>
    <x v="3"/>
    <x v="4"/>
    <x v="4"/>
    <s v="High value"/>
    <s v="Under Review"/>
    <n v="17449"/>
    <n v="9344156"/>
  </r>
  <r>
    <x v="201"/>
    <n v="1094"/>
    <s v="LT02"/>
    <s v="E021"/>
    <x v="201"/>
    <x v="0"/>
    <x v="3"/>
    <s v="2025-06-13"/>
    <x v="1"/>
    <m/>
    <s v="Customer 1094"/>
    <x v="0"/>
    <x v="1"/>
    <x v="1"/>
    <s v="High value"/>
    <s v="Under Review"/>
    <n v="86866"/>
    <n v="1350336"/>
  </r>
  <r>
    <x v="202"/>
    <n v="1095"/>
    <s v="LT02"/>
    <s v="E029"/>
    <x v="202"/>
    <x v="0"/>
    <x v="2"/>
    <s v="2025-10-31"/>
    <x v="1"/>
    <m/>
    <s v="Customer 1095"/>
    <x v="0"/>
    <x v="4"/>
    <x v="4"/>
    <s v="High value"/>
    <s v="Under Review"/>
    <n v="25876"/>
    <n v="4465921"/>
  </r>
  <r>
    <x v="203"/>
    <n v="1170"/>
    <s v="LT03"/>
    <s v="E012"/>
    <x v="203"/>
    <x v="1"/>
    <x v="4"/>
    <s v="2025-08-30"/>
    <x v="0"/>
    <s v="2025-08-31"/>
    <s v="Customer 1170"/>
    <x v="2"/>
    <x v="0"/>
    <x v="0"/>
    <s v="High value"/>
    <s v="Under Review"/>
    <n v="90075"/>
    <n v="7378874"/>
  </r>
  <r>
    <x v="204"/>
    <n v="1126"/>
    <s v="LT04"/>
    <s v="E030"/>
    <x v="204"/>
    <x v="2"/>
    <x v="4"/>
    <s v="2025-06-29"/>
    <x v="1"/>
    <m/>
    <s v="Customer 1126"/>
    <x v="3"/>
    <x v="1"/>
    <x v="1"/>
    <s v="High value"/>
    <s v="Under Review"/>
    <n v="121213"/>
    <n v="2238166"/>
  </r>
  <r>
    <x v="205"/>
    <n v="1044"/>
    <s v="LT05"/>
    <s v="E021"/>
    <x v="205"/>
    <x v="4"/>
    <x v="2"/>
    <s v="2025-05-21"/>
    <x v="2"/>
    <m/>
    <s v="Customer 1044"/>
    <x v="4"/>
    <x v="0"/>
    <x v="0"/>
    <s v="High value"/>
    <s v="Under Review"/>
    <n v="17456"/>
    <n v="5482143"/>
  </r>
  <r>
    <x v="206"/>
    <n v="1120"/>
    <s v="LT01"/>
    <s v="E019"/>
    <x v="206"/>
    <x v="0"/>
    <x v="4"/>
    <s v="2025-03-11"/>
    <x v="0"/>
    <s v="2025-03-17"/>
    <s v="Customer 1120"/>
    <x v="1"/>
    <x v="0"/>
    <x v="0"/>
    <s v="High value"/>
    <s v="Under Review"/>
    <n v="69501"/>
    <n v="7039208"/>
  </r>
  <r>
    <x v="207"/>
    <n v="1200"/>
    <s v="LT01"/>
    <s v="E026"/>
    <x v="207"/>
    <x v="0"/>
    <x v="4"/>
    <s v="2025-12-04"/>
    <x v="0"/>
    <s v="2025-12-05"/>
    <s v="Customer 1200"/>
    <x v="1"/>
    <x v="4"/>
    <x v="4"/>
    <s v="High value"/>
    <s v="Under Review"/>
    <n v="67143"/>
    <n v="1201535"/>
  </r>
  <r>
    <x v="208"/>
    <n v="1037"/>
    <s v="LT02"/>
    <s v="E028"/>
    <x v="208"/>
    <x v="3"/>
    <x v="0"/>
    <s v="2025-02-17"/>
    <x v="0"/>
    <s v="2025-02-20"/>
    <s v="Customer 1037"/>
    <x v="0"/>
    <x v="0"/>
    <x v="0"/>
    <s v="Normal"/>
    <s v="Under Review"/>
    <n v="43952"/>
    <n v="777738"/>
  </r>
  <r>
    <x v="209"/>
    <n v="1184"/>
    <s v="LT05"/>
    <s v="E023"/>
    <x v="209"/>
    <x v="1"/>
    <x v="1"/>
    <s v="2025-11-09"/>
    <x v="0"/>
    <s v="2025-11-17"/>
    <s v="Customer 1184"/>
    <x v="4"/>
    <x v="3"/>
    <x v="3"/>
    <s v="High value"/>
    <s v="Under Review"/>
    <n v="78738"/>
    <n v="8403935"/>
  </r>
  <r>
    <x v="210"/>
    <n v="1169"/>
    <s v="LT02"/>
    <s v="E014"/>
    <x v="210"/>
    <x v="3"/>
    <x v="0"/>
    <s v="2025-08-09"/>
    <x v="0"/>
    <s v="2025-08-17"/>
    <s v="Customer 1169"/>
    <x v="0"/>
    <x v="1"/>
    <x v="1"/>
    <s v="High value"/>
    <s v="Under Review"/>
    <n v="66170"/>
    <n v="6026835"/>
  </r>
  <r>
    <x v="211"/>
    <n v="1010"/>
    <s v="LT04"/>
    <s v="E015"/>
    <x v="211"/>
    <x v="0"/>
    <x v="3"/>
    <s v="2025-10-20"/>
    <x v="2"/>
    <m/>
    <s v="Customer 1010"/>
    <x v="3"/>
    <x v="4"/>
    <x v="4"/>
    <s v="High value"/>
    <s v="Under Review"/>
    <n v="141452"/>
    <n v="5619714"/>
  </r>
  <r>
    <x v="212"/>
    <n v="1096"/>
    <s v="LT03"/>
    <s v="E029"/>
    <x v="212"/>
    <x v="2"/>
    <x v="4"/>
    <s v="2025-08-09"/>
    <x v="1"/>
    <m/>
    <s v="Customer 1096"/>
    <x v="2"/>
    <x v="4"/>
    <x v="4"/>
    <s v="High value"/>
    <s v="Under Review"/>
    <n v="196516"/>
    <n v="6686716"/>
  </r>
  <r>
    <x v="213"/>
    <n v="1105"/>
    <s v="LT01"/>
    <s v="E029"/>
    <x v="213"/>
    <x v="3"/>
    <x v="0"/>
    <s v="2025-02-09"/>
    <x v="2"/>
    <m/>
    <s v="Customer 1105"/>
    <x v="1"/>
    <x v="1"/>
    <x v="1"/>
    <s v="High value"/>
    <s v="Under Review"/>
    <n v="27548"/>
    <n v="6603026"/>
  </r>
  <r>
    <x v="214"/>
    <n v="1132"/>
    <s v="LT04"/>
    <s v="E021"/>
    <x v="214"/>
    <x v="4"/>
    <x v="0"/>
    <s v="2025-06-15"/>
    <x v="0"/>
    <s v="2025-06-24"/>
    <s v="Customer 1132"/>
    <x v="3"/>
    <x v="0"/>
    <x v="0"/>
    <s v="High value"/>
    <s v="Under Review"/>
    <n v="25511"/>
    <n v="6888721"/>
  </r>
  <r>
    <x v="215"/>
    <n v="1049"/>
    <s v="LT02"/>
    <s v="E019"/>
    <x v="215"/>
    <x v="4"/>
    <x v="0"/>
    <s v="2025-07-07"/>
    <x v="0"/>
    <s v="2025-07-12"/>
    <s v="Customer 1049"/>
    <x v="0"/>
    <x v="3"/>
    <x v="3"/>
    <s v="High value"/>
    <s v="Under Review"/>
    <n v="160092"/>
    <n v="7191544"/>
  </r>
  <r>
    <x v="216"/>
    <n v="1027"/>
    <s v="LT01"/>
    <s v="E015"/>
    <x v="216"/>
    <x v="1"/>
    <x v="2"/>
    <s v="2025-06-05"/>
    <x v="0"/>
    <s v="2025-06-11"/>
    <s v="Customer 1027"/>
    <x v="1"/>
    <x v="3"/>
    <x v="3"/>
    <s v="High value"/>
    <s v="Under Review"/>
    <n v="92290"/>
    <n v="1286191"/>
  </r>
  <r>
    <x v="217"/>
    <n v="1185"/>
    <s v="LT05"/>
    <s v="E026"/>
    <x v="217"/>
    <x v="1"/>
    <x v="1"/>
    <s v="2025-05-13"/>
    <x v="0"/>
    <s v="2025-05-15"/>
    <s v="Customer 1185"/>
    <x v="4"/>
    <x v="3"/>
    <x v="3"/>
    <s v="High value"/>
    <s v="Under Review"/>
    <n v="87779"/>
    <n v="2784637"/>
  </r>
  <r>
    <x v="218"/>
    <n v="1155"/>
    <s v="LT04"/>
    <s v="E001"/>
    <x v="218"/>
    <x v="1"/>
    <x v="2"/>
    <s v="2025-05-15"/>
    <x v="1"/>
    <m/>
    <s v="Customer 1155"/>
    <x v="3"/>
    <x v="2"/>
    <x v="2"/>
    <s v="Normal"/>
    <s v="Under Review"/>
    <n v="129135"/>
    <n v="59133"/>
  </r>
  <r>
    <x v="219"/>
    <n v="1067"/>
    <s v="LT01"/>
    <s v="E007"/>
    <x v="219"/>
    <x v="4"/>
    <x v="3"/>
    <s v="2025-03-19"/>
    <x v="1"/>
    <m/>
    <s v="Customer 1067"/>
    <x v="1"/>
    <x v="4"/>
    <x v="4"/>
    <s v="High value"/>
    <s v="Under Review"/>
    <n v="120587"/>
    <n v="6569001"/>
  </r>
  <r>
    <x v="220"/>
    <n v="1037"/>
    <s v="LT04"/>
    <s v="E015"/>
    <x v="220"/>
    <x v="1"/>
    <x v="4"/>
    <s v="2025-03-13"/>
    <x v="2"/>
    <m/>
    <s v="Customer 1037"/>
    <x v="3"/>
    <x v="0"/>
    <x v="0"/>
    <s v="High value"/>
    <s v="Under Review"/>
    <n v="0"/>
    <n v="8930157"/>
  </r>
  <r>
    <x v="221"/>
    <n v="1051"/>
    <s v="LT02"/>
    <s v="E004"/>
    <x v="221"/>
    <x v="4"/>
    <x v="2"/>
    <s v="2025-05-06"/>
    <x v="1"/>
    <m/>
    <s v="Customer 1051"/>
    <x v="0"/>
    <x v="2"/>
    <x v="2"/>
    <s v="Normal"/>
    <s v="Under Review"/>
    <n v="43914"/>
    <n v="906811"/>
  </r>
  <r>
    <x v="222"/>
    <n v="1096"/>
    <s v="LT02"/>
    <s v="E021"/>
    <x v="222"/>
    <x v="4"/>
    <x v="2"/>
    <s v="2025-03-17"/>
    <x v="2"/>
    <m/>
    <s v="Customer 1096"/>
    <x v="0"/>
    <x v="4"/>
    <x v="4"/>
    <s v="High value"/>
    <s v="Under Review"/>
    <n v="0"/>
    <n v="9184973"/>
  </r>
  <r>
    <x v="223"/>
    <n v="1005"/>
    <s v="LT01"/>
    <s v="E023"/>
    <x v="223"/>
    <x v="4"/>
    <x v="4"/>
    <s v="2025-07-06"/>
    <x v="2"/>
    <m/>
    <s v="Customer 1005"/>
    <x v="1"/>
    <x v="4"/>
    <x v="4"/>
    <s v="High value"/>
    <s v="Under Review"/>
    <n v="111162"/>
    <n v="4524633"/>
  </r>
  <r>
    <x v="224"/>
    <n v="1199"/>
    <s v="LT01"/>
    <s v="E021"/>
    <x v="224"/>
    <x v="0"/>
    <x v="2"/>
    <s v="2025-01-08"/>
    <x v="1"/>
    <m/>
    <s v="Customer 1199"/>
    <x v="1"/>
    <x v="4"/>
    <x v="4"/>
    <s v="High value"/>
    <s v="Under Review"/>
    <n v="194801"/>
    <n v="2014719"/>
  </r>
  <r>
    <x v="225"/>
    <n v="1153"/>
    <s v="LT02"/>
    <s v="E017"/>
    <x v="225"/>
    <x v="4"/>
    <x v="1"/>
    <s v="2025-05-19"/>
    <x v="1"/>
    <m/>
    <s v="Customer 1153"/>
    <x v="0"/>
    <x v="1"/>
    <x v="1"/>
    <s v="High value"/>
    <s v="Under Review"/>
    <n v="167513"/>
    <n v="3542423"/>
  </r>
  <r>
    <x v="226"/>
    <n v="1136"/>
    <s v="LT04"/>
    <s v="E011"/>
    <x v="226"/>
    <x v="3"/>
    <x v="0"/>
    <s v="2025-04-02"/>
    <x v="1"/>
    <m/>
    <s v="Customer 1136"/>
    <x v="3"/>
    <x v="1"/>
    <x v="1"/>
    <s v="High value"/>
    <s v="Under Review"/>
    <n v="70363"/>
    <n v="9525135"/>
  </r>
  <r>
    <x v="227"/>
    <n v="1093"/>
    <s v="LT02"/>
    <s v="E028"/>
    <x v="227"/>
    <x v="1"/>
    <x v="4"/>
    <s v="2025-04-25"/>
    <x v="0"/>
    <s v="2025-04-28"/>
    <s v="Customer 1093"/>
    <x v="0"/>
    <x v="0"/>
    <x v="0"/>
    <s v="High value"/>
    <s v="Under Review"/>
    <n v="141318"/>
    <n v="7476877"/>
  </r>
  <r>
    <x v="228"/>
    <n v="1068"/>
    <s v="LT05"/>
    <s v="E024"/>
    <x v="228"/>
    <x v="1"/>
    <x v="3"/>
    <s v="2025-09-24"/>
    <x v="0"/>
    <s v="2025-09-25"/>
    <s v="Customer 1068"/>
    <x v="4"/>
    <x v="2"/>
    <x v="2"/>
    <s v="High value"/>
    <s v="Under Review"/>
    <n v="0"/>
    <n v="8146074"/>
  </r>
  <r>
    <x v="229"/>
    <n v="1009"/>
    <s v="LT02"/>
    <s v="E016"/>
    <x v="229"/>
    <x v="3"/>
    <x v="0"/>
    <s v="2025-01-27"/>
    <x v="0"/>
    <s v="2025-01-29"/>
    <s v="Customer 1009"/>
    <x v="0"/>
    <x v="2"/>
    <x v="2"/>
    <s v="High value"/>
    <s v="Under Review"/>
    <n v="48418"/>
    <n v="3838717"/>
  </r>
  <r>
    <x v="230"/>
    <n v="1076"/>
    <s v="LT01"/>
    <s v="E017"/>
    <x v="230"/>
    <x v="2"/>
    <x v="3"/>
    <s v="2025-03-09"/>
    <x v="0"/>
    <s v="2025-03-18"/>
    <s v="Customer 1076"/>
    <x v="1"/>
    <x v="3"/>
    <x v="3"/>
    <s v="High value"/>
    <s v="Under Review"/>
    <n v="209955"/>
    <n v="4321759"/>
  </r>
  <r>
    <x v="231"/>
    <n v="1197"/>
    <s v="LT01"/>
    <s v="E001"/>
    <x v="231"/>
    <x v="0"/>
    <x v="0"/>
    <s v="2025-03-29"/>
    <x v="2"/>
    <m/>
    <s v="Customer 1197"/>
    <x v="1"/>
    <x v="3"/>
    <x v="3"/>
    <s v="High value"/>
    <s v="Under Review"/>
    <n v="90866"/>
    <n v="1681065"/>
  </r>
  <r>
    <x v="232"/>
    <n v="1087"/>
    <s v="LT04"/>
    <s v="E022"/>
    <x v="232"/>
    <x v="1"/>
    <x v="4"/>
    <s v="2025-12-16"/>
    <x v="0"/>
    <s v="2025-12-26"/>
    <s v="Customer 1087"/>
    <x v="3"/>
    <x v="0"/>
    <x v="0"/>
    <s v="Normal"/>
    <s v="Under Review"/>
    <n v="119803"/>
    <n v="623101"/>
  </r>
  <r>
    <x v="233"/>
    <n v="1014"/>
    <s v="LT05"/>
    <s v="E004"/>
    <x v="233"/>
    <x v="4"/>
    <x v="2"/>
    <s v="2025-04-01"/>
    <x v="0"/>
    <s v="2025-04-09"/>
    <s v="Customer 1014"/>
    <x v="4"/>
    <x v="1"/>
    <x v="1"/>
    <s v="High value"/>
    <s v="Under Review"/>
    <n v="58435"/>
    <n v="4364817"/>
  </r>
  <r>
    <x v="234"/>
    <n v="1194"/>
    <s v="LT05"/>
    <s v="E028"/>
    <x v="234"/>
    <x v="3"/>
    <x v="3"/>
    <s v="2025-02-22"/>
    <x v="0"/>
    <s v="2025-03-04"/>
    <s v="Customer 1194"/>
    <x v="4"/>
    <x v="4"/>
    <x v="4"/>
    <s v="High value"/>
    <s v="Under Review"/>
    <n v="71328"/>
    <n v="3261523"/>
  </r>
  <r>
    <x v="235"/>
    <n v="1099"/>
    <s v="LT01"/>
    <s v="E002"/>
    <x v="235"/>
    <x v="4"/>
    <x v="1"/>
    <s v="2025-04-26"/>
    <x v="1"/>
    <m/>
    <s v="Customer 1099"/>
    <x v="1"/>
    <x v="2"/>
    <x v="2"/>
    <s v="High value"/>
    <s v="Under Review"/>
    <n v="35031"/>
    <n v="9092239"/>
  </r>
  <r>
    <x v="236"/>
    <n v="1167"/>
    <s v="LT01"/>
    <s v="E010"/>
    <x v="236"/>
    <x v="1"/>
    <x v="3"/>
    <s v="2025-10-17"/>
    <x v="0"/>
    <s v="2025-10-19"/>
    <s v="Customer 1167"/>
    <x v="1"/>
    <x v="2"/>
    <x v="2"/>
    <s v="High value"/>
    <s v="Under Review"/>
    <n v="68556"/>
    <n v="1605635"/>
  </r>
  <r>
    <x v="237"/>
    <n v="1012"/>
    <s v="LT05"/>
    <s v="E006"/>
    <x v="237"/>
    <x v="0"/>
    <x v="0"/>
    <s v="2025-10-06"/>
    <x v="2"/>
    <m/>
    <s v="Customer 1012"/>
    <x v="4"/>
    <x v="1"/>
    <x v="1"/>
    <s v="High value"/>
    <s v="Under Review"/>
    <n v="62329"/>
    <n v="5877371"/>
  </r>
  <r>
    <x v="238"/>
    <n v="1188"/>
    <s v="LT02"/>
    <s v="E018"/>
    <x v="238"/>
    <x v="3"/>
    <x v="3"/>
    <s v="2025-07-06"/>
    <x v="2"/>
    <m/>
    <s v="Customer 1188"/>
    <x v="0"/>
    <x v="2"/>
    <x v="2"/>
    <s v="High value"/>
    <s v="Under Review"/>
    <n v="51962"/>
    <n v="3887161"/>
  </r>
  <r>
    <x v="239"/>
    <n v="1160"/>
    <s v="LT03"/>
    <s v="E016"/>
    <x v="239"/>
    <x v="0"/>
    <x v="0"/>
    <s v="2025-02-13"/>
    <x v="0"/>
    <s v="2025-02-23"/>
    <s v="Customer 1160"/>
    <x v="2"/>
    <x v="4"/>
    <x v="4"/>
    <s v="High value"/>
    <s v="Under Review"/>
    <n v="54968"/>
    <n v="3967304"/>
  </r>
  <r>
    <x v="240"/>
    <n v="1029"/>
    <s v="LT02"/>
    <s v="E017"/>
    <x v="240"/>
    <x v="0"/>
    <x v="1"/>
    <s v="2025-12-30"/>
    <x v="0"/>
    <s v="2026-01-01"/>
    <s v="Customer 1029"/>
    <x v="0"/>
    <x v="0"/>
    <x v="0"/>
    <s v="High value"/>
    <s v="Under Review"/>
    <n v="60766"/>
    <n v="6042842"/>
  </r>
  <r>
    <x v="241"/>
    <n v="1022"/>
    <s v="LT02"/>
    <s v="E029"/>
    <x v="241"/>
    <x v="2"/>
    <x v="0"/>
    <s v="2025-01-20"/>
    <x v="1"/>
    <m/>
    <s v="Customer 1022"/>
    <x v="0"/>
    <x v="3"/>
    <x v="3"/>
    <s v="High value"/>
    <s v="Under Review"/>
    <n v="70578"/>
    <n v="3666434"/>
  </r>
  <r>
    <x v="242"/>
    <n v="1137"/>
    <s v="LT02"/>
    <s v="E010"/>
    <x v="242"/>
    <x v="0"/>
    <x v="0"/>
    <s v="2025-09-07"/>
    <x v="0"/>
    <s v="2025-09-14"/>
    <s v="Customer 1137"/>
    <x v="0"/>
    <x v="2"/>
    <x v="2"/>
    <s v="High value"/>
    <s v="Under Review"/>
    <n v="214471"/>
    <n v="4435646"/>
  </r>
  <r>
    <x v="243"/>
    <n v="1176"/>
    <s v="LT01"/>
    <s v="E027"/>
    <x v="243"/>
    <x v="4"/>
    <x v="0"/>
    <s v="2025-07-01"/>
    <x v="0"/>
    <s v="2025-07-08"/>
    <s v="Customer 1176"/>
    <x v="1"/>
    <x v="2"/>
    <x v="2"/>
    <s v="High value"/>
    <s v="Under Review"/>
    <n v="58363"/>
    <n v="7913790"/>
  </r>
  <r>
    <x v="244"/>
    <n v="1055"/>
    <s v="LT01"/>
    <s v="E009"/>
    <x v="244"/>
    <x v="2"/>
    <x v="3"/>
    <s v="2025-03-17"/>
    <x v="0"/>
    <s v="2025-03-25"/>
    <s v="Customer 1055"/>
    <x v="1"/>
    <x v="2"/>
    <x v="2"/>
    <s v="High value"/>
    <s v="Under Review"/>
    <n v="205361"/>
    <n v="2374781"/>
  </r>
  <r>
    <x v="245"/>
    <n v="1002"/>
    <s v="LT02"/>
    <s v="E004"/>
    <x v="245"/>
    <x v="1"/>
    <x v="1"/>
    <s v="2025-09-02"/>
    <x v="2"/>
    <m/>
    <s v="Customer 1002"/>
    <x v="0"/>
    <x v="2"/>
    <x v="2"/>
    <s v="High value"/>
    <s v="Under Review"/>
    <n v="192147"/>
    <n v="9061585"/>
  </r>
  <r>
    <x v="246"/>
    <n v="1031"/>
    <s v="LT04"/>
    <s v="E006"/>
    <x v="246"/>
    <x v="0"/>
    <x v="2"/>
    <s v="2025-04-11"/>
    <x v="0"/>
    <s v="2025-04-18"/>
    <s v="Customer 1031"/>
    <x v="3"/>
    <x v="1"/>
    <x v="1"/>
    <s v="High value"/>
    <s v="Under Review"/>
    <n v="55484"/>
    <n v="2520011"/>
  </r>
  <r>
    <x v="247"/>
    <n v="1193"/>
    <s v="LT01"/>
    <s v="E022"/>
    <x v="247"/>
    <x v="2"/>
    <x v="1"/>
    <s v="2025-03-06"/>
    <x v="0"/>
    <s v="2025-03-13"/>
    <s v="Customer 1193"/>
    <x v="1"/>
    <x v="1"/>
    <x v="1"/>
    <s v="High value"/>
    <s v="Under Review"/>
    <n v="41426"/>
    <n v="6162853"/>
  </r>
  <r>
    <x v="248"/>
    <n v="1062"/>
    <s v="LT04"/>
    <s v="E030"/>
    <x v="248"/>
    <x v="4"/>
    <x v="0"/>
    <s v="2025-05-03"/>
    <x v="0"/>
    <s v="2025-05-08"/>
    <s v="Customer 1062"/>
    <x v="3"/>
    <x v="0"/>
    <x v="0"/>
    <s v="High value"/>
    <s v="Under Review"/>
    <n v="48406"/>
    <n v="6419987"/>
  </r>
  <r>
    <x v="249"/>
    <n v="1081"/>
    <s v="LT01"/>
    <s v="E005"/>
    <x v="249"/>
    <x v="2"/>
    <x v="3"/>
    <s v="2025-08-11"/>
    <x v="0"/>
    <s v="2025-08-13"/>
    <s v="Customer 1081"/>
    <x v="1"/>
    <x v="2"/>
    <x v="2"/>
    <s v="High value"/>
    <s v="Under Review"/>
    <n v="9081"/>
    <n v="4518200"/>
  </r>
  <r>
    <x v="250"/>
    <n v="1035"/>
    <s v="LT02"/>
    <s v="E026"/>
    <x v="250"/>
    <x v="2"/>
    <x v="1"/>
    <s v="2025-01-11"/>
    <x v="0"/>
    <s v="2025-01-18"/>
    <s v="Customer 1035"/>
    <x v="0"/>
    <x v="2"/>
    <x v="2"/>
    <s v="High value"/>
    <s v="Under Review"/>
    <n v="37723"/>
    <n v="5542356"/>
  </r>
  <r>
    <x v="251"/>
    <n v="1012"/>
    <s v="LT04"/>
    <s v="E027"/>
    <x v="251"/>
    <x v="0"/>
    <x v="2"/>
    <s v="2025-03-13"/>
    <x v="0"/>
    <s v="2025-03-14"/>
    <s v="Customer 1012"/>
    <x v="3"/>
    <x v="1"/>
    <x v="1"/>
    <s v="High value"/>
    <s v="Under Review"/>
    <n v="29679"/>
    <n v="1646811"/>
  </r>
  <r>
    <x v="252"/>
    <n v="1038"/>
    <s v="LT02"/>
    <s v="E017"/>
    <x v="252"/>
    <x v="4"/>
    <x v="0"/>
    <s v="2025-10-07"/>
    <x v="0"/>
    <s v="2025-10-13"/>
    <s v="Customer 1038"/>
    <x v="0"/>
    <x v="3"/>
    <x v="3"/>
    <s v="High value"/>
    <s v="Under Review"/>
    <n v="78189"/>
    <n v="1169854"/>
  </r>
  <r>
    <x v="253"/>
    <n v="1093"/>
    <s v="LT02"/>
    <s v="E023"/>
    <x v="253"/>
    <x v="3"/>
    <x v="3"/>
    <s v="2025-08-24"/>
    <x v="0"/>
    <s v="2025-08-28"/>
    <s v="Customer 1093"/>
    <x v="0"/>
    <x v="0"/>
    <x v="0"/>
    <s v="High value"/>
    <s v="Under Review"/>
    <n v="106995"/>
    <n v="5827414"/>
  </r>
  <r>
    <x v="254"/>
    <n v="1158"/>
    <s v="LT01"/>
    <s v="E019"/>
    <x v="254"/>
    <x v="3"/>
    <x v="0"/>
    <s v="2025-07-27"/>
    <x v="0"/>
    <s v="2025-07-31"/>
    <s v="Customer 1158"/>
    <x v="1"/>
    <x v="2"/>
    <x v="2"/>
    <s v="High value"/>
    <s v="Under Review"/>
    <n v="108208"/>
    <n v="6412218"/>
  </r>
  <r>
    <x v="255"/>
    <n v="1089"/>
    <s v="LT04"/>
    <s v="E024"/>
    <x v="255"/>
    <x v="3"/>
    <x v="2"/>
    <s v="2025-02-20"/>
    <x v="0"/>
    <s v="2025-02-25"/>
    <s v="Customer 1089"/>
    <x v="3"/>
    <x v="2"/>
    <x v="2"/>
    <s v="High value"/>
    <s v="Under Review"/>
    <n v="162975"/>
    <n v="7796369"/>
  </r>
  <r>
    <x v="256"/>
    <n v="1152"/>
    <s v="LT04"/>
    <s v="E003"/>
    <x v="256"/>
    <x v="2"/>
    <x v="3"/>
    <s v="2025-02-20"/>
    <x v="2"/>
    <m/>
    <s v="Customer 1152"/>
    <x v="3"/>
    <x v="4"/>
    <x v="4"/>
    <s v="High value"/>
    <s v="Under Review"/>
    <n v="95633"/>
    <n v="1642291"/>
  </r>
  <r>
    <x v="257"/>
    <n v="1114"/>
    <s v="LT04"/>
    <s v="E001"/>
    <x v="257"/>
    <x v="0"/>
    <x v="1"/>
    <s v="2025-12-06"/>
    <x v="1"/>
    <m/>
    <s v="Customer 1114"/>
    <x v="3"/>
    <x v="4"/>
    <x v="4"/>
    <s v="High value"/>
    <s v="Under Review"/>
    <n v="162455"/>
    <n v="8652026"/>
  </r>
  <r>
    <x v="258"/>
    <n v="1089"/>
    <s v="LT03"/>
    <s v="E015"/>
    <x v="258"/>
    <x v="3"/>
    <x v="1"/>
    <s v="2025-06-20"/>
    <x v="0"/>
    <s v="2025-06-30"/>
    <s v="Customer 1089"/>
    <x v="2"/>
    <x v="2"/>
    <x v="2"/>
    <s v="High value"/>
    <s v="Under Review"/>
    <n v="99697"/>
    <n v="6270430"/>
  </r>
  <r>
    <x v="259"/>
    <n v="1185"/>
    <s v="LT03"/>
    <s v="E025"/>
    <x v="259"/>
    <x v="3"/>
    <x v="1"/>
    <s v="2025-12-18"/>
    <x v="0"/>
    <s v="2025-12-20"/>
    <s v="Customer 1185"/>
    <x v="2"/>
    <x v="3"/>
    <x v="3"/>
    <s v="High value"/>
    <s v="Under Review"/>
    <n v="129316"/>
    <n v="6746216"/>
  </r>
  <r>
    <x v="260"/>
    <n v="1118"/>
    <s v="LT04"/>
    <s v="E014"/>
    <x v="260"/>
    <x v="0"/>
    <x v="3"/>
    <s v="2025-10-12"/>
    <x v="0"/>
    <s v="2025-10-13"/>
    <s v="Customer 1118"/>
    <x v="3"/>
    <x v="3"/>
    <x v="3"/>
    <s v="Normal"/>
    <s v="Under Review"/>
    <n v="9839"/>
    <n v="775557"/>
  </r>
  <r>
    <x v="261"/>
    <n v="1037"/>
    <s v="LT02"/>
    <s v="E027"/>
    <x v="261"/>
    <x v="2"/>
    <x v="1"/>
    <s v="2025-04-15"/>
    <x v="0"/>
    <s v="2025-04-24"/>
    <s v="Customer 1037"/>
    <x v="0"/>
    <x v="0"/>
    <x v="0"/>
    <s v="Normal"/>
    <s v="Under Review"/>
    <n v="12124"/>
    <n v="863249"/>
  </r>
  <r>
    <x v="262"/>
    <n v="1116"/>
    <s v="LT01"/>
    <s v="E017"/>
    <x v="262"/>
    <x v="0"/>
    <x v="1"/>
    <s v="2025-03-28"/>
    <x v="1"/>
    <m/>
    <s v="Customer 1116"/>
    <x v="1"/>
    <x v="3"/>
    <x v="3"/>
    <s v="High value"/>
    <s v="Under Review"/>
    <n v="74599"/>
    <n v="2413208"/>
  </r>
  <r>
    <x v="263"/>
    <n v="1082"/>
    <s v="LT04"/>
    <s v="E022"/>
    <x v="263"/>
    <x v="2"/>
    <x v="2"/>
    <s v="2025-03-14"/>
    <x v="1"/>
    <m/>
    <s v="Customer 1082"/>
    <x v="3"/>
    <x v="1"/>
    <x v="1"/>
    <s v="High value"/>
    <s v="Under Review"/>
    <n v="177372"/>
    <n v="6445111"/>
  </r>
  <r>
    <x v="264"/>
    <n v="1182"/>
    <s v="LT02"/>
    <s v="E022"/>
    <x v="264"/>
    <x v="4"/>
    <x v="4"/>
    <s v="2025-05-10"/>
    <x v="0"/>
    <s v="2025-05-11"/>
    <s v="Customer 1182"/>
    <x v="0"/>
    <x v="0"/>
    <x v="0"/>
    <s v="Normal"/>
    <s v="Under Review"/>
    <n v="98370"/>
    <n v="254145"/>
  </r>
  <r>
    <x v="265"/>
    <n v="1112"/>
    <s v="LT04"/>
    <s v="E024"/>
    <x v="265"/>
    <x v="2"/>
    <x v="0"/>
    <s v="2025-10-06"/>
    <x v="0"/>
    <s v="2025-10-07"/>
    <s v="Customer 1112"/>
    <x v="3"/>
    <x v="4"/>
    <x v="4"/>
    <s v="Normal"/>
    <s v="Under Review"/>
    <n v="44595"/>
    <n v="362871"/>
  </r>
  <r>
    <x v="266"/>
    <n v="1005"/>
    <s v="LT05"/>
    <s v="E019"/>
    <x v="266"/>
    <x v="4"/>
    <x v="1"/>
    <s v="2025-08-13"/>
    <x v="0"/>
    <s v="2025-08-23"/>
    <s v="Customer 1005"/>
    <x v="4"/>
    <x v="4"/>
    <x v="4"/>
    <s v="High value"/>
    <s v="Under Review"/>
    <n v="63496"/>
    <n v="1250862"/>
  </r>
  <r>
    <x v="267"/>
    <n v="1059"/>
    <s v="LT04"/>
    <s v="E020"/>
    <x v="267"/>
    <x v="3"/>
    <x v="2"/>
    <s v="2025-04-20"/>
    <x v="0"/>
    <s v="2025-04-26"/>
    <s v="Customer 1059"/>
    <x v="3"/>
    <x v="1"/>
    <x v="1"/>
    <s v="High value"/>
    <s v="Under Review"/>
    <n v="116567"/>
    <n v="9217937"/>
  </r>
  <r>
    <x v="268"/>
    <n v="1131"/>
    <s v="LT03"/>
    <s v="E002"/>
    <x v="268"/>
    <x v="0"/>
    <x v="0"/>
    <s v="2025-12-02"/>
    <x v="0"/>
    <s v="2025-12-04"/>
    <s v="Customer 1131"/>
    <x v="2"/>
    <x v="3"/>
    <x v="3"/>
    <s v="High value"/>
    <s v="Under Review"/>
    <n v="66134"/>
    <n v="6369146"/>
  </r>
  <r>
    <x v="269"/>
    <n v="1167"/>
    <s v="LT04"/>
    <s v="E016"/>
    <x v="269"/>
    <x v="0"/>
    <x v="4"/>
    <s v="2025-08-26"/>
    <x v="0"/>
    <s v="2025-08-27"/>
    <s v="Customer 1167"/>
    <x v="3"/>
    <x v="2"/>
    <x v="2"/>
    <s v="High value"/>
    <s v="Under Review"/>
    <n v="129441"/>
    <n v="1512221"/>
  </r>
  <r>
    <x v="270"/>
    <n v="1010"/>
    <s v="LT03"/>
    <s v="E010"/>
    <x v="270"/>
    <x v="1"/>
    <x v="0"/>
    <s v="2025-07-26"/>
    <x v="0"/>
    <s v="2025-07-31"/>
    <s v="Customer 1010"/>
    <x v="2"/>
    <x v="4"/>
    <x v="4"/>
    <s v="High value"/>
    <s v="Under Review"/>
    <n v="134443"/>
    <n v="7287838"/>
  </r>
  <r>
    <x v="271"/>
    <n v="1160"/>
    <s v="LT02"/>
    <s v="E017"/>
    <x v="271"/>
    <x v="4"/>
    <x v="4"/>
    <s v="2025-12-21"/>
    <x v="2"/>
    <m/>
    <s v="Customer 1160"/>
    <x v="0"/>
    <x v="4"/>
    <x v="4"/>
    <s v="High value"/>
    <s v="Under Review"/>
    <n v="117579"/>
    <n v="2071446"/>
  </r>
  <r>
    <x v="272"/>
    <n v="1062"/>
    <s v="LT03"/>
    <s v="E008"/>
    <x v="272"/>
    <x v="2"/>
    <x v="3"/>
    <s v="2025-04-18"/>
    <x v="0"/>
    <s v="2025-04-22"/>
    <s v="Customer 1062"/>
    <x v="2"/>
    <x v="0"/>
    <x v="0"/>
    <s v="High value"/>
    <s v="Under Review"/>
    <n v="42925"/>
    <n v="2960855"/>
  </r>
  <r>
    <x v="273"/>
    <n v="1044"/>
    <s v="LT02"/>
    <s v="E015"/>
    <x v="273"/>
    <x v="3"/>
    <x v="2"/>
    <s v="2025-05-15"/>
    <x v="0"/>
    <s v="2025-05-23"/>
    <s v="Customer 1044"/>
    <x v="0"/>
    <x v="0"/>
    <x v="0"/>
    <s v="High value"/>
    <s v="Under Review"/>
    <n v="43167"/>
    <n v="5733093"/>
  </r>
  <r>
    <x v="274"/>
    <n v="1115"/>
    <s v="LT02"/>
    <s v="E006"/>
    <x v="274"/>
    <x v="2"/>
    <x v="1"/>
    <s v="2025-11-13"/>
    <x v="0"/>
    <s v="2025-11-15"/>
    <s v="Customer 1115"/>
    <x v="0"/>
    <x v="3"/>
    <x v="3"/>
    <s v="High value"/>
    <s v="Under Review"/>
    <n v="43968"/>
    <n v="5749870"/>
  </r>
  <r>
    <x v="275"/>
    <n v="1112"/>
    <s v="LT03"/>
    <s v="E009"/>
    <x v="275"/>
    <x v="2"/>
    <x v="2"/>
    <s v="2025-08-25"/>
    <x v="2"/>
    <m/>
    <s v="Customer 1112"/>
    <x v="2"/>
    <x v="4"/>
    <x v="4"/>
    <s v="High value"/>
    <s v="Under Review"/>
    <n v="158345"/>
    <n v="7265627"/>
  </r>
  <r>
    <x v="276"/>
    <n v="1001"/>
    <s v="LT02"/>
    <s v="E003"/>
    <x v="276"/>
    <x v="3"/>
    <x v="4"/>
    <s v="2025-07-22"/>
    <x v="2"/>
    <m/>
    <s v="Customer 1001"/>
    <x v="0"/>
    <x v="1"/>
    <x v="1"/>
    <s v="High value"/>
    <s v="Under Review"/>
    <n v="65220"/>
    <n v="1046209"/>
  </r>
  <r>
    <x v="277"/>
    <n v="1118"/>
    <s v="LT01"/>
    <s v="E005"/>
    <x v="277"/>
    <x v="0"/>
    <x v="4"/>
    <s v="2025-07-08"/>
    <x v="0"/>
    <s v="2025-07-13"/>
    <s v="Customer 1118"/>
    <x v="1"/>
    <x v="3"/>
    <x v="3"/>
    <s v="High value"/>
    <s v="Under Review"/>
    <n v="143644"/>
    <n v="8145057"/>
  </r>
  <r>
    <x v="278"/>
    <n v="1097"/>
    <s v="LT04"/>
    <s v="E027"/>
    <x v="278"/>
    <x v="3"/>
    <x v="3"/>
    <s v="2025-09-05"/>
    <x v="0"/>
    <s v="2025-09-07"/>
    <s v="Customer 1097"/>
    <x v="3"/>
    <x v="4"/>
    <x v="4"/>
    <s v="High value"/>
    <s v="Under Review"/>
    <n v="0"/>
    <n v="3225150"/>
  </r>
  <r>
    <x v="279"/>
    <n v="1084"/>
    <s v="LT03"/>
    <s v="E022"/>
    <x v="279"/>
    <x v="1"/>
    <x v="1"/>
    <s v="2025-03-29"/>
    <x v="0"/>
    <s v="2025-04-03"/>
    <s v="Customer 1084"/>
    <x v="2"/>
    <x v="4"/>
    <x v="4"/>
    <s v="High value"/>
    <s v="Under Review"/>
    <n v="142265"/>
    <n v="1389900"/>
  </r>
  <r>
    <x v="280"/>
    <n v="1198"/>
    <s v="LT03"/>
    <s v="E027"/>
    <x v="280"/>
    <x v="0"/>
    <x v="2"/>
    <s v="2025-06-01"/>
    <x v="0"/>
    <s v="2025-06-08"/>
    <s v="Customer 1198"/>
    <x v="2"/>
    <x v="2"/>
    <x v="2"/>
    <s v="High value"/>
    <s v="Under Review"/>
    <n v="86208"/>
    <n v="1789913"/>
  </r>
  <r>
    <x v="281"/>
    <n v="1179"/>
    <s v="LT01"/>
    <s v="E030"/>
    <x v="281"/>
    <x v="3"/>
    <x v="2"/>
    <s v="2025-05-02"/>
    <x v="2"/>
    <m/>
    <s v="Customer 1179"/>
    <x v="1"/>
    <x v="4"/>
    <x v="4"/>
    <s v="High value"/>
    <s v="Under Review"/>
    <n v="58053"/>
    <n v="6556306"/>
  </r>
  <r>
    <x v="282"/>
    <n v="1069"/>
    <s v="LT01"/>
    <s v="E012"/>
    <x v="282"/>
    <x v="2"/>
    <x v="1"/>
    <s v="2025-08-07"/>
    <x v="2"/>
    <m/>
    <s v="Customer 1069"/>
    <x v="1"/>
    <x v="1"/>
    <x v="1"/>
    <s v="High value"/>
    <s v="Under Review"/>
    <n v="76137"/>
    <n v="2043522"/>
  </r>
  <r>
    <x v="283"/>
    <n v="1029"/>
    <s v="LT02"/>
    <s v="E014"/>
    <x v="283"/>
    <x v="0"/>
    <x v="1"/>
    <s v="2025-10-05"/>
    <x v="0"/>
    <s v="2025-10-06"/>
    <s v="Customer 1029"/>
    <x v="0"/>
    <x v="0"/>
    <x v="0"/>
    <s v="High value"/>
    <s v="Under Review"/>
    <n v="66638"/>
    <n v="2519113"/>
  </r>
  <r>
    <x v="284"/>
    <n v="1061"/>
    <s v="LT01"/>
    <s v="E022"/>
    <x v="284"/>
    <x v="0"/>
    <x v="4"/>
    <s v="2025-03-16"/>
    <x v="0"/>
    <s v="2025-03-24"/>
    <s v="Customer 1061"/>
    <x v="1"/>
    <x v="0"/>
    <x v="0"/>
    <s v="High value"/>
    <s v="Under Review"/>
    <n v="130481"/>
    <n v="2651093"/>
  </r>
  <r>
    <x v="285"/>
    <n v="1080"/>
    <s v="LT01"/>
    <s v="E004"/>
    <x v="285"/>
    <x v="3"/>
    <x v="3"/>
    <s v="2025-12-21"/>
    <x v="0"/>
    <s v="2025-12-30"/>
    <s v="Customer 1080"/>
    <x v="1"/>
    <x v="1"/>
    <x v="1"/>
    <s v="High value"/>
    <s v="Under Review"/>
    <n v="144447"/>
    <n v="7068374"/>
  </r>
  <r>
    <x v="286"/>
    <n v="1114"/>
    <s v="LT03"/>
    <s v="E018"/>
    <x v="286"/>
    <x v="3"/>
    <x v="2"/>
    <s v="2025-04-23"/>
    <x v="0"/>
    <s v="2025-04-25"/>
    <s v="Customer 1114"/>
    <x v="2"/>
    <x v="4"/>
    <x v="4"/>
    <s v="Normal"/>
    <s v="Under Review"/>
    <n v="111355"/>
    <n v="561829"/>
  </r>
  <r>
    <x v="287"/>
    <n v="1008"/>
    <s v="LT04"/>
    <s v="E010"/>
    <x v="287"/>
    <x v="0"/>
    <x v="1"/>
    <s v="2025-07-27"/>
    <x v="2"/>
    <m/>
    <s v="Customer 1008"/>
    <x v="3"/>
    <x v="3"/>
    <x v="3"/>
    <s v="High value"/>
    <s v="Under Review"/>
    <n v="88798"/>
    <n v="1525261"/>
  </r>
  <r>
    <x v="288"/>
    <n v="1070"/>
    <s v="LT04"/>
    <s v="E030"/>
    <x v="288"/>
    <x v="1"/>
    <x v="0"/>
    <s v="2025-12-08"/>
    <x v="0"/>
    <s v="2025-12-10"/>
    <s v="Customer 1070"/>
    <x v="3"/>
    <x v="4"/>
    <x v="4"/>
    <s v="High value"/>
    <s v="Under Review"/>
    <n v="80542"/>
    <n v="5872203"/>
  </r>
  <r>
    <x v="289"/>
    <n v="1188"/>
    <s v="LT02"/>
    <s v="E030"/>
    <x v="289"/>
    <x v="2"/>
    <x v="2"/>
    <s v="2025-11-13"/>
    <x v="2"/>
    <m/>
    <s v="Customer 1188"/>
    <x v="0"/>
    <x v="2"/>
    <x v="2"/>
    <s v="High value"/>
    <s v="Under Review"/>
    <n v="22663"/>
    <n v="4733332"/>
  </r>
  <r>
    <x v="290"/>
    <n v="1042"/>
    <s v="LT05"/>
    <s v="E023"/>
    <x v="290"/>
    <x v="3"/>
    <x v="0"/>
    <s v="2025-02-25"/>
    <x v="0"/>
    <s v="2025-03-07"/>
    <s v="Customer 1042"/>
    <x v="4"/>
    <x v="3"/>
    <x v="3"/>
    <s v="High value"/>
    <s v="Under Review"/>
    <n v="10787"/>
    <n v="6745409"/>
  </r>
  <r>
    <x v="291"/>
    <n v="1173"/>
    <s v="LT01"/>
    <s v="E025"/>
    <x v="291"/>
    <x v="1"/>
    <x v="3"/>
    <s v="2025-11-09"/>
    <x v="0"/>
    <s v="2025-11-13"/>
    <s v="Customer 1173"/>
    <x v="1"/>
    <x v="3"/>
    <x v="3"/>
    <s v="High value"/>
    <s v="Under Review"/>
    <n v="73415"/>
    <n v="5209820"/>
  </r>
  <r>
    <x v="292"/>
    <n v="1108"/>
    <s v="LT05"/>
    <s v="E008"/>
    <x v="292"/>
    <x v="0"/>
    <x v="2"/>
    <s v="2025-09-12"/>
    <x v="0"/>
    <s v="2025-09-19"/>
    <s v="Customer 1108"/>
    <x v="4"/>
    <x v="4"/>
    <x v="4"/>
    <s v="High value"/>
    <s v="Under Review"/>
    <n v="61038"/>
    <n v="2613830"/>
  </r>
  <r>
    <x v="293"/>
    <n v="1046"/>
    <s v="LT04"/>
    <s v="E030"/>
    <x v="293"/>
    <x v="4"/>
    <x v="0"/>
    <s v="2025-02-09"/>
    <x v="0"/>
    <s v="2025-02-13"/>
    <s v="Customer 1046"/>
    <x v="3"/>
    <x v="3"/>
    <x v="3"/>
    <s v="High value"/>
    <s v="Under Review"/>
    <n v="110831"/>
    <n v="2371525"/>
  </r>
  <r>
    <x v="294"/>
    <n v="1101"/>
    <s v="LT02"/>
    <s v="E013"/>
    <x v="294"/>
    <x v="1"/>
    <x v="2"/>
    <s v="2025-02-14"/>
    <x v="0"/>
    <s v="2025-02-18"/>
    <s v="Customer 1101"/>
    <x v="0"/>
    <x v="0"/>
    <x v="0"/>
    <s v="High value"/>
    <s v="Under Review"/>
    <n v="119278"/>
    <n v="3738569"/>
  </r>
  <r>
    <x v="295"/>
    <n v="1198"/>
    <s v="LT04"/>
    <s v="E010"/>
    <x v="295"/>
    <x v="4"/>
    <x v="0"/>
    <s v="2025-02-14"/>
    <x v="0"/>
    <s v="2025-02-20"/>
    <s v="Customer 1198"/>
    <x v="3"/>
    <x v="2"/>
    <x v="2"/>
    <s v="High value"/>
    <s v="Under Review"/>
    <n v="57260"/>
    <n v="9420622"/>
  </r>
  <r>
    <x v="296"/>
    <n v="1030"/>
    <s v="LT04"/>
    <s v="E012"/>
    <x v="296"/>
    <x v="3"/>
    <x v="0"/>
    <s v="2025-11-01"/>
    <x v="0"/>
    <s v="2025-11-08"/>
    <s v="Customer 1030"/>
    <x v="3"/>
    <x v="2"/>
    <x v="2"/>
    <s v="High value"/>
    <s v="Under Review"/>
    <n v="165770"/>
    <n v="910404"/>
  </r>
  <r>
    <x v="297"/>
    <n v="1075"/>
    <s v="LT05"/>
    <s v="E005"/>
    <x v="297"/>
    <x v="0"/>
    <x v="4"/>
    <s v="2025-10-25"/>
    <x v="1"/>
    <m/>
    <s v="Customer 1075"/>
    <x v="4"/>
    <x v="1"/>
    <x v="1"/>
    <s v="High value"/>
    <s v="Under Review"/>
    <n v="0"/>
    <n v="6250437"/>
  </r>
  <r>
    <x v="298"/>
    <n v="1149"/>
    <s v="LT01"/>
    <s v="E014"/>
    <x v="298"/>
    <x v="3"/>
    <x v="2"/>
    <s v="2025-11-26"/>
    <x v="0"/>
    <s v="2025-12-03"/>
    <s v="Customer 1149"/>
    <x v="1"/>
    <x v="2"/>
    <x v="2"/>
    <s v="High value"/>
    <s v="Under Review"/>
    <n v="198653"/>
    <n v="9046829"/>
  </r>
  <r>
    <x v="299"/>
    <n v="1139"/>
    <s v="LT03"/>
    <s v="E016"/>
    <x v="299"/>
    <x v="2"/>
    <x v="4"/>
    <s v="2025-09-23"/>
    <x v="0"/>
    <s v="2025-09-26"/>
    <s v="Customer 1139"/>
    <x v="2"/>
    <x v="1"/>
    <x v="1"/>
    <s v="High value"/>
    <s v="Under Review"/>
    <n v="68595"/>
    <n v="2253982"/>
  </r>
  <r>
    <x v="300"/>
    <n v="1109"/>
    <s v="LT02"/>
    <s v="E001"/>
    <x v="300"/>
    <x v="2"/>
    <x v="2"/>
    <s v="2025-06-02"/>
    <x v="0"/>
    <s v="2025-06-06"/>
    <s v="Customer 1109"/>
    <x v="0"/>
    <x v="3"/>
    <x v="3"/>
    <s v="High value"/>
    <s v="Under Review"/>
    <n v="46689"/>
    <n v="4686951"/>
  </r>
  <r>
    <x v="301"/>
    <n v="1033"/>
    <s v="LT05"/>
    <s v="E005"/>
    <x v="301"/>
    <x v="4"/>
    <x v="1"/>
    <s v="2025-02-18"/>
    <x v="2"/>
    <m/>
    <s v="Customer 1033"/>
    <x v="4"/>
    <x v="4"/>
    <x v="4"/>
    <s v="High value"/>
    <s v="Under Review"/>
    <n v="81066"/>
    <n v="8377954"/>
  </r>
  <r>
    <x v="302"/>
    <n v="1137"/>
    <s v="LT01"/>
    <s v="E022"/>
    <x v="302"/>
    <x v="1"/>
    <x v="0"/>
    <s v="2025-05-25"/>
    <x v="2"/>
    <m/>
    <s v="Customer 1137"/>
    <x v="1"/>
    <x v="2"/>
    <x v="2"/>
    <s v="High value"/>
    <s v="Under Review"/>
    <n v="85066"/>
    <n v="2708252"/>
  </r>
  <r>
    <x v="303"/>
    <n v="1177"/>
    <s v="LT04"/>
    <s v="E024"/>
    <x v="303"/>
    <x v="1"/>
    <x v="4"/>
    <s v="2025-04-27"/>
    <x v="0"/>
    <s v="2025-05-02"/>
    <s v="Customer 1177"/>
    <x v="3"/>
    <x v="4"/>
    <x v="4"/>
    <s v="High value"/>
    <s v="Under Review"/>
    <n v="74869"/>
    <n v="4273346"/>
  </r>
  <r>
    <x v="304"/>
    <n v="1154"/>
    <s v="LT02"/>
    <s v="E024"/>
    <x v="304"/>
    <x v="0"/>
    <x v="4"/>
    <s v="2025-12-28"/>
    <x v="2"/>
    <m/>
    <s v="Customer 1154"/>
    <x v="0"/>
    <x v="0"/>
    <x v="0"/>
    <s v="High value"/>
    <s v="Under Review"/>
    <n v="132072"/>
    <n v="8851040"/>
  </r>
  <r>
    <x v="305"/>
    <n v="1150"/>
    <s v="LT03"/>
    <s v="E002"/>
    <x v="305"/>
    <x v="3"/>
    <x v="2"/>
    <s v="2025-08-27"/>
    <x v="1"/>
    <m/>
    <s v="Customer 1150"/>
    <x v="2"/>
    <x v="1"/>
    <x v="1"/>
    <s v="High value"/>
    <s v="Under Review"/>
    <n v="115775"/>
    <n v="4253924"/>
  </r>
  <r>
    <x v="306"/>
    <n v="1027"/>
    <s v="LT05"/>
    <s v="E014"/>
    <x v="306"/>
    <x v="1"/>
    <x v="4"/>
    <s v="2025-11-10"/>
    <x v="2"/>
    <m/>
    <s v="Customer 1027"/>
    <x v="4"/>
    <x v="3"/>
    <x v="3"/>
    <s v="Normal"/>
    <s v="Under Review"/>
    <n v="29866"/>
    <n v="629041"/>
  </r>
  <r>
    <x v="307"/>
    <n v="1198"/>
    <s v="LT02"/>
    <s v="E015"/>
    <x v="307"/>
    <x v="3"/>
    <x v="0"/>
    <s v="2025-09-10"/>
    <x v="0"/>
    <s v="2025-09-14"/>
    <s v="Customer 1198"/>
    <x v="0"/>
    <x v="2"/>
    <x v="2"/>
    <s v="High value"/>
    <s v="Under Review"/>
    <n v="54942"/>
    <n v="8251572"/>
  </r>
  <r>
    <x v="308"/>
    <n v="1087"/>
    <s v="LT01"/>
    <s v="E008"/>
    <x v="308"/>
    <x v="0"/>
    <x v="3"/>
    <s v="2025-12-17"/>
    <x v="0"/>
    <s v="2025-12-23"/>
    <s v="Customer 1087"/>
    <x v="1"/>
    <x v="0"/>
    <x v="0"/>
    <s v="High value"/>
    <s v="Under Review"/>
    <n v="116366"/>
    <n v="2779836"/>
  </r>
  <r>
    <x v="309"/>
    <n v="1034"/>
    <s v="LT05"/>
    <s v="E026"/>
    <x v="309"/>
    <x v="1"/>
    <x v="4"/>
    <s v="2025-07-27"/>
    <x v="2"/>
    <m/>
    <s v="Customer 1034"/>
    <x v="4"/>
    <x v="2"/>
    <x v="2"/>
    <s v="High value"/>
    <s v="Under Review"/>
    <n v="150017"/>
    <n v="4642155"/>
  </r>
  <r>
    <x v="310"/>
    <n v="1187"/>
    <s v="LT04"/>
    <s v="E012"/>
    <x v="310"/>
    <x v="2"/>
    <x v="2"/>
    <s v="2025-06-13"/>
    <x v="0"/>
    <s v="2025-06-18"/>
    <s v="Customer 1187"/>
    <x v="3"/>
    <x v="3"/>
    <x v="3"/>
    <s v="High value"/>
    <s v="Under Review"/>
    <n v="66963"/>
    <n v="9265180"/>
  </r>
  <r>
    <x v="311"/>
    <n v="1012"/>
    <s v="LT05"/>
    <s v="E015"/>
    <x v="311"/>
    <x v="2"/>
    <x v="4"/>
    <s v="2025-06-01"/>
    <x v="1"/>
    <m/>
    <s v="Customer 1012"/>
    <x v="4"/>
    <x v="1"/>
    <x v="1"/>
    <s v="High value"/>
    <s v="Under Review"/>
    <n v="38194"/>
    <n v="2649895"/>
  </r>
  <r>
    <x v="312"/>
    <n v="1089"/>
    <s v="LT02"/>
    <s v="E023"/>
    <x v="312"/>
    <x v="4"/>
    <x v="4"/>
    <s v="2025-09-23"/>
    <x v="0"/>
    <s v="2025-09-24"/>
    <s v="Customer 1089"/>
    <x v="0"/>
    <x v="2"/>
    <x v="2"/>
    <s v="High value"/>
    <s v="Under Review"/>
    <n v="26752"/>
    <n v="4154186"/>
  </r>
  <r>
    <x v="313"/>
    <n v="1043"/>
    <s v="LT03"/>
    <s v="E003"/>
    <x v="313"/>
    <x v="2"/>
    <x v="2"/>
    <s v="2025-03-27"/>
    <x v="0"/>
    <s v="2025-03-30"/>
    <s v="Customer 1043"/>
    <x v="2"/>
    <x v="3"/>
    <x v="3"/>
    <s v="High value"/>
    <s v="Under Review"/>
    <n v="235231"/>
    <n v="5952151"/>
  </r>
  <r>
    <x v="314"/>
    <n v="1117"/>
    <s v="LT01"/>
    <s v="E030"/>
    <x v="314"/>
    <x v="1"/>
    <x v="1"/>
    <s v="2025-03-04"/>
    <x v="0"/>
    <s v="2025-03-14"/>
    <s v="Customer 1117"/>
    <x v="1"/>
    <x v="0"/>
    <x v="0"/>
    <s v="Normal"/>
    <s v="Under Review"/>
    <n v="98055"/>
    <n v="222676"/>
  </r>
  <r>
    <x v="315"/>
    <n v="1113"/>
    <s v="LT03"/>
    <s v="E029"/>
    <x v="315"/>
    <x v="4"/>
    <x v="1"/>
    <s v="2025-05-05"/>
    <x v="0"/>
    <s v="2025-05-13"/>
    <s v="Customer 1113"/>
    <x v="2"/>
    <x v="3"/>
    <x v="3"/>
    <s v="High value"/>
    <s v="Under Review"/>
    <n v="17119"/>
    <n v="3703191"/>
  </r>
  <r>
    <x v="316"/>
    <n v="1076"/>
    <s v="LT05"/>
    <s v="E017"/>
    <x v="316"/>
    <x v="1"/>
    <x v="3"/>
    <s v="2025-09-01"/>
    <x v="0"/>
    <s v="2025-09-05"/>
    <s v="Customer 1076"/>
    <x v="4"/>
    <x v="3"/>
    <x v="3"/>
    <s v="High value"/>
    <s v="Under Review"/>
    <n v="142691"/>
    <n v="4827594"/>
  </r>
  <r>
    <x v="317"/>
    <n v="1100"/>
    <s v="LT05"/>
    <s v="E007"/>
    <x v="317"/>
    <x v="0"/>
    <x v="3"/>
    <s v="2025-01-18"/>
    <x v="0"/>
    <s v="2025-01-23"/>
    <s v="Customer 1100"/>
    <x v="4"/>
    <x v="1"/>
    <x v="1"/>
    <s v="High value"/>
    <s v="Under Review"/>
    <n v="175891"/>
    <n v="5276874"/>
  </r>
  <r>
    <x v="318"/>
    <n v="1030"/>
    <s v="LT02"/>
    <s v="E021"/>
    <x v="318"/>
    <x v="1"/>
    <x v="3"/>
    <s v="2025-02-26"/>
    <x v="0"/>
    <s v="2025-03-03"/>
    <s v="Customer 1030"/>
    <x v="0"/>
    <x v="2"/>
    <x v="2"/>
    <s v="High value"/>
    <s v="Under Review"/>
    <n v="49390"/>
    <n v="3202332"/>
  </r>
  <r>
    <x v="319"/>
    <n v="1085"/>
    <s v="LT04"/>
    <s v="E016"/>
    <x v="319"/>
    <x v="1"/>
    <x v="3"/>
    <s v="2025-09-23"/>
    <x v="1"/>
    <m/>
    <s v="Customer 1085"/>
    <x v="3"/>
    <x v="2"/>
    <x v="2"/>
    <s v="High value"/>
    <s v="Under Review"/>
    <n v="6786"/>
    <n v="8045473"/>
  </r>
  <r>
    <x v="320"/>
    <n v="1103"/>
    <s v="LT05"/>
    <s v="E010"/>
    <x v="320"/>
    <x v="3"/>
    <x v="1"/>
    <s v="2025-02-25"/>
    <x v="1"/>
    <m/>
    <s v="Customer 1103"/>
    <x v="4"/>
    <x v="1"/>
    <x v="1"/>
    <s v="High value"/>
    <s v="Under Review"/>
    <n v="70125"/>
    <n v="1160211"/>
  </r>
  <r>
    <x v="321"/>
    <n v="1040"/>
    <s v="LT01"/>
    <s v="E013"/>
    <x v="321"/>
    <x v="2"/>
    <x v="2"/>
    <s v="2025-03-05"/>
    <x v="1"/>
    <m/>
    <s v="Customer 1040"/>
    <x v="1"/>
    <x v="2"/>
    <x v="2"/>
    <s v="High value"/>
    <s v="Under Review"/>
    <n v="64664"/>
    <n v="2455236"/>
  </r>
  <r>
    <x v="322"/>
    <n v="1028"/>
    <s v="LT04"/>
    <s v="E030"/>
    <x v="322"/>
    <x v="3"/>
    <x v="0"/>
    <s v="2025-03-23"/>
    <x v="0"/>
    <s v="2025-03-26"/>
    <s v="Customer 1028"/>
    <x v="3"/>
    <x v="1"/>
    <x v="1"/>
    <s v="High value"/>
    <s v="Under Review"/>
    <n v="100424"/>
    <n v="9418003"/>
  </r>
  <r>
    <x v="323"/>
    <n v="1058"/>
    <s v="LT04"/>
    <s v="E024"/>
    <x v="323"/>
    <x v="4"/>
    <x v="1"/>
    <s v="2025-06-23"/>
    <x v="0"/>
    <s v="2025-06-28"/>
    <s v="Customer 1058"/>
    <x v="3"/>
    <x v="1"/>
    <x v="1"/>
    <s v="Normal"/>
    <s v="Under Review"/>
    <n v="19703"/>
    <n v="659634"/>
  </r>
  <r>
    <x v="324"/>
    <n v="1079"/>
    <s v="LT05"/>
    <s v="E028"/>
    <x v="324"/>
    <x v="1"/>
    <x v="4"/>
    <s v="2025-12-29"/>
    <x v="0"/>
    <s v="2025-12-30"/>
    <s v="Customer 1079"/>
    <x v="4"/>
    <x v="1"/>
    <x v="1"/>
    <s v="High value"/>
    <s v="Under Review"/>
    <n v="26948"/>
    <n v="6302590"/>
  </r>
  <r>
    <x v="325"/>
    <n v="1005"/>
    <s v="LT03"/>
    <s v="E003"/>
    <x v="325"/>
    <x v="0"/>
    <x v="4"/>
    <s v="2025-06-03"/>
    <x v="0"/>
    <s v="2025-06-11"/>
    <s v="Customer 1005"/>
    <x v="2"/>
    <x v="4"/>
    <x v="4"/>
    <s v="High value"/>
    <s v="Under Review"/>
    <n v="40932"/>
    <n v="9021574"/>
  </r>
  <r>
    <x v="326"/>
    <n v="1048"/>
    <s v="LT03"/>
    <s v="E015"/>
    <x v="326"/>
    <x v="2"/>
    <x v="3"/>
    <s v="2025-09-27"/>
    <x v="0"/>
    <s v="2025-09-28"/>
    <s v="Customer 1048"/>
    <x v="2"/>
    <x v="3"/>
    <x v="3"/>
    <s v="High value"/>
    <s v="Under Review"/>
    <n v="136486"/>
    <n v="2510715"/>
  </r>
  <r>
    <x v="327"/>
    <n v="1001"/>
    <s v="LT05"/>
    <s v="E024"/>
    <x v="327"/>
    <x v="2"/>
    <x v="2"/>
    <s v="2025-05-27"/>
    <x v="1"/>
    <m/>
    <s v="Customer 1001"/>
    <x v="4"/>
    <x v="1"/>
    <x v="1"/>
    <s v="High value"/>
    <s v="Under Review"/>
    <n v="73746"/>
    <n v="4322286"/>
  </r>
  <r>
    <x v="328"/>
    <n v="1075"/>
    <s v="LT04"/>
    <s v="E029"/>
    <x v="328"/>
    <x v="4"/>
    <x v="0"/>
    <s v="2025-01-03"/>
    <x v="0"/>
    <s v="2025-01-09"/>
    <s v="Customer 1075"/>
    <x v="3"/>
    <x v="1"/>
    <x v="1"/>
    <s v="High value"/>
    <s v="Under Review"/>
    <n v="86054"/>
    <n v="6270696"/>
  </r>
  <r>
    <x v="329"/>
    <n v="1127"/>
    <s v="LT02"/>
    <s v="E018"/>
    <x v="329"/>
    <x v="1"/>
    <x v="2"/>
    <s v="2025-12-02"/>
    <x v="2"/>
    <m/>
    <s v="Customer 1127"/>
    <x v="0"/>
    <x v="3"/>
    <x v="3"/>
    <s v="High value"/>
    <s v="Under Review"/>
    <n v="33381"/>
    <n v="4180779"/>
  </r>
  <r>
    <x v="330"/>
    <n v="1017"/>
    <s v="LT05"/>
    <s v="E012"/>
    <x v="330"/>
    <x v="4"/>
    <x v="1"/>
    <s v="2025-08-15"/>
    <x v="2"/>
    <m/>
    <s v="Customer 1017"/>
    <x v="4"/>
    <x v="3"/>
    <x v="3"/>
    <s v="High value"/>
    <s v="Under Review"/>
    <n v="62136"/>
    <n v="6120702"/>
  </r>
  <r>
    <x v="331"/>
    <n v="1169"/>
    <s v="LT01"/>
    <s v="E016"/>
    <x v="331"/>
    <x v="3"/>
    <x v="0"/>
    <s v="2025-05-20"/>
    <x v="2"/>
    <m/>
    <s v="Customer 1169"/>
    <x v="1"/>
    <x v="1"/>
    <x v="1"/>
    <s v="High value"/>
    <s v="Under Review"/>
    <n v="88519"/>
    <n v="8388455"/>
  </r>
  <r>
    <x v="332"/>
    <n v="1103"/>
    <s v="LT02"/>
    <s v="E001"/>
    <x v="332"/>
    <x v="2"/>
    <x v="1"/>
    <s v="2025-03-25"/>
    <x v="0"/>
    <s v="2025-03-28"/>
    <s v="Customer 1103"/>
    <x v="0"/>
    <x v="1"/>
    <x v="1"/>
    <s v="High value"/>
    <s v="Under Review"/>
    <n v="22662"/>
    <n v="8445409"/>
  </r>
  <r>
    <x v="333"/>
    <n v="1194"/>
    <s v="LT05"/>
    <s v="E012"/>
    <x v="333"/>
    <x v="4"/>
    <x v="2"/>
    <s v="2025-06-19"/>
    <x v="1"/>
    <m/>
    <s v="Customer 1194"/>
    <x v="4"/>
    <x v="4"/>
    <x v="4"/>
    <s v="High value"/>
    <s v="Under Review"/>
    <n v="58257"/>
    <n v="1748382"/>
  </r>
  <r>
    <x v="334"/>
    <n v="1062"/>
    <s v="LT01"/>
    <s v="E003"/>
    <x v="334"/>
    <x v="0"/>
    <x v="0"/>
    <s v="2025-11-24"/>
    <x v="0"/>
    <s v="2025-11-30"/>
    <s v="Customer 1062"/>
    <x v="1"/>
    <x v="0"/>
    <x v="0"/>
    <s v="High value"/>
    <s v="Under Review"/>
    <n v="206275"/>
    <n v="2765348"/>
  </r>
  <r>
    <x v="335"/>
    <n v="1006"/>
    <s v="LT02"/>
    <s v="E014"/>
    <x v="335"/>
    <x v="3"/>
    <x v="1"/>
    <s v="2025-03-08"/>
    <x v="0"/>
    <s v="2025-03-09"/>
    <s v="Customer 1006"/>
    <x v="0"/>
    <x v="3"/>
    <x v="3"/>
    <s v="High value"/>
    <s v="Under Review"/>
    <n v="98573"/>
    <n v="5329373"/>
  </r>
  <r>
    <x v="336"/>
    <n v="1156"/>
    <s v="LT02"/>
    <s v="E014"/>
    <x v="336"/>
    <x v="4"/>
    <x v="0"/>
    <s v="2025-10-11"/>
    <x v="0"/>
    <s v="2025-10-14"/>
    <s v="Customer 1156"/>
    <x v="0"/>
    <x v="4"/>
    <x v="4"/>
    <s v="High value"/>
    <s v="Under Review"/>
    <n v="129437"/>
    <n v="5910590"/>
  </r>
  <r>
    <x v="337"/>
    <n v="1168"/>
    <s v="LT02"/>
    <s v="E018"/>
    <x v="337"/>
    <x v="4"/>
    <x v="0"/>
    <s v="2025-09-27"/>
    <x v="0"/>
    <s v="2025-10-06"/>
    <s v="Customer 1168"/>
    <x v="0"/>
    <x v="0"/>
    <x v="0"/>
    <s v="High value"/>
    <s v="Under Review"/>
    <n v="179758"/>
    <n v="863322"/>
  </r>
  <r>
    <x v="338"/>
    <n v="1168"/>
    <s v="LT05"/>
    <s v="E001"/>
    <x v="338"/>
    <x v="4"/>
    <x v="0"/>
    <s v="2025-01-12"/>
    <x v="0"/>
    <s v="2025-01-13"/>
    <s v="Customer 1168"/>
    <x v="4"/>
    <x v="0"/>
    <x v="0"/>
    <s v="Normal"/>
    <s v="Under Review"/>
    <n v="22838"/>
    <n v="302386"/>
  </r>
  <r>
    <x v="339"/>
    <n v="1007"/>
    <s v="LT03"/>
    <s v="E022"/>
    <x v="339"/>
    <x v="0"/>
    <x v="3"/>
    <s v="2025-10-25"/>
    <x v="0"/>
    <s v="2025-10-27"/>
    <s v="Customer 1007"/>
    <x v="2"/>
    <x v="4"/>
    <x v="4"/>
    <s v="High value"/>
    <s v="Under Review"/>
    <n v="34131"/>
    <n v="1159267"/>
  </r>
  <r>
    <x v="340"/>
    <n v="1031"/>
    <s v="LT05"/>
    <s v="E029"/>
    <x v="340"/>
    <x v="4"/>
    <x v="0"/>
    <s v="2025-07-17"/>
    <x v="2"/>
    <m/>
    <s v="Customer 1031"/>
    <x v="4"/>
    <x v="1"/>
    <x v="1"/>
    <s v="High value"/>
    <s v="Under Review"/>
    <n v="33691"/>
    <n v="5384009"/>
  </r>
  <r>
    <x v="341"/>
    <n v="1114"/>
    <s v="LT05"/>
    <s v="E018"/>
    <x v="341"/>
    <x v="4"/>
    <x v="4"/>
    <s v="2025-03-04"/>
    <x v="1"/>
    <m/>
    <s v="Customer 1114"/>
    <x v="4"/>
    <x v="4"/>
    <x v="4"/>
    <s v="High value"/>
    <s v="Under Review"/>
    <n v="67566"/>
    <n v="1015036"/>
  </r>
  <r>
    <x v="342"/>
    <n v="1094"/>
    <s v="LT01"/>
    <s v="E002"/>
    <x v="342"/>
    <x v="3"/>
    <x v="4"/>
    <s v="2025-04-09"/>
    <x v="1"/>
    <m/>
    <s v="Customer 1094"/>
    <x v="1"/>
    <x v="1"/>
    <x v="1"/>
    <s v="High value"/>
    <s v="Under Review"/>
    <n v="95072"/>
    <n v="4062383"/>
  </r>
  <r>
    <x v="343"/>
    <n v="1013"/>
    <s v="LT04"/>
    <s v="E018"/>
    <x v="343"/>
    <x v="2"/>
    <x v="2"/>
    <s v="2025-11-11"/>
    <x v="0"/>
    <s v="2025-11-21"/>
    <s v="Customer 1013"/>
    <x v="3"/>
    <x v="4"/>
    <x v="4"/>
    <s v="Normal"/>
    <s v="Under Review"/>
    <n v="19434"/>
    <n v="417836"/>
  </r>
  <r>
    <x v="344"/>
    <n v="1055"/>
    <s v="LT02"/>
    <s v="E019"/>
    <x v="344"/>
    <x v="0"/>
    <x v="2"/>
    <s v="2025-10-17"/>
    <x v="0"/>
    <s v="2025-10-24"/>
    <s v="Customer 1055"/>
    <x v="0"/>
    <x v="2"/>
    <x v="2"/>
    <s v="High value"/>
    <s v="Under Review"/>
    <n v="42573"/>
    <n v="9407074"/>
  </r>
  <r>
    <x v="345"/>
    <n v="1043"/>
    <s v="LT01"/>
    <s v="E024"/>
    <x v="345"/>
    <x v="3"/>
    <x v="1"/>
    <s v="2025-01-19"/>
    <x v="0"/>
    <s v="2025-01-27"/>
    <s v="Customer 1043"/>
    <x v="1"/>
    <x v="3"/>
    <x v="3"/>
    <s v="High value"/>
    <s v="Under Review"/>
    <n v="25198"/>
    <n v="4572677"/>
  </r>
  <r>
    <x v="346"/>
    <n v="1185"/>
    <s v="LT04"/>
    <s v="E003"/>
    <x v="346"/>
    <x v="3"/>
    <x v="1"/>
    <s v="2025-12-15"/>
    <x v="0"/>
    <s v="2025-12-20"/>
    <s v="Customer 1185"/>
    <x v="3"/>
    <x v="3"/>
    <x v="3"/>
    <s v="High value"/>
    <s v="Under Review"/>
    <n v="146272"/>
    <n v="2930389"/>
  </r>
  <r>
    <x v="347"/>
    <n v="1020"/>
    <s v="LT04"/>
    <s v="E014"/>
    <x v="347"/>
    <x v="1"/>
    <x v="4"/>
    <s v="2025-10-11"/>
    <x v="0"/>
    <s v="2025-10-13"/>
    <s v="Customer 1020"/>
    <x v="3"/>
    <x v="0"/>
    <x v="0"/>
    <s v="High value"/>
    <s v="Under Review"/>
    <n v="232099"/>
    <n v="7743956"/>
  </r>
  <r>
    <x v="348"/>
    <n v="1057"/>
    <s v="LT02"/>
    <s v="E023"/>
    <x v="348"/>
    <x v="1"/>
    <x v="0"/>
    <s v="2025-02-04"/>
    <x v="1"/>
    <m/>
    <s v="Customer 1057"/>
    <x v="0"/>
    <x v="3"/>
    <x v="3"/>
    <s v="High value"/>
    <s v="Under Review"/>
    <n v="31200"/>
    <n v="5174743"/>
  </r>
  <r>
    <x v="349"/>
    <n v="1057"/>
    <s v="LT02"/>
    <s v="E020"/>
    <x v="349"/>
    <x v="1"/>
    <x v="1"/>
    <s v="2025-03-14"/>
    <x v="0"/>
    <s v="2025-03-21"/>
    <s v="Customer 1057"/>
    <x v="0"/>
    <x v="3"/>
    <x v="3"/>
    <s v="Normal"/>
    <s v="Under Review"/>
    <n v="26082"/>
    <n v="272496"/>
  </r>
  <r>
    <x v="350"/>
    <n v="1066"/>
    <s v="LT03"/>
    <s v="E021"/>
    <x v="350"/>
    <x v="1"/>
    <x v="3"/>
    <s v="2025-05-18"/>
    <x v="0"/>
    <s v="2025-05-23"/>
    <s v="Customer 1066"/>
    <x v="2"/>
    <x v="3"/>
    <x v="3"/>
    <s v="High value"/>
    <s v="Under Review"/>
    <n v="170435"/>
    <n v="6028581"/>
  </r>
  <r>
    <x v="351"/>
    <n v="1109"/>
    <s v="LT01"/>
    <s v="E015"/>
    <x v="351"/>
    <x v="2"/>
    <x v="0"/>
    <s v="2025-08-31"/>
    <x v="0"/>
    <s v="2025-09-09"/>
    <s v="Customer 1109"/>
    <x v="1"/>
    <x v="3"/>
    <x v="3"/>
    <s v="High value"/>
    <s v="Under Review"/>
    <n v="136599"/>
    <n v="5885247"/>
  </r>
  <r>
    <x v="352"/>
    <n v="1023"/>
    <s v="LT03"/>
    <s v="E021"/>
    <x v="352"/>
    <x v="1"/>
    <x v="3"/>
    <s v="2025-09-24"/>
    <x v="1"/>
    <m/>
    <s v="Customer 1023"/>
    <x v="2"/>
    <x v="3"/>
    <x v="3"/>
    <s v="High value"/>
    <s v="Under Review"/>
    <n v="56064"/>
    <n v="7307411"/>
  </r>
  <r>
    <x v="353"/>
    <n v="1042"/>
    <s v="LT02"/>
    <s v="E024"/>
    <x v="353"/>
    <x v="4"/>
    <x v="4"/>
    <s v="2025-11-10"/>
    <x v="0"/>
    <s v="2025-11-17"/>
    <s v="Customer 1042"/>
    <x v="0"/>
    <x v="3"/>
    <x v="3"/>
    <s v="High value"/>
    <s v="Under Review"/>
    <n v="7200"/>
    <n v="6819990"/>
  </r>
  <r>
    <x v="354"/>
    <n v="1129"/>
    <s v="LT04"/>
    <s v="E007"/>
    <x v="354"/>
    <x v="3"/>
    <x v="4"/>
    <s v="2025-08-07"/>
    <x v="0"/>
    <s v="2025-08-09"/>
    <s v="Customer 1129"/>
    <x v="3"/>
    <x v="3"/>
    <x v="3"/>
    <s v="High value"/>
    <s v="Under Review"/>
    <n v="185586"/>
    <n v="3452337"/>
  </r>
  <r>
    <x v="355"/>
    <n v="1096"/>
    <s v="LT05"/>
    <s v="E014"/>
    <x v="355"/>
    <x v="0"/>
    <x v="2"/>
    <s v="2025-05-26"/>
    <x v="0"/>
    <s v="2025-05-28"/>
    <s v="Customer 1096"/>
    <x v="4"/>
    <x v="4"/>
    <x v="4"/>
    <s v="High value"/>
    <s v="Under Review"/>
    <n v="163736"/>
    <n v="3311155"/>
  </r>
  <r>
    <x v="356"/>
    <n v="1159"/>
    <s v="LT01"/>
    <s v="E002"/>
    <x v="356"/>
    <x v="4"/>
    <x v="0"/>
    <s v="2025-09-08"/>
    <x v="0"/>
    <s v="2025-09-13"/>
    <s v="Customer 1159"/>
    <x v="1"/>
    <x v="2"/>
    <x v="2"/>
    <s v="High value"/>
    <s v="Under Review"/>
    <n v="152342"/>
    <n v="9343436"/>
  </r>
  <r>
    <x v="357"/>
    <n v="1036"/>
    <s v="LT03"/>
    <s v="E001"/>
    <x v="357"/>
    <x v="1"/>
    <x v="4"/>
    <s v="2025-05-12"/>
    <x v="2"/>
    <m/>
    <s v="Customer 1036"/>
    <x v="2"/>
    <x v="0"/>
    <x v="0"/>
    <s v="Normal"/>
    <s v="Under Review"/>
    <n v="69845"/>
    <n v="347636"/>
  </r>
  <r>
    <x v="358"/>
    <n v="1175"/>
    <s v="LT02"/>
    <s v="E006"/>
    <x v="358"/>
    <x v="0"/>
    <x v="2"/>
    <s v="2025-02-03"/>
    <x v="0"/>
    <s v="2025-02-13"/>
    <s v="Customer 1175"/>
    <x v="0"/>
    <x v="1"/>
    <x v="1"/>
    <s v="High value"/>
    <s v="Under Review"/>
    <n v="105139"/>
    <n v="4668153"/>
  </r>
  <r>
    <x v="359"/>
    <n v="1127"/>
    <s v="LT01"/>
    <s v="E005"/>
    <x v="359"/>
    <x v="2"/>
    <x v="1"/>
    <s v="2025-01-30"/>
    <x v="2"/>
    <m/>
    <s v="Customer 1127"/>
    <x v="1"/>
    <x v="3"/>
    <x v="3"/>
    <s v="High value"/>
    <s v="Under Review"/>
    <n v="116218"/>
    <n v="9882859"/>
  </r>
  <r>
    <x v="360"/>
    <n v="1074"/>
    <s v="LT04"/>
    <s v="E018"/>
    <x v="360"/>
    <x v="0"/>
    <x v="3"/>
    <s v="2025-10-16"/>
    <x v="0"/>
    <s v="2025-10-25"/>
    <s v="Customer 1074"/>
    <x v="3"/>
    <x v="4"/>
    <x v="4"/>
    <s v="High value"/>
    <s v="Under Review"/>
    <n v="104127"/>
    <n v="5144514"/>
  </r>
  <r>
    <x v="361"/>
    <n v="1175"/>
    <s v="LT01"/>
    <s v="E028"/>
    <x v="361"/>
    <x v="1"/>
    <x v="4"/>
    <s v="2025-08-21"/>
    <x v="0"/>
    <s v="2025-08-31"/>
    <s v="Customer 1175"/>
    <x v="1"/>
    <x v="1"/>
    <x v="1"/>
    <s v="High value"/>
    <s v="Under Review"/>
    <n v="180531"/>
    <n v="5094338"/>
  </r>
  <r>
    <x v="362"/>
    <n v="1118"/>
    <s v="LT01"/>
    <s v="E007"/>
    <x v="362"/>
    <x v="4"/>
    <x v="2"/>
    <s v="2025-08-10"/>
    <x v="2"/>
    <m/>
    <s v="Customer 1118"/>
    <x v="1"/>
    <x v="3"/>
    <x v="3"/>
    <s v="High value"/>
    <s v="Under Review"/>
    <n v="186354"/>
    <n v="3556033"/>
  </r>
  <r>
    <x v="363"/>
    <n v="1195"/>
    <s v="LT04"/>
    <s v="E001"/>
    <x v="363"/>
    <x v="1"/>
    <x v="3"/>
    <s v="2025-11-19"/>
    <x v="1"/>
    <m/>
    <s v="Customer 1195"/>
    <x v="3"/>
    <x v="3"/>
    <x v="3"/>
    <s v="High value"/>
    <s v="Under Review"/>
    <n v="123576"/>
    <n v="3709296"/>
  </r>
  <r>
    <x v="364"/>
    <n v="1159"/>
    <s v="LT02"/>
    <s v="E012"/>
    <x v="364"/>
    <x v="0"/>
    <x v="4"/>
    <s v="2025-12-31"/>
    <x v="0"/>
    <s v="2026-01-07"/>
    <s v="Customer 1159"/>
    <x v="0"/>
    <x v="2"/>
    <x v="2"/>
    <s v="High value"/>
    <s v="Under Review"/>
    <n v="6275"/>
    <n v="4233029"/>
  </r>
  <r>
    <x v="365"/>
    <n v="1065"/>
    <s v="LT01"/>
    <s v="E009"/>
    <x v="365"/>
    <x v="1"/>
    <x v="2"/>
    <s v="2025-11-26"/>
    <x v="0"/>
    <s v="2025-11-28"/>
    <s v="Customer 1065"/>
    <x v="1"/>
    <x v="2"/>
    <x v="2"/>
    <s v="High value"/>
    <s v="Under Review"/>
    <n v="11713"/>
    <n v="5024559"/>
  </r>
  <r>
    <x v="366"/>
    <n v="1011"/>
    <s v="LT02"/>
    <s v="E028"/>
    <x v="366"/>
    <x v="1"/>
    <x v="3"/>
    <s v="2025-12-23"/>
    <x v="1"/>
    <m/>
    <s v="Customer 1011"/>
    <x v="0"/>
    <x v="0"/>
    <x v="0"/>
    <s v="High value"/>
    <s v="Under Review"/>
    <n v="94149"/>
    <n v="7200684"/>
  </r>
  <r>
    <x v="367"/>
    <n v="1150"/>
    <s v="LT05"/>
    <s v="E010"/>
    <x v="367"/>
    <x v="1"/>
    <x v="3"/>
    <s v="2025-09-01"/>
    <x v="2"/>
    <m/>
    <s v="Customer 1150"/>
    <x v="4"/>
    <x v="1"/>
    <x v="1"/>
    <s v="High value"/>
    <s v="Under Review"/>
    <n v="139026"/>
    <n v="6580099"/>
  </r>
  <r>
    <x v="368"/>
    <n v="1071"/>
    <s v="LT01"/>
    <s v="E028"/>
    <x v="368"/>
    <x v="2"/>
    <x v="0"/>
    <s v="2025-12-28"/>
    <x v="1"/>
    <m/>
    <s v="Customer 1071"/>
    <x v="1"/>
    <x v="3"/>
    <x v="3"/>
    <s v="High value"/>
    <s v="Under Review"/>
    <n v="99002"/>
    <n v="1235478"/>
  </r>
  <r>
    <x v="369"/>
    <n v="1054"/>
    <s v="LT04"/>
    <s v="E029"/>
    <x v="369"/>
    <x v="0"/>
    <x v="4"/>
    <s v="2025-03-19"/>
    <x v="0"/>
    <s v="2025-03-26"/>
    <s v="Customer 1054"/>
    <x v="3"/>
    <x v="3"/>
    <x v="3"/>
    <s v="High value"/>
    <s v="Under Review"/>
    <n v="136017"/>
    <n v="4101946"/>
  </r>
  <r>
    <x v="370"/>
    <n v="1071"/>
    <s v="LT01"/>
    <s v="E002"/>
    <x v="370"/>
    <x v="4"/>
    <x v="2"/>
    <s v="2025-09-13"/>
    <x v="1"/>
    <m/>
    <s v="Customer 1071"/>
    <x v="1"/>
    <x v="3"/>
    <x v="3"/>
    <s v="High value"/>
    <s v="Under Review"/>
    <n v="41049"/>
    <n v="5118677"/>
  </r>
  <r>
    <x v="371"/>
    <n v="1100"/>
    <s v="LT05"/>
    <s v="E015"/>
    <x v="371"/>
    <x v="0"/>
    <x v="0"/>
    <s v="2025-12-05"/>
    <x v="2"/>
    <m/>
    <s v="Customer 1100"/>
    <x v="4"/>
    <x v="1"/>
    <x v="1"/>
    <s v="High value"/>
    <s v="Under Review"/>
    <n v="181861"/>
    <n v="6534151"/>
  </r>
  <r>
    <x v="372"/>
    <n v="1136"/>
    <s v="LT05"/>
    <s v="E015"/>
    <x v="372"/>
    <x v="3"/>
    <x v="0"/>
    <s v="2025-02-21"/>
    <x v="1"/>
    <m/>
    <s v="Customer 1136"/>
    <x v="4"/>
    <x v="1"/>
    <x v="1"/>
    <s v="High value"/>
    <s v="Under Review"/>
    <n v="79420"/>
    <n v="1391857"/>
  </r>
  <r>
    <x v="373"/>
    <n v="1179"/>
    <s v="LT03"/>
    <s v="E014"/>
    <x v="373"/>
    <x v="3"/>
    <x v="3"/>
    <s v="2025-05-02"/>
    <x v="2"/>
    <m/>
    <s v="Customer 1179"/>
    <x v="2"/>
    <x v="4"/>
    <x v="4"/>
    <s v="High value"/>
    <s v="Under Review"/>
    <n v="110639"/>
    <n v="2071137"/>
  </r>
  <r>
    <x v="374"/>
    <n v="1112"/>
    <s v="LT01"/>
    <s v="E028"/>
    <x v="374"/>
    <x v="3"/>
    <x v="1"/>
    <s v="2025-06-02"/>
    <x v="2"/>
    <m/>
    <s v="Customer 1112"/>
    <x v="1"/>
    <x v="4"/>
    <x v="4"/>
    <s v="High value"/>
    <s v="Under Review"/>
    <n v="0"/>
    <n v="7589588"/>
  </r>
  <r>
    <x v="375"/>
    <n v="1200"/>
    <s v="LT02"/>
    <s v="E018"/>
    <x v="375"/>
    <x v="4"/>
    <x v="4"/>
    <s v="2025-09-04"/>
    <x v="0"/>
    <s v="2025-09-13"/>
    <s v="Customer 1200"/>
    <x v="0"/>
    <x v="4"/>
    <x v="4"/>
    <s v="High value"/>
    <s v="Under Review"/>
    <n v="159738"/>
    <n v="6437032"/>
  </r>
  <r>
    <x v="376"/>
    <n v="1026"/>
    <s v="LT04"/>
    <s v="E022"/>
    <x v="376"/>
    <x v="3"/>
    <x v="2"/>
    <s v="2025-05-06"/>
    <x v="0"/>
    <s v="2025-05-13"/>
    <s v="Customer 1026"/>
    <x v="3"/>
    <x v="0"/>
    <x v="0"/>
    <s v="High value"/>
    <s v="Under Review"/>
    <n v="113476"/>
    <n v="935722"/>
  </r>
  <r>
    <x v="377"/>
    <n v="1088"/>
    <s v="LT01"/>
    <s v="E027"/>
    <x v="377"/>
    <x v="2"/>
    <x v="2"/>
    <s v="2025-02-24"/>
    <x v="0"/>
    <s v="2025-02-27"/>
    <s v="Customer 1088"/>
    <x v="1"/>
    <x v="1"/>
    <x v="1"/>
    <s v="High value"/>
    <s v="Under Review"/>
    <n v="64274"/>
    <n v="7287990"/>
  </r>
  <r>
    <x v="378"/>
    <n v="1177"/>
    <s v="LT05"/>
    <s v="E025"/>
    <x v="378"/>
    <x v="4"/>
    <x v="4"/>
    <s v="2025-02-04"/>
    <x v="2"/>
    <m/>
    <s v="Customer 1177"/>
    <x v="4"/>
    <x v="4"/>
    <x v="4"/>
    <s v="High value"/>
    <s v="Under Review"/>
    <n v="123269"/>
    <n v="6241470"/>
  </r>
  <r>
    <x v="379"/>
    <n v="1101"/>
    <s v="LT02"/>
    <s v="E015"/>
    <x v="379"/>
    <x v="4"/>
    <x v="2"/>
    <s v="2025-11-21"/>
    <x v="0"/>
    <s v="2025-11-27"/>
    <s v="Customer 1101"/>
    <x v="0"/>
    <x v="0"/>
    <x v="0"/>
    <s v="High value"/>
    <s v="Under Review"/>
    <n v="74359"/>
    <n v="8416004"/>
  </r>
  <r>
    <x v="380"/>
    <n v="1075"/>
    <s v="LT03"/>
    <s v="E007"/>
    <x v="380"/>
    <x v="3"/>
    <x v="3"/>
    <s v="2025-10-11"/>
    <x v="0"/>
    <s v="2025-10-21"/>
    <s v="Customer 1075"/>
    <x v="2"/>
    <x v="1"/>
    <x v="1"/>
    <s v="High value"/>
    <s v="Under Review"/>
    <n v="141003"/>
    <n v="7073127"/>
  </r>
  <r>
    <x v="381"/>
    <n v="1024"/>
    <s v="LT02"/>
    <s v="E018"/>
    <x v="381"/>
    <x v="0"/>
    <x v="0"/>
    <s v="2025-02-28"/>
    <x v="1"/>
    <m/>
    <s v="Customer 1024"/>
    <x v="0"/>
    <x v="3"/>
    <x v="3"/>
    <s v="High value"/>
    <s v="Under Review"/>
    <n v="97009"/>
    <n v="5611872"/>
  </r>
  <r>
    <x v="382"/>
    <n v="1095"/>
    <s v="LT04"/>
    <s v="E023"/>
    <x v="382"/>
    <x v="2"/>
    <x v="0"/>
    <s v="2025-11-12"/>
    <x v="2"/>
    <m/>
    <s v="Customer 1095"/>
    <x v="3"/>
    <x v="4"/>
    <x v="4"/>
    <s v="High value"/>
    <s v="Under Review"/>
    <n v="64623"/>
    <n v="8649444"/>
  </r>
  <r>
    <x v="383"/>
    <n v="1106"/>
    <s v="LT01"/>
    <s v="E021"/>
    <x v="383"/>
    <x v="0"/>
    <x v="2"/>
    <s v="2025-10-24"/>
    <x v="0"/>
    <s v="2025-11-03"/>
    <s v="Customer 1106"/>
    <x v="1"/>
    <x v="3"/>
    <x v="3"/>
    <s v="High value"/>
    <s v="Under Review"/>
    <n v="180880"/>
    <n v="1424464"/>
  </r>
  <r>
    <x v="384"/>
    <n v="1052"/>
    <s v="LT02"/>
    <s v="E005"/>
    <x v="384"/>
    <x v="4"/>
    <x v="2"/>
    <s v="2025-09-06"/>
    <x v="1"/>
    <m/>
    <s v="Customer 1052"/>
    <x v="0"/>
    <x v="4"/>
    <x v="4"/>
    <s v="High value"/>
    <s v="Under Review"/>
    <n v="123917"/>
    <n v="5714537"/>
  </r>
  <r>
    <x v="385"/>
    <n v="1090"/>
    <s v="LT03"/>
    <s v="E022"/>
    <x v="385"/>
    <x v="2"/>
    <x v="2"/>
    <s v="2025-03-04"/>
    <x v="2"/>
    <m/>
    <s v="Customer 1090"/>
    <x v="2"/>
    <x v="0"/>
    <x v="0"/>
    <s v="High value"/>
    <s v="Under Review"/>
    <n v="5210"/>
    <n v="1085962"/>
  </r>
  <r>
    <x v="386"/>
    <n v="1099"/>
    <s v="LT05"/>
    <s v="E027"/>
    <x v="386"/>
    <x v="0"/>
    <x v="2"/>
    <s v="2025-05-21"/>
    <x v="0"/>
    <s v="2025-05-29"/>
    <s v="Customer 1099"/>
    <x v="4"/>
    <x v="2"/>
    <x v="2"/>
    <s v="High value"/>
    <s v="Under Review"/>
    <n v="17757"/>
    <n v="6591404"/>
  </r>
  <r>
    <x v="387"/>
    <n v="1177"/>
    <s v="LT05"/>
    <s v="E028"/>
    <x v="387"/>
    <x v="1"/>
    <x v="1"/>
    <s v="2025-11-01"/>
    <x v="1"/>
    <m/>
    <s v="Customer 1177"/>
    <x v="4"/>
    <x v="4"/>
    <x v="4"/>
    <s v="High value"/>
    <s v="Under Review"/>
    <n v="170639"/>
    <n v="4366651"/>
  </r>
  <r>
    <x v="388"/>
    <n v="1001"/>
    <s v="LT01"/>
    <s v="E026"/>
    <x v="388"/>
    <x v="1"/>
    <x v="0"/>
    <s v="2025-05-24"/>
    <x v="2"/>
    <m/>
    <s v="Customer 1001"/>
    <x v="1"/>
    <x v="1"/>
    <x v="1"/>
    <s v="High value"/>
    <s v="Under Review"/>
    <n v="52064"/>
    <n v="7533486"/>
  </r>
  <r>
    <x v="389"/>
    <n v="1113"/>
    <s v="LT03"/>
    <s v="E028"/>
    <x v="389"/>
    <x v="4"/>
    <x v="3"/>
    <s v="2025-12-03"/>
    <x v="0"/>
    <s v="2025-12-04"/>
    <s v="Customer 1113"/>
    <x v="2"/>
    <x v="3"/>
    <x v="3"/>
    <s v="High value"/>
    <s v="Under Review"/>
    <n v="109412"/>
    <n v="4709301"/>
  </r>
  <r>
    <x v="390"/>
    <n v="1005"/>
    <s v="LT02"/>
    <s v="E009"/>
    <x v="390"/>
    <x v="3"/>
    <x v="1"/>
    <s v="2025-11-30"/>
    <x v="0"/>
    <s v="2025-12-03"/>
    <s v="Customer 1005"/>
    <x v="0"/>
    <x v="4"/>
    <x v="4"/>
    <s v="High value"/>
    <s v="Under Review"/>
    <n v="82831"/>
    <n v="9435860"/>
  </r>
  <r>
    <x v="391"/>
    <n v="1144"/>
    <s v="LT04"/>
    <s v="E011"/>
    <x v="391"/>
    <x v="4"/>
    <x v="2"/>
    <s v="2025-10-30"/>
    <x v="0"/>
    <s v="2025-11-05"/>
    <s v="Customer 1144"/>
    <x v="3"/>
    <x v="1"/>
    <x v="1"/>
    <s v="High value"/>
    <s v="Under Review"/>
    <n v="116237"/>
    <n v="4471714"/>
  </r>
  <r>
    <x v="392"/>
    <n v="1089"/>
    <s v="LT04"/>
    <s v="E002"/>
    <x v="392"/>
    <x v="3"/>
    <x v="3"/>
    <s v="2025-07-05"/>
    <x v="1"/>
    <m/>
    <s v="Customer 1089"/>
    <x v="3"/>
    <x v="2"/>
    <x v="2"/>
    <s v="High value"/>
    <s v="Under Review"/>
    <n v="200091"/>
    <n v="8219067"/>
  </r>
  <r>
    <x v="393"/>
    <n v="1079"/>
    <s v="LT05"/>
    <s v="E009"/>
    <x v="393"/>
    <x v="3"/>
    <x v="0"/>
    <s v="2025-01-23"/>
    <x v="0"/>
    <s v="2025-01-27"/>
    <s v="Customer 1079"/>
    <x v="4"/>
    <x v="1"/>
    <x v="1"/>
    <s v="High value"/>
    <s v="Under Review"/>
    <n v="110577"/>
    <n v="9696107"/>
  </r>
  <r>
    <x v="394"/>
    <n v="1137"/>
    <s v="LT05"/>
    <s v="E018"/>
    <x v="394"/>
    <x v="1"/>
    <x v="0"/>
    <s v="2025-03-22"/>
    <x v="0"/>
    <s v="2025-03-31"/>
    <s v="Customer 1137"/>
    <x v="4"/>
    <x v="2"/>
    <x v="2"/>
    <s v="High value"/>
    <s v="Under Review"/>
    <n v="21174"/>
    <n v="5025151"/>
  </r>
  <r>
    <x v="395"/>
    <n v="1043"/>
    <s v="LT05"/>
    <s v="E013"/>
    <x v="395"/>
    <x v="2"/>
    <x v="3"/>
    <s v="2025-09-11"/>
    <x v="1"/>
    <m/>
    <s v="Customer 1043"/>
    <x v="4"/>
    <x v="3"/>
    <x v="3"/>
    <s v="High value"/>
    <s v="Under Review"/>
    <n v="164437"/>
    <n v="9342427"/>
  </r>
  <r>
    <x v="396"/>
    <n v="1192"/>
    <s v="LT05"/>
    <s v="E001"/>
    <x v="396"/>
    <x v="3"/>
    <x v="4"/>
    <s v="2025-09-04"/>
    <x v="2"/>
    <m/>
    <s v="Customer 1192"/>
    <x v="4"/>
    <x v="0"/>
    <x v="0"/>
    <s v="High value"/>
    <s v="Under Review"/>
    <n v="150002"/>
    <n v="5215381"/>
  </r>
  <r>
    <x v="397"/>
    <n v="1132"/>
    <s v="LT02"/>
    <s v="E016"/>
    <x v="397"/>
    <x v="4"/>
    <x v="3"/>
    <s v="2025-01-23"/>
    <x v="2"/>
    <m/>
    <s v="Customer 1132"/>
    <x v="0"/>
    <x v="0"/>
    <x v="0"/>
    <s v="High value"/>
    <s v="Under Review"/>
    <n v="153840"/>
    <n v="9297222"/>
  </r>
  <r>
    <x v="398"/>
    <n v="1083"/>
    <s v="LT02"/>
    <s v="E010"/>
    <x v="398"/>
    <x v="4"/>
    <x v="2"/>
    <s v="2025-05-11"/>
    <x v="0"/>
    <s v="2025-05-19"/>
    <s v="Customer 1083"/>
    <x v="0"/>
    <x v="4"/>
    <x v="4"/>
    <s v="Normal"/>
    <s v="Under Review"/>
    <n v="137057"/>
    <n v="285806"/>
  </r>
  <r>
    <x v="399"/>
    <n v="1107"/>
    <s v="LT01"/>
    <s v="E003"/>
    <x v="399"/>
    <x v="1"/>
    <x v="1"/>
    <s v="2025-11-16"/>
    <x v="0"/>
    <s v="2025-11-18"/>
    <s v="Customer 1107"/>
    <x v="1"/>
    <x v="0"/>
    <x v="0"/>
    <s v="High value"/>
    <s v="Under Review"/>
    <n v="71463"/>
    <n v="4750867"/>
  </r>
  <r>
    <x v="400"/>
    <n v="1057"/>
    <s v="LT02"/>
    <s v="E009"/>
    <x v="400"/>
    <x v="1"/>
    <x v="3"/>
    <s v="2025-09-15"/>
    <x v="1"/>
    <m/>
    <s v="Customer 1057"/>
    <x v="0"/>
    <x v="3"/>
    <x v="3"/>
    <s v="High value"/>
    <s v="Under Review"/>
    <n v="0"/>
    <n v="3849094"/>
  </r>
  <r>
    <x v="401"/>
    <n v="1106"/>
    <s v="LT05"/>
    <s v="E019"/>
    <x v="401"/>
    <x v="2"/>
    <x v="3"/>
    <s v="2025-08-04"/>
    <x v="0"/>
    <s v="2025-08-10"/>
    <s v="Customer 1106"/>
    <x v="4"/>
    <x v="3"/>
    <x v="3"/>
    <s v="High value"/>
    <s v="Under Review"/>
    <n v="44510"/>
    <n v="2730821"/>
  </r>
  <r>
    <x v="402"/>
    <n v="1111"/>
    <s v="LT05"/>
    <s v="E016"/>
    <x v="402"/>
    <x v="0"/>
    <x v="4"/>
    <s v="2025-06-19"/>
    <x v="1"/>
    <m/>
    <s v="Customer 1111"/>
    <x v="4"/>
    <x v="2"/>
    <x v="2"/>
    <s v="High value"/>
    <s v="Under Review"/>
    <n v="45909"/>
    <n v="7975372"/>
  </r>
  <r>
    <x v="403"/>
    <n v="1094"/>
    <s v="LT05"/>
    <s v="E016"/>
    <x v="403"/>
    <x v="0"/>
    <x v="2"/>
    <s v="2025-01-30"/>
    <x v="0"/>
    <s v="2025-02-05"/>
    <s v="Customer 1094"/>
    <x v="4"/>
    <x v="1"/>
    <x v="1"/>
    <s v="High value"/>
    <s v="Under Review"/>
    <n v="89368"/>
    <n v="9832192"/>
  </r>
  <r>
    <x v="404"/>
    <n v="1133"/>
    <s v="LT03"/>
    <s v="E030"/>
    <x v="404"/>
    <x v="2"/>
    <x v="2"/>
    <s v="2025-06-22"/>
    <x v="0"/>
    <s v="2025-06-23"/>
    <s v="Customer 1133"/>
    <x v="2"/>
    <x v="0"/>
    <x v="0"/>
    <s v="High value"/>
    <s v="Under Review"/>
    <n v="0"/>
    <n v="8635160"/>
  </r>
  <r>
    <x v="405"/>
    <n v="1097"/>
    <s v="LT02"/>
    <s v="E017"/>
    <x v="405"/>
    <x v="0"/>
    <x v="3"/>
    <s v="2025-10-07"/>
    <x v="0"/>
    <s v="2025-10-11"/>
    <s v="Customer 1097"/>
    <x v="0"/>
    <x v="4"/>
    <x v="4"/>
    <s v="High value"/>
    <s v="Under Review"/>
    <n v="97051"/>
    <n v="2051355"/>
  </r>
  <r>
    <x v="406"/>
    <n v="1021"/>
    <s v="LT04"/>
    <s v="E021"/>
    <x v="406"/>
    <x v="2"/>
    <x v="0"/>
    <s v="2025-03-01"/>
    <x v="0"/>
    <s v="2025-03-03"/>
    <s v="Customer 1021"/>
    <x v="3"/>
    <x v="4"/>
    <x v="4"/>
    <s v="High value"/>
    <s v="Under Review"/>
    <n v="279113"/>
    <n v="2828403"/>
  </r>
  <r>
    <x v="407"/>
    <n v="1038"/>
    <s v="LT01"/>
    <s v="E004"/>
    <x v="407"/>
    <x v="0"/>
    <x v="2"/>
    <s v="2025-05-18"/>
    <x v="0"/>
    <s v="2025-05-24"/>
    <s v="Customer 1038"/>
    <x v="1"/>
    <x v="3"/>
    <x v="3"/>
    <s v="High value"/>
    <s v="Under Review"/>
    <n v="39137"/>
    <n v="3590908"/>
  </r>
  <r>
    <x v="408"/>
    <n v="1117"/>
    <s v="LT02"/>
    <s v="E023"/>
    <x v="408"/>
    <x v="3"/>
    <x v="0"/>
    <s v="2025-04-09"/>
    <x v="0"/>
    <s v="2025-04-16"/>
    <s v="Customer 1117"/>
    <x v="0"/>
    <x v="0"/>
    <x v="0"/>
    <s v="High value"/>
    <s v="Under Review"/>
    <n v="25883"/>
    <n v="7890494"/>
  </r>
  <r>
    <x v="409"/>
    <n v="1114"/>
    <s v="LT05"/>
    <s v="E013"/>
    <x v="409"/>
    <x v="1"/>
    <x v="2"/>
    <s v="2025-05-18"/>
    <x v="2"/>
    <m/>
    <s v="Customer 1114"/>
    <x v="4"/>
    <x v="4"/>
    <x v="4"/>
    <s v="High value"/>
    <s v="Under Review"/>
    <n v="106017"/>
    <n v="1077547"/>
  </r>
  <r>
    <x v="410"/>
    <n v="1162"/>
    <s v="LT04"/>
    <s v="E012"/>
    <x v="410"/>
    <x v="4"/>
    <x v="1"/>
    <s v="2025-06-24"/>
    <x v="1"/>
    <m/>
    <s v="Customer 1162"/>
    <x v="3"/>
    <x v="1"/>
    <x v="1"/>
    <s v="High value"/>
    <s v="Under Review"/>
    <n v="138877"/>
    <n v="4422146"/>
  </r>
  <r>
    <x v="411"/>
    <n v="1039"/>
    <s v="LT05"/>
    <s v="E014"/>
    <x v="411"/>
    <x v="1"/>
    <x v="3"/>
    <s v="2025-04-17"/>
    <x v="0"/>
    <s v="2025-04-22"/>
    <s v="Customer 1039"/>
    <x v="4"/>
    <x v="1"/>
    <x v="1"/>
    <s v="High value"/>
    <s v="Under Review"/>
    <n v="114105"/>
    <n v="2892562"/>
  </r>
  <r>
    <x v="412"/>
    <n v="1157"/>
    <s v="LT01"/>
    <s v="E029"/>
    <x v="412"/>
    <x v="0"/>
    <x v="3"/>
    <s v="2025-12-11"/>
    <x v="0"/>
    <s v="2025-12-21"/>
    <s v="Customer 1157"/>
    <x v="1"/>
    <x v="4"/>
    <x v="4"/>
    <s v="High value"/>
    <s v="Under Review"/>
    <n v="88700"/>
    <n v="1599269"/>
  </r>
  <r>
    <x v="413"/>
    <n v="1158"/>
    <s v="LT02"/>
    <s v="E026"/>
    <x v="413"/>
    <x v="4"/>
    <x v="4"/>
    <s v="2025-10-18"/>
    <x v="0"/>
    <s v="2025-10-24"/>
    <s v="Customer 1158"/>
    <x v="0"/>
    <x v="2"/>
    <x v="2"/>
    <s v="Normal"/>
    <s v="Under Review"/>
    <n v="122778"/>
    <n v="366079"/>
  </r>
  <r>
    <x v="414"/>
    <n v="1009"/>
    <s v="LT04"/>
    <s v="E002"/>
    <x v="414"/>
    <x v="2"/>
    <x v="2"/>
    <s v="2025-12-11"/>
    <x v="0"/>
    <s v="2025-12-14"/>
    <s v="Customer 1009"/>
    <x v="3"/>
    <x v="2"/>
    <x v="2"/>
    <s v="High value"/>
    <s v="Under Review"/>
    <n v="35408"/>
    <n v="5140418"/>
  </r>
  <r>
    <x v="415"/>
    <n v="1106"/>
    <s v="LT04"/>
    <s v="E024"/>
    <x v="415"/>
    <x v="0"/>
    <x v="1"/>
    <s v="2025-11-13"/>
    <x v="0"/>
    <s v="2025-11-16"/>
    <s v="Customer 1106"/>
    <x v="3"/>
    <x v="3"/>
    <x v="3"/>
    <s v="High value"/>
    <s v="Under Review"/>
    <n v="0"/>
    <n v="1929610"/>
  </r>
  <r>
    <x v="416"/>
    <n v="1105"/>
    <s v="LT02"/>
    <s v="E009"/>
    <x v="416"/>
    <x v="4"/>
    <x v="0"/>
    <s v="2025-01-16"/>
    <x v="0"/>
    <s v="2025-01-19"/>
    <s v="Customer 1105"/>
    <x v="0"/>
    <x v="1"/>
    <x v="1"/>
    <s v="High value"/>
    <s v="Under Review"/>
    <n v="67911"/>
    <n v="4347327"/>
  </r>
  <r>
    <x v="417"/>
    <n v="1077"/>
    <s v="LT03"/>
    <s v="E026"/>
    <x v="417"/>
    <x v="2"/>
    <x v="0"/>
    <s v="2025-01-04"/>
    <x v="2"/>
    <m/>
    <s v="Customer 1077"/>
    <x v="2"/>
    <x v="1"/>
    <x v="1"/>
    <s v="High value"/>
    <s v="Under Review"/>
    <n v="7344"/>
    <n v="6422674"/>
  </r>
  <r>
    <x v="418"/>
    <n v="1123"/>
    <s v="LT02"/>
    <s v="E001"/>
    <x v="418"/>
    <x v="3"/>
    <x v="2"/>
    <s v="2025-09-24"/>
    <x v="1"/>
    <m/>
    <s v="Customer 1123"/>
    <x v="0"/>
    <x v="0"/>
    <x v="0"/>
    <s v="High value"/>
    <s v="Under Review"/>
    <n v="0"/>
    <n v="6097191"/>
  </r>
  <r>
    <x v="419"/>
    <n v="1092"/>
    <s v="LT04"/>
    <s v="E025"/>
    <x v="419"/>
    <x v="1"/>
    <x v="4"/>
    <s v="2025-11-18"/>
    <x v="2"/>
    <m/>
    <s v="Customer 1092"/>
    <x v="3"/>
    <x v="3"/>
    <x v="3"/>
    <s v="High value"/>
    <s v="Under Review"/>
    <n v="152132"/>
    <n v="4385342"/>
  </r>
  <r>
    <x v="420"/>
    <n v="1154"/>
    <s v="LT02"/>
    <s v="E006"/>
    <x v="420"/>
    <x v="0"/>
    <x v="1"/>
    <s v="2025-04-28"/>
    <x v="0"/>
    <s v="2025-05-06"/>
    <s v="Customer 1154"/>
    <x v="0"/>
    <x v="0"/>
    <x v="0"/>
    <s v="High value"/>
    <s v="Under Review"/>
    <n v="98633"/>
    <n v="5388459"/>
  </r>
  <r>
    <x v="421"/>
    <n v="1099"/>
    <s v="LT01"/>
    <s v="E021"/>
    <x v="421"/>
    <x v="1"/>
    <x v="3"/>
    <s v="2025-03-24"/>
    <x v="0"/>
    <s v="2025-03-26"/>
    <s v="Customer 1099"/>
    <x v="1"/>
    <x v="2"/>
    <x v="2"/>
    <s v="High value"/>
    <s v="Under Review"/>
    <n v="188838"/>
    <n v="4509193"/>
  </r>
  <r>
    <x v="422"/>
    <n v="1178"/>
    <s v="LT04"/>
    <s v="E029"/>
    <x v="422"/>
    <x v="3"/>
    <x v="2"/>
    <s v="2025-10-13"/>
    <x v="0"/>
    <s v="2025-10-16"/>
    <s v="Customer 1178"/>
    <x v="3"/>
    <x v="1"/>
    <x v="1"/>
    <s v="High value"/>
    <s v="Under Review"/>
    <n v="77178"/>
    <n v="8629526"/>
  </r>
  <r>
    <x v="423"/>
    <n v="1076"/>
    <s v="LT02"/>
    <s v="E021"/>
    <x v="423"/>
    <x v="0"/>
    <x v="0"/>
    <s v="2025-03-31"/>
    <x v="0"/>
    <s v="2025-04-09"/>
    <s v="Customer 1076"/>
    <x v="0"/>
    <x v="3"/>
    <x v="3"/>
    <s v="High value"/>
    <s v="Under Review"/>
    <n v="0"/>
    <n v="7374869"/>
  </r>
  <r>
    <x v="424"/>
    <n v="1175"/>
    <s v="LT01"/>
    <s v="E003"/>
    <x v="424"/>
    <x v="0"/>
    <x v="2"/>
    <s v="2025-06-20"/>
    <x v="0"/>
    <s v="2025-06-30"/>
    <s v="Customer 1175"/>
    <x v="1"/>
    <x v="1"/>
    <x v="1"/>
    <s v="High value"/>
    <s v="Under Review"/>
    <n v="110902"/>
    <n v="5278074"/>
  </r>
  <r>
    <x v="425"/>
    <n v="1124"/>
    <s v="LT02"/>
    <s v="E024"/>
    <x v="425"/>
    <x v="3"/>
    <x v="3"/>
    <s v="2025-02-02"/>
    <x v="1"/>
    <m/>
    <s v="Customer 1124"/>
    <x v="0"/>
    <x v="2"/>
    <x v="2"/>
    <s v="High value"/>
    <s v="Under Review"/>
    <n v="0"/>
    <n v="5658719"/>
  </r>
  <r>
    <x v="426"/>
    <n v="1112"/>
    <s v="LT02"/>
    <s v="E014"/>
    <x v="426"/>
    <x v="0"/>
    <x v="3"/>
    <s v="2025-04-13"/>
    <x v="2"/>
    <m/>
    <s v="Customer 1112"/>
    <x v="0"/>
    <x v="4"/>
    <x v="4"/>
    <s v="High value"/>
    <s v="Under Review"/>
    <n v="145386"/>
    <n v="7148401"/>
  </r>
  <r>
    <x v="427"/>
    <n v="1055"/>
    <s v="LT03"/>
    <s v="E007"/>
    <x v="427"/>
    <x v="1"/>
    <x v="4"/>
    <s v="2025-11-24"/>
    <x v="0"/>
    <s v="2025-12-04"/>
    <s v="Customer 1055"/>
    <x v="2"/>
    <x v="2"/>
    <x v="2"/>
    <s v="Normal"/>
    <s v="Under Review"/>
    <n v="0"/>
    <n v="827015"/>
  </r>
  <r>
    <x v="428"/>
    <n v="1197"/>
    <s v="LT01"/>
    <s v="E024"/>
    <x v="428"/>
    <x v="4"/>
    <x v="1"/>
    <s v="2025-12-28"/>
    <x v="0"/>
    <s v="2025-12-30"/>
    <s v="Customer 1197"/>
    <x v="1"/>
    <x v="3"/>
    <x v="3"/>
    <s v="High value"/>
    <s v="Under Review"/>
    <n v="211061"/>
    <n v="9337483"/>
  </r>
  <r>
    <x v="429"/>
    <n v="1056"/>
    <s v="LT05"/>
    <s v="E023"/>
    <x v="429"/>
    <x v="2"/>
    <x v="1"/>
    <s v="2025-06-18"/>
    <x v="0"/>
    <s v="2025-06-27"/>
    <s v="Customer 1056"/>
    <x v="4"/>
    <x v="2"/>
    <x v="2"/>
    <s v="High value"/>
    <s v="Under Review"/>
    <n v="15948"/>
    <n v="5690159"/>
  </r>
  <r>
    <x v="430"/>
    <n v="1138"/>
    <s v="LT03"/>
    <s v="E013"/>
    <x v="430"/>
    <x v="4"/>
    <x v="4"/>
    <s v="2025-12-14"/>
    <x v="1"/>
    <m/>
    <s v="Customer 1138"/>
    <x v="2"/>
    <x v="2"/>
    <x v="2"/>
    <s v="High value"/>
    <s v="Under Review"/>
    <n v="0"/>
    <n v="6117097"/>
  </r>
  <r>
    <x v="431"/>
    <n v="1008"/>
    <s v="LT01"/>
    <s v="E013"/>
    <x v="431"/>
    <x v="3"/>
    <x v="2"/>
    <s v="2025-02-16"/>
    <x v="0"/>
    <s v="2025-02-24"/>
    <s v="Customer 1008"/>
    <x v="1"/>
    <x v="3"/>
    <x v="3"/>
    <s v="High value"/>
    <s v="Under Review"/>
    <n v="181462"/>
    <n v="3642924"/>
  </r>
  <r>
    <x v="432"/>
    <n v="1136"/>
    <s v="LT02"/>
    <s v="E028"/>
    <x v="432"/>
    <x v="0"/>
    <x v="4"/>
    <s v="2025-06-09"/>
    <x v="0"/>
    <s v="2025-06-13"/>
    <s v="Customer 1136"/>
    <x v="0"/>
    <x v="1"/>
    <x v="1"/>
    <s v="High value"/>
    <s v="Under Review"/>
    <n v="47389"/>
    <n v="2725511"/>
  </r>
  <r>
    <x v="433"/>
    <n v="1002"/>
    <s v="LT04"/>
    <s v="E008"/>
    <x v="433"/>
    <x v="1"/>
    <x v="1"/>
    <s v="2025-04-04"/>
    <x v="0"/>
    <s v="2025-04-08"/>
    <s v="Customer 1002"/>
    <x v="3"/>
    <x v="2"/>
    <x v="2"/>
    <s v="High value"/>
    <s v="Under Review"/>
    <n v="64444"/>
    <n v="6564521"/>
  </r>
  <r>
    <x v="434"/>
    <n v="1029"/>
    <s v="LT03"/>
    <s v="E024"/>
    <x v="434"/>
    <x v="2"/>
    <x v="2"/>
    <s v="2025-03-01"/>
    <x v="0"/>
    <s v="2025-03-07"/>
    <s v="Customer 1029"/>
    <x v="2"/>
    <x v="0"/>
    <x v="0"/>
    <s v="High value"/>
    <s v="Under Review"/>
    <n v="153038"/>
    <n v="8656342"/>
  </r>
  <r>
    <x v="435"/>
    <n v="1131"/>
    <s v="LT04"/>
    <s v="E007"/>
    <x v="435"/>
    <x v="4"/>
    <x v="1"/>
    <s v="2025-12-12"/>
    <x v="0"/>
    <s v="2025-12-18"/>
    <s v="Customer 1131"/>
    <x v="3"/>
    <x v="3"/>
    <x v="3"/>
    <s v="High value"/>
    <s v="Under Review"/>
    <n v="180133"/>
    <n v="2389627"/>
  </r>
  <r>
    <x v="436"/>
    <n v="1121"/>
    <s v="LT05"/>
    <s v="E008"/>
    <x v="436"/>
    <x v="0"/>
    <x v="3"/>
    <s v="2025-01-15"/>
    <x v="0"/>
    <s v="2025-01-16"/>
    <s v="Customer 1121"/>
    <x v="4"/>
    <x v="1"/>
    <x v="1"/>
    <s v="High value"/>
    <s v="Under Review"/>
    <n v="132153"/>
    <n v="2200393"/>
  </r>
  <r>
    <x v="437"/>
    <n v="1098"/>
    <s v="LT02"/>
    <s v="E021"/>
    <x v="437"/>
    <x v="1"/>
    <x v="3"/>
    <s v="2025-05-30"/>
    <x v="2"/>
    <m/>
    <s v="Customer 1098"/>
    <x v="0"/>
    <x v="0"/>
    <x v="0"/>
    <s v="High value"/>
    <s v="Under Review"/>
    <n v="23999"/>
    <n v="9953720"/>
  </r>
  <r>
    <x v="438"/>
    <n v="1094"/>
    <s v="LT01"/>
    <s v="E005"/>
    <x v="438"/>
    <x v="2"/>
    <x v="0"/>
    <s v="2025-02-23"/>
    <x v="2"/>
    <m/>
    <s v="Customer 1094"/>
    <x v="1"/>
    <x v="1"/>
    <x v="1"/>
    <s v="High value"/>
    <s v="Under Review"/>
    <n v="152511"/>
    <n v="3229584"/>
  </r>
  <r>
    <x v="439"/>
    <n v="1179"/>
    <s v="LT04"/>
    <s v="E016"/>
    <x v="439"/>
    <x v="1"/>
    <x v="4"/>
    <s v="2025-11-18"/>
    <x v="0"/>
    <s v="2025-11-25"/>
    <s v="Customer 1179"/>
    <x v="3"/>
    <x v="4"/>
    <x v="4"/>
    <s v="High value"/>
    <s v="Under Review"/>
    <n v="23612"/>
    <n v="6262269"/>
  </r>
  <r>
    <x v="440"/>
    <n v="1145"/>
    <s v="LT04"/>
    <s v="E005"/>
    <x v="440"/>
    <x v="1"/>
    <x v="3"/>
    <s v="2025-06-25"/>
    <x v="0"/>
    <s v="2025-07-02"/>
    <s v="Customer 1145"/>
    <x v="3"/>
    <x v="1"/>
    <x v="1"/>
    <s v="High value"/>
    <s v="Under Review"/>
    <n v="37595"/>
    <n v="9783555"/>
  </r>
  <r>
    <x v="441"/>
    <n v="1098"/>
    <s v="LT05"/>
    <s v="E018"/>
    <x v="441"/>
    <x v="4"/>
    <x v="1"/>
    <s v="2025-01-05"/>
    <x v="0"/>
    <s v="2025-01-07"/>
    <s v="Customer 1098"/>
    <x v="4"/>
    <x v="0"/>
    <x v="0"/>
    <s v="High value"/>
    <s v="Under Review"/>
    <n v="39694"/>
    <n v="9532745"/>
  </r>
  <r>
    <x v="442"/>
    <n v="1091"/>
    <s v="LT03"/>
    <s v="E006"/>
    <x v="442"/>
    <x v="3"/>
    <x v="2"/>
    <s v="2025-02-10"/>
    <x v="1"/>
    <m/>
    <s v="Customer 1091"/>
    <x v="2"/>
    <x v="4"/>
    <x v="4"/>
    <s v="High value"/>
    <s v="Under Review"/>
    <n v="126431"/>
    <n v="5412919"/>
  </r>
  <r>
    <x v="443"/>
    <n v="1104"/>
    <s v="LT01"/>
    <s v="E014"/>
    <x v="443"/>
    <x v="2"/>
    <x v="1"/>
    <s v="2025-12-29"/>
    <x v="0"/>
    <s v="2026-01-01"/>
    <s v="Customer 1104"/>
    <x v="1"/>
    <x v="3"/>
    <x v="3"/>
    <s v="High value"/>
    <s v="Under Review"/>
    <n v="87569"/>
    <n v="1137151"/>
  </r>
  <r>
    <x v="444"/>
    <n v="1149"/>
    <s v="LT03"/>
    <s v="E006"/>
    <x v="444"/>
    <x v="4"/>
    <x v="2"/>
    <s v="2025-01-14"/>
    <x v="0"/>
    <s v="2025-01-21"/>
    <s v="Customer 1149"/>
    <x v="2"/>
    <x v="2"/>
    <x v="2"/>
    <s v="High value"/>
    <s v="Under Review"/>
    <n v="55844"/>
    <n v="7945153"/>
  </r>
  <r>
    <x v="445"/>
    <n v="1013"/>
    <s v="LT05"/>
    <s v="E028"/>
    <x v="445"/>
    <x v="2"/>
    <x v="0"/>
    <s v="2025-09-18"/>
    <x v="1"/>
    <m/>
    <s v="Customer 1013"/>
    <x v="4"/>
    <x v="4"/>
    <x v="4"/>
    <s v="High value"/>
    <s v="Under Review"/>
    <n v="81816"/>
    <n v="1663958"/>
  </r>
  <r>
    <x v="446"/>
    <n v="1048"/>
    <s v="LT03"/>
    <s v="E027"/>
    <x v="446"/>
    <x v="3"/>
    <x v="4"/>
    <s v="2025-06-07"/>
    <x v="2"/>
    <m/>
    <s v="Customer 1048"/>
    <x v="2"/>
    <x v="3"/>
    <x v="3"/>
    <s v="High value"/>
    <s v="Under Review"/>
    <n v="222433"/>
    <n v="8002883"/>
  </r>
  <r>
    <x v="447"/>
    <n v="1180"/>
    <s v="LT04"/>
    <s v="E011"/>
    <x v="447"/>
    <x v="4"/>
    <x v="4"/>
    <s v="2025-11-11"/>
    <x v="0"/>
    <s v="2025-11-13"/>
    <s v="Customer 1180"/>
    <x v="3"/>
    <x v="1"/>
    <x v="1"/>
    <s v="High value"/>
    <s v="Under Review"/>
    <n v="109432"/>
    <n v="9466615"/>
  </r>
  <r>
    <x v="448"/>
    <n v="1153"/>
    <s v="LT01"/>
    <s v="E022"/>
    <x v="448"/>
    <x v="0"/>
    <x v="0"/>
    <s v="2025-06-04"/>
    <x v="2"/>
    <m/>
    <s v="Customer 1153"/>
    <x v="1"/>
    <x v="1"/>
    <x v="1"/>
    <s v="Normal"/>
    <s v="Under Review"/>
    <n v="176221"/>
    <n v="15709"/>
  </r>
  <r>
    <x v="449"/>
    <n v="1084"/>
    <s v="LT05"/>
    <s v="E012"/>
    <x v="449"/>
    <x v="3"/>
    <x v="0"/>
    <s v="2025-07-24"/>
    <x v="0"/>
    <s v="2025-07-28"/>
    <s v="Customer 1084"/>
    <x v="4"/>
    <x v="4"/>
    <x v="4"/>
    <s v="High value"/>
    <s v="Under Review"/>
    <n v="90026"/>
    <n v="1248549"/>
  </r>
  <r>
    <x v="450"/>
    <n v="1050"/>
    <s v="LT05"/>
    <s v="E022"/>
    <x v="450"/>
    <x v="0"/>
    <x v="1"/>
    <s v="2025-06-12"/>
    <x v="0"/>
    <s v="2025-06-13"/>
    <s v="Customer 1050"/>
    <x v="4"/>
    <x v="2"/>
    <x v="2"/>
    <s v="High value"/>
    <s v="Under Review"/>
    <n v="77170"/>
    <n v="3764528"/>
  </r>
  <r>
    <x v="451"/>
    <n v="1109"/>
    <s v="LT01"/>
    <s v="E029"/>
    <x v="451"/>
    <x v="0"/>
    <x v="0"/>
    <s v="2025-09-09"/>
    <x v="2"/>
    <m/>
    <s v="Customer 1109"/>
    <x v="1"/>
    <x v="3"/>
    <x v="3"/>
    <s v="High value"/>
    <s v="Under Review"/>
    <n v="49894"/>
    <n v="9670823"/>
  </r>
  <r>
    <x v="452"/>
    <n v="1097"/>
    <s v="LT02"/>
    <s v="E024"/>
    <x v="452"/>
    <x v="1"/>
    <x v="1"/>
    <s v="2025-11-10"/>
    <x v="0"/>
    <s v="2025-11-16"/>
    <s v="Customer 1097"/>
    <x v="0"/>
    <x v="4"/>
    <x v="4"/>
    <s v="High value"/>
    <s v="Under Review"/>
    <n v="167568"/>
    <n v="1407983"/>
  </r>
  <r>
    <x v="453"/>
    <n v="1117"/>
    <s v="LT02"/>
    <s v="E017"/>
    <x v="453"/>
    <x v="4"/>
    <x v="2"/>
    <s v="2025-03-13"/>
    <x v="0"/>
    <s v="2025-03-19"/>
    <s v="Customer 1117"/>
    <x v="0"/>
    <x v="0"/>
    <x v="0"/>
    <s v="High value"/>
    <s v="Under Review"/>
    <n v="107090"/>
    <n v="3190263"/>
  </r>
  <r>
    <x v="454"/>
    <n v="1121"/>
    <s v="LT03"/>
    <s v="E020"/>
    <x v="454"/>
    <x v="3"/>
    <x v="1"/>
    <s v="2025-10-28"/>
    <x v="0"/>
    <s v="2025-11-06"/>
    <s v="Customer 1121"/>
    <x v="2"/>
    <x v="1"/>
    <x v="1"/>
    <s v="High value"/>
    <s v="Under Review"/>
    <n v="96228"/>
    <n v="9162679"/>
  </r>
  <r>
    <x v="455"/>
    <n v="1094"/>
    <s v="LT05"/>
    <s v="E021"/>
    <x v="455"/>
    <x v="2"/>
    <x v="1"/>
    <s v="2025-12-16"/>
    <x v="0"/>
    <s v="2025-12-22"/>
    <s v="Customer 1094"/>
    <x v="4"/>
    <x v="1"/>
    <x v="1"/>
    <s v="Normal"/>
    <s v="Under Review"/>
    <n v="138490"/>
    <n v="539488"/>
  </r>
  <r>
    <x v="456"/>
    <n v="1167"/>
    <s v="LT02"/>
    <s v="E028"/>
    <x v="456"/>
    <x v="0"/>
    <x v="0"/>
    <s v="2025-04-30"/>
    <x v="0"/>
    <s v="2025-05-03"/>
    <s v="Customer 1167"/>
    <x v="0"/>
    <x v="2"/>
    <x v="2"/>
    <s v="High value"/>
    <s v="Under Review"/>
    <n v="0"/>
    <n v="9596948"/>
  </r>
  <r>
    <x v="457"/>
    <n v="1182"/>
    <s v="LT03"/>
    <s v="E001"/>
    <x v="457"/>
    <x v="0"/>
    <x v="3"/>
    <s v="2025-01-04"/>
    <x v="0"/>
    <s v="2025-01-06"/>
    <s v="Customer 1182"/>
    <x v="2"/>
    <x v="0"/>
    <x v="0"/>
    <s v="High value"/>
    <s v="Under Review"/>
    <n v="136766"/>
    <n v="2608135"/>
  </r>
  <r>
    <x v="458"/>
    <n v="1153"/>
    <s v="LT05"/>
    <s v="E014"/>
    <x v="458"/>
    <x v="4"/>
    <x v="0"/>
    <s v="2025-12-20"/>
    <x v="2"/>
    <m/>
    <s v="Customer 1153"/>
    <x v="4"/>
    <x v="1"/>
    <x v="1"/>
    <s v="High value"/>
    <s v="Under Review"/>
    <n v="10050"/>
    <n v="9662847"/>
  </r>
  <r>
    <x v="459"/>
    <n v="1115"/>
    <s v="LT03"/>
    <s v="E013"/>
    <x v="459"/>
    <x v="0"/>
    <x v="0"/>
    <s v="2025-06-27"/>
    <x v="2"/>
    <m/>
    <s v="Customer 1115"/>
    <x v="2"/>
    <x v="3"/>
    <x v="3"/>
    <s v="High value"/>
    <s v="Under Review"/>
    <n v="131269"/>
    <n v="9697080"/>
  </r>
  <r>
    <x v="460"/>
    <n v="1064"/>
    <s v="LT04"/>
    <s v="E001"/>
    <x v="460"/>
    <x v="0"/>
    <x v="2"/>
    <s v="2025-02-23"/>
    <x v="0"/>
    <s v="2025-03-04"/>
    <s v="Customer 1064"/>
    <x v="3"/>
    <x v="0"/>
    <x v="0"/>
    <s v="High value"/>
    <s v="Under Review"/>
    <n v="101443"/>
    <n v="4913416"/>
  </r>
  <r>
    <x v="461"/>
    <n v="1101"/>
    <s v="LT05"/>
    <s v="E003"/>
    <x v="461"/>
    <x v="4"/>
    <x v="2"/>
    <s v="2025-04-04"/>
    <x v="0"/>
    <s v="2025-04-10"/>
    <s v="Customer 1101"/>
    <x v="4"/>
    <x v="0"/>
    <x v="0"/>
    <s v="High value"/>
    <s v="Under Review"/>
    <n v="51328"/>
    <n v="5472252"/>
  </r>
  <r>
    <x v="462"/>
    <n v="1042"/>
    <s v="LT01"/>
    <s v="E005"/>
    <x v="462"/>
    <x v="1"/>
    <x v="0"/>
    <s v="2025-02-18"/>
    <x v="0"/>
    <s v="2025-02-23"/>
    <s v="Customer 1042"/>
    <x v="1"/>
    <x v="3"/>
    <x v="3"/>
    <s v="Normal"/>
    <s v="Under Review"/>
    <n v="43185"/>
    <n v="296028"/>
  </r>
  <r>
    <x v="463"/>
    <n v="1151"/>
    <s v="LT01"/>
    <s v="E019"/>
    <x v="463"/>
    <x v="0"/>
    <x v="2"/>
    <s v="2025-10-15"/>
    <x v="0"/>
    <s v="2025-10-24"/>
    <s v="Customer 1151"/>
    <x v="1"/>
    <x v="3"/>
    <x v="3"/>
    <s v="Normal"/>
    <s v="Under Review"/>
    <n v="36909"/>
    <n v="682466"/>
  </r>
  <r>
    <x v="464"/>
    <n v="1003"/>
    <s v="LT04"/>
    <s v="E027"/>
    <x v="464"/>
    <x v="2"/>
    <x v="1"/>
    <s v="2025-12-06"/>
    <x v="2"/>
    <m/>
    <s v="Customer 1003"/>
    <x v="3"/>
    <x v="0"/>
    <x v="0"/>
    <s v="High value"/>
    <s v="Under Review"/>
    <n v="172296"/>
    <n v="7777738"/>
  </r>
  <r>
    <x v="465"/>
    <n v="1107"/>
    <s v="LT02"/>
    <s v="E012"/>
    <x v="465"/>
    <x v="2"/>
    <x v="0"/>
    <s v="2025-03-07"/>
    <x v="1"/>
    <m/>
    <s v="Customer 1107"/>
    <x v="0"/>
    <x v="0"/>
    <x v="0"/>
    <s v="High value"/>
    <s v="Under Review"/>
    <n v="8246"/>
    <n v="2781056"/>
  </r>
  <r>
    <x v="466"/>
    <n v="1089"/>
    <s v="LT02"/>
    <s v="E023"/>
    <x v="466"/>
    <x v="3"/>
    <x v="3"/>
    <s v="2025-05-08"/>
    <x v="0"/>
    <s v="2025-05-18"/>
    <s v="Customer 1089"/>
    <x v="0"/>
    <x v="2"/>
    <x v="2"/>
    <s v="High value"/>
    <s v="Under Review"/>
    <n v="182441"/>
    <n v="4224583"/>
  </r>
  <r>
    <x v="467"/>
    <n v="1155"/>
    <s v="LT03"/>
    <s v="E020"/>
    <x v="467"/>
    <x v="3"/>
    <x v="0"/>
    <s v="2025-02-21"/>
    <x v="0"/>
    <s v="2025-03-01"/>
    <s v="Customer 1155"/>
    <x v="2"/>
    <x v="2"/>
    <x v="2"/>
    <s v="High value"/>
    <s v="Under Review"/>
    <n v="111492"/>
    <n v="903737"/>
  </r>
  <r>
    <x v="468"/>
    <n v="1052"/>
    <s v="LT02"/>
    <s v="E029"/>
    <x v="468"/>
    <x v="2"/>
    <x v="3"/>
    <s v="2025-05-16"/>
    <x v="2"/>
    <m/>
    <s v="Customer 1052"/>
    <x v="0"/>
    <x v="4"/>
    <x v="4"/>
    <s v="High value"/>
    <s v="Under Review"/>
    <n v="95725"/>
    <n v="2611706"/>
  </r>
  <r>
    <x v="469"/>
    <n v="1135"/>
    <s v="LT04"/>
    <s v="E029"/>
    <x v="469"/>
    <x v="0"/>
    <x v="0"/>
    <s v="2025-11-28"/>
    <x v="0"/>
    <s v="2025-12-03"/>
    <s v="Customer 1135"/>
    <x v="3"/>
    <x v="2"/>
    <x v="2"/>
    <s v="High value"/>
    <s v="Under Review"/>
    <n v="23647"/>
    <n v="5677270"/>
  </r>
  <r>
    <x v="470"/>
    <n v="1021"/>
    <s v="LT05"/>
    <s v="E005"/>
    <x v="470"/>
    <x v="0"/>
    <x v="1"/>
    <s v="2025-01-15"/>
    <x v="1"/>
    <m/>
    <s v="Customer 1021"/>
    <x v="4"/>
    <x v="4"/>
    <x v="4"/>
    <s v="High value"/>
    <s v="Under Review"/>
    <n v="29090"/>
    <n v="1396201"/>
  </r>
  <r>
    <x v="471"/>
    <n v="1089"/>
    <s v="LT04"/>
    <s v="E018"/>
    <x v="471"/>
    <x v="2"/>
    <x v="1"/>
    <s v="2025-07-18"/>
    <x v="0"/>
    <s v="2025-07-21"/>
    <s v="Customer 1089"/>
    <x v="3"/>
    <x v="2"/>
    <x v="2"/>
    <s v="High value"/>
    <s v="Under Review"/>
    <n v="47402"/>
    <n v="6882279"/>
  </r>
  <r>
    <x v="472"/>
    <n v="1065"/>
    <s v="LT01"/>
    <s v="E022"/>
    <x v="472"/>
    <x v="3"/>
    <x v="4"/>
    <s v="2025-08-22"/>
    <x v="0"/>
    <s v="2025-08-28"/>
    <s v="Customer 1065"/>
    <x v="1"/>
    <x v="2"/>
    <x v="2"/>
    <s v="High value"/>
    <s v="Under Review"/>
    <n v="12163"/>
    <n v="4598842"/>
  </r>
  <r>
    <x v="473"/>
    <n v="1132"/>
    <s v="LT03"/>
    <s v="E018"/>
    <x v="473"/>
    <x v="0"/>
    <x v="0"/>
    <s v="2025-12-15"/>
    <x v="0"/>
    <s v="2025-12-23"/>
    <s v="Customer 1132"/>
    <x v="2"/>
    <x v="0"/>
    <x v="0"/>
    <s v="High value"/>
    <s v="Under Review"/>
    <n v="22623"/>
    <n v="9053314"/>
  </r>
  <r>
    <x v="474"/>
    <n v="1153"/>
    <s v="LT03"/>
    <s v="E006"/>
    <x v="474"/>
    <x v="1"/>
    <x v="2"/>
    <s v="2025-05-22"/>
    <x v="0"/>
    <s v="2025-05-24"/>
    <s v="Customer 1153"/>
    <x v="2"/>
    <x v="1"/>
    <x v="1"/>
    <s v="High value"/>
    <s v="Under Review"/>
    <n v="57362"/>
    <n v="4928397"/>
  </r>
  <r>
    <x v="475"/>
    <n v="1115"/>
    <s v="LT03"/>
    <s v="E004"/>
    <x v="475"/>
    <x v="0"/>
    <x v="0"/>
    <s v="2025-07-28"/>
    <x v="0"/>
    <s v="2025-08-05"/>
    <s v="Customer 1115"/>
    <x v="2"/>
    <x v="3"/>
    <x v="3"/>
    <s v="High value"/>
    <s v="Under Review"/>
    <n v="104028"/>
    <n v="1280487"/>
  </r>
  <r>
    <x v="476"/>
    <n v="1065"/>
    <s v="LT02"/>
    <s v="E002"/>
    <x v="476"/>
    <x v="4"/>
    <x v="2"/>
    <s v="2025-12-23"/>
    <x v="2"/>
    <m/>
    <s v="Customer 1065"/>
    <x v="0"/>
    <x v="2"/>
    <x v="2"/>
    <s v="High value"/>
    <s v="Under Review"/>
    <n v="114596"/>
    <n v="3193901"/>
  </r>
  <r>
    <x v="477"/>
    <n v="1104"/>
    <s v="LT02"/>
    <s v="E030"/>
    <x v="477"/>
    <x v="3"/>
    <x v="1"/>
    <s v="2025-06-18"/>
    <x v="0"/>
    <s v="2025-06-25"/>
    <s v="Customer 1104"/>
    <x v="0"/>
    <x v="3"/>
    <x v="3"/>
    <s v="High value"/>
    <s v="Under Review"/>
    <n v="83307"/>
    <n v="6169372"/>
  </r>
  <r>
    <x v="478"/>
    <n v="1052"/>
    <s v="LT01"/>
    <s v="E001"/>
    <x v="478"/>
    <x v="4"/>
    <x v="1"/>
    <s v="2025-11-17"/>
    <x v="2"/>
    <m/>
    <s v="Customer 1052"/>
    <x v="1"/>
    <x v="4"/>
    <x v="4"/>
    <s v="High value"/>
    <s v="Under Review"/>
    <n v="15806"/>
    <n v="6300059"/>
  </r>
  <r>
    <x v="479"/>
    <n v="1058"/>
    <s v="LT04"/>
    <s v="E028"/>
    <x v="479"/>
    <x v="2"/>
    <x v="2"/>
    <s v="2025-05-15"/>
    <x v="2"/>
    <m/>
    <s v="Customer 1058"/>
    <x v="3"/>
    <x v="1"/>
    <x v="1"/>
    <s v="Normal"/>
    <s v="Under Review"/>
    <n v="0"/>
    <n v="652530"/>
  </r>
  <r>
    <x v="480"/>
    <n v="1089"/>
    <s v="LT01"/>
    <s v="E030"/>
    <x v="480"/>
    <x v="4"/>
    <x v="1"/>
    <s v="2025-07-17"/>
    <x v="0"/>
    <s v="2025-07-25"/>
    <s v="Customer 1089"/>
    <x v="1"/>
    <x v="2"/>
    <x v="2"/>
    <s v="High value"/>
    <s v="Under Review"/>
    <n v="88278"/>
    <n v="5811731"/>
  </r>
  <r>
    <x v="481"/>
    <n v="1062"/>
    <s v="LT03"/>
    <s v="E025"/>
    <x v="481"/>
    <x v="4"/>
    <x v="4"/>
    <s v="2025-01-25"/>
    <x v="0"/>
    <s v="2025-02-02"/>
    <s v="Customer 1062"/>
    <x v="2"/>
    <x v="0"/>
    <x v="0"/>
    <s v="High value"/>
    <s v="Under Review"/>
    <n v="185934"/>
    <n v="2997863"/>
  </r>
  <r>
    <x v="482"/>
    <n v="1101"/>
    <s v="LT02"/>
    <s v="E003"/>
    <x v="482"/>
    <x v="4"/>
    <x v="2"/>
    <s v="2025-05-03"/>
    <x v="0"/>
    <s v="2025-05-07"/>
    <s v="Customer 1101"/>
    <x v="0"/>
    <x v="0"/>
    <x v="0"/>
    <s v="High value"/>
    <s v="Under Review"/>
    <n v="12561"/>
    <n v="2535141"/>
  </r>
  <r>
    <x v="483"/>
    <n v="1139"/>
    <s v="LT01"/>
    <s v="E022"/>
    <x v="483"/>
    <x v="1"/>
    <x v="0"/>
    <s v="2025-06-11"/>
    <x v="2"/>
    <m/>
    <s v="Customer 1139"/>
    <x v="1"/>
    <x v="1"/>
    <x v="1"/>
    <s v="High value"/>
    <s v="Under Review"/>
    <n v="12140"/>
    <n v="4855966"/>
  </r>
  <r>
    <x v="484"/>
    <n v="1140"/>
    <s v="LT04"/>
    <s v="E010"/>
    <x v="484"/>
    <x v="4"/>
    <x v="2"/>
    <s v="2025-08-17"/>
    <x v="1"/>
    <m/>
    <s v="Customer 1140"/>
    <x v="3"/>
    <x v="4"/>
    <x v="4"/>
    <s v="Normal"/>
    <s v="Under Review"/>
    <n v="111216"/>
    <n v="139911"/>
  </r>
  <r>
    <x v="485"/>
    <n v="1114"/>
    <s v="LT04"/>
    <s v="E030"/>
    <x v="485"/>
    <x v="1"/>
    <x v="2"/>
    <s v="2025-11-11"/>
    <x v="2"/>
    <m/>
    <s v="Customer 1114"/>
    <x v="3"/>
    <x v="4"/>
    <x v="4"/>
    <s v="High value"/>
    <s v="Under Review"/>
    <n v="104686"/>
    <n v="3072454"/>
  </r>
  <r>
    <x v="486"/>
    <n v="1108"/>
    <s v="LT04"/>
    <s v="E029"/>
    <x v="486"/>
    <x v="4"/>
    <x v="1"/>
    <s v="2025-09-25"/>
    <x v="0"/>
    <s v="2025-10-05"/>
    <s v="Customer 1108"/>
    <x v="3"/>
    <x v="4"/>
    <x v="4"/>
    <s v="High value"/>
    <s v="Under Review"/>
    <n v="146280"/>
    <n v="9686289"/>
  </r>
  <r>
    <x v="487"/>
    <n v="1063"/>
    <s v="LT01"/>
    <s v="E020"/>
    <x v="487"/>
    <x v="4"/>
    <x v="1"/>
    <s v="2025-10-08"/>
    <x v="2"/>
    <m/>
    <s v="Customer 1063"/>
    <x v="1"/>
    <x v="2"/>
    <x v="2"/>
    <s v="High value"/>
    <s v="Under Review"/>
    <n v="208181"/>
    <n v="8387301"/>
  </r>
  <r>
    <x v="488"/>
    <n v="1020"/>
    <s v="LT01"/>
    <s v="E004"/>
    <x v="488"/>
    <x v="4"/>
    <x v="2"/>
    <s v="2025-03-14"/>
    <x v="0"/>
    <s v="2025-03-16"/>
    <s v="Customer 1020"/>
    <x v="1"/>
    <x v="0"/>
    <x v="0"/>
    <s v="High value"/>
    <s v="Under Review"/>
    <n v="121579"/>
    <n v="2357308"/>
  </r>
  <r>
    <x v="489"/>
    <n v="1002"/>
    <s v="LT04"/>
    <s v="E022"/>
    <x v="489"/>
    <x v="1"/>
    <x v="2"/>
    <s v="2025-11-26"/>
    <x v="0"/>
    <s v="2025-12-01"/>
    <s v="Customer 1002"/>
    <x v="3"/>
    <x v="2"/>
    <x v="2"/>
    <s v="Normal"/>
    <s v="Under Review"/>
    <n v="5645"/>
    <n v="929024"/>
  </r>
  <r>
    <x v="490"/>
    <n v="1126"/>
    <s v="LT04"/>
    <s v="E023"/>
    <x v="490"/>
    <x v="0"/>
    <x v="4"/>
    <s v="2025-06-02"/>
    <x v="1"/>
    <m/>
    <s v="Customer 1126"/>
    <x v="3"/>
    <x v="1"/>
    <x v="1"/>
    <s v="Normal"/>
    <s v="Under Review"/>
    <n v="116194"/>
    <n v="117939"/>
  </r>
  <r>
    <x v="491"/>
    <n v="1088"/>
    <s v="LT02"/>
    <s v="E016"/>
    <x v="491"/>
    <x v="2"/>
    <x v="3"/>
    <s v="2025-08-12"/>
    <x v="0"/>
    <s v="2025-08-15"/>
    <s v="Customer 1088"/>
    <x v="0"/>
    <x v="1"/>
    <x v="1"/>
    <s v="High value"/>
    <s v="Under Review"/>
    <n v="28815"/>
    <n v="1945129"/>
  </r>
  <r>
    <x v="492"/>
    <n v="1120"/>
    <s v="LT04"/>
    <s v="E020"/>
    <x v="492"/>
    <x v="0"/>
    <x v="2"/>
    <s v="2025-11-26"/>
    <x v="1"/>
    <m/>
    <s v="Customer 1120"/>
    <x v="3"/>
    <x v="0"/>
    <x v="0"/>
    <s v="High value"/>
    <s v="Under Review"/>
    <n v="80750"/>
    <n v="9467226"/>
  </r>
  <r>
    <x v="493"/>
    <n v="1007"/>
    <s v="LT02"/>
    <s v="E028"/>
    <x v="493"/>
    <x v="1"/>
    <x v="4"/>
    <s v="2025-12-15"/>
    <x v="0"/>
    <s v="2025-12-18"/>
    <s v="Customer 1007"/>
    <x v="0"/>
    <x v="4"/>
    <x v="4"/>
    <s v="High value"/>
    <s v="Under Review"/>
    <n v="102382"/>
    <n v="4599434"/>
  </r>
  <r>
    <x v="494"/>
    <n v="1191"/>
    <s v="LT03"/>
    <s v="E004"/>
    <x v="494"/>
    <x v="2"/>
    <x v="4"/>
    <s v="2025-10-23"/>
    <x v="0"/>
    <s v="2025-10-30"/>
    <s v="Customer 1191"/>
    <x v="2"/>
    <x v="1"/>
    <x v="1"/>
    <s v="Normal"/>
    <s v="Under Review"/>
    <n v="133501"/>
    <n v="179720"/>
  </r>
  <r>
    <x v="495"/>
    <n v="1197"/>
    <s v="LT04"/>
    <s v="E020"/>
    <x v="495"/>
    <x v="0"/>
    <x v="4"/>
    <s v="2025-09-13"/>
    <x v="0"/>
    <s v="2025-09-16"/>
    <s v="Customer 1197"/>
    <x v="3"/>
    <x v="3"/>
    <x v="3"/>
    <s v="High value"/>
    <s v="Under Review"/>
    <n v="75037"/>
    <n v="9609489"/>
  </r>
  <r>
    <x v="496"/>
    <n v="1025"/>
    <s v="LT01"/>
    <s v="E011"/>
    <x v="496"/>
    <x v="3"/>
    <x v="1"/>
    <s v="2025-08-11"/>
    <x v="1"/>
    <m/>
    <s v="Customer 1025"/>
    <x v="1"/>
    <x v="0"/>
    <x v="0"/>
    <s v="Normal"/>
    <s v="Under Review"/>
    <n v="52069"/>
    <n v="433689"/>
  </r>
  <r>
    <x v="497"/>
    <n v="1190"/>
    <s v="LT02"/>
    <s v="E011"/>
    <x v="497"/>
    <x v="0"/>
    <x v="1"/>
    <s v="2025-11-14"/>
    <x v="0"/>
    <s v="2025-11-16"/>
    <s v="Customer 1190"/>
    <x v="0"/>
    <x v="1"/>
    <x v="1"/>
    <s v="High value"/>
    <s v="Under Review"/>
    <n v="0"/>
    <n v="5156372"/>
  </r>
  <r>
    <x v="498"/>
    <n v="1130"/>
    <s v="LT04"/>
    <s v="E018"/>
    <x v="498"/>
    <x v="2"/>
    <x v="1"/>
    <s v="2025-10-25"/>
    <x v="0"/>
    <s v="2025-10-27"/>
    <s v="Customer 1130"/>
    <x v="3"/>
    <x v="0"/>
    <x v="0"/>
    <s v="High value"/>
    <s v="Under Review"/>
    <n v="77715"/>
    <n v="7366103"/>
  </r>
  <r>
    <x v="499"/>
    <n v="1027"/>
    <s v="LT02"/>
    <s v="E030"/>
    <x v="499"/>
    <x v="2"/>
    <x v="1"/>
    <s v="2025-07-28"/>
    <x v="0"/>
    <s v="2025-08-06"/>
    <s v="Customer 1027"/>
    <x v="0"/>
    <x v="3"/>
    <x v="3"/>
    <s v="High value"/>
    <s v="Under Review"/>
    <n v="54168"/>
    <n v="339265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L0001"/>
    <n v="1132"/>
    <s v="LT02"/>
    <s v="E028"/>
    <n v="6249604"/>
    <n v="7.5"/>
    <n v="240"/>
    <s v="2025-08-11"/>
    <s v="Approved"/>
    <s v="2025-08-12"/>
    <s v="Customer 1132"/>
    <s v="Personal Loan"/>
    <s v="B04"/>
    <s v="Guntur Branch"/>
    <s v="High value"/>
    <s v="Under Review"/>
    <n v="77166"/>
    <n v="6172438"/>
    <x v="0"/>
  </r>
  <r>
    <s v="L0002"/>
    <n v="1080"/>
    <s v="LT01"/>
    <s v="E006"/>
    <n v="6723749"/>
    <n v="7.5"/>
    <n v="36"/>
    <s v="2025-03-23"/>
    <s v="Approved"/>
    <s v="2025-03-24"/>
    <s v="Customer 1080"/>
    <s v="Home Loan"/>
    <s v="B01"/>
    <s v="Hyderabad Main"/>
    <s v="High value"/>
    <s v="Under Review"/>
    <n v="26515"/>
    <n v="6697234"/>
    <x v="1"/>
  </r>
  <r>
    <s v="L0003"/>
    <n v="1059"/>
    <s v="LT03"/>
    <s v="E007"/>
    <n v="4361285"/>
    <n v="11"/>
    <n v="240"/>
    <s v="2025-08-19"/>
    <s v="Approved"/>
    <s v="2025-08-21"/>
    <s v="Customer 1059"/>
    <s v="Car Loan"/>
    <s v="B01"/>
    <s v="Hyderabad Main"/>
    <s v="High value"/>
    <s v="Under Review"/>
    <n v="14837"/>
    <n v="4346448"/>
    <x v="0"/>
  </r>
  <r>
    <s v="L0004"/>
    <n v="1056"/>
    <s v="LT04"/>
    <s v="E030"/>
    <n v="4552836"/>
    <n v="8.5"/>
    <n v="60"/>
    <s v="2025-11-02"/>
    <s v="Approved"/>
    <s v="2025-11-06"/>
    <s v="Customer 1056"/>
    <s v="Education Loan"/>
    <s v="B05"/>
    <s v="Warangal Branch"/>
    <s v="High value"/>
    <s v="Under Review"/>
    <n v="61463"/>
    <n v="4491373"/>
    <x v="2"/>
  </r>
  <r>
    <s v="L0005"/>
    <n v="1174"/>
    <s v="LT04"/>
    <s v="E027"/>
    <n v="9898672"/>
    <n v="8.5"/>
    <n v="240"/>
    <s v="2025-04-21"/>
    <s v="Rejected"/>
    <m/>
    <s v="Customer 1174"/>
    <s v="Education Loan"/>
    <s v="B04"/>
    <s v="Guntur Branch"/>
    <s v="High value"/>
    <s v="Under Review"/>
    <n v="28566"/>
    <n v="9870106"/>
    <x v="3"/>
  </r>
  <r>
    <s v="L0006"/>
    <n v="1057"/>
    <s v="LT02"/>
    <s v="E007"/>
    <n v="7309969"/>
    <n v="12"/>
    <n v="60"/>
    <s v="2025-12-06"/>
    <s v="Approved"/>
    <s v="2025-12-07"/>
    <s v="Customer 1057"/>
    <s v="Personal Loan"/>
    <s v="B02"/>
    <s v="Vijayawada Branch"/>
    <s v="High value"/>
    <s v="Under Review"/>
    <n v="11456"/>
    <n v="7298513"/>
    <x v="4"/>
  </r>
  <r>
    <s v="L0007"/>
    <n v="1054"/>
    <s v="LT01"/>
    <s v="E003"/>
    <n v="6709063"/>
    <n v="9.5"/>
    <n v="240"/>
    <s v="2025-12-07"/>
    <s v="Approved"/>
    <s v="2025-12-08"/>
    <s v="Customer 1054"/>
    <s v="Home Loan"/>
    <s v="B02"/>
    <s v="Vijayawada Branch"/>
    <s v="High value"/>
    <s v="Under Review"/>
    <n v="53008"/>
    <n v="6656055"/>
    <x v="4"/>
  </r>
  <r>
    <s v="L0008"/>
    <n v="1061"/>
    <s v="LT02"/>
    <s v="E023"/>
    <n v="4968483"/>
    <n v="7.5"/>
    <n v="240"/>
    <s v="2025-07-08"/>
    <s v="Rejected"/>
    <m/>
    <s v="Customer 1061"/>
    <s v="Personal Loan"/>
    <s v="B04"/>
    <s v="Guntur Branch"/>
    <s v="High value"/>
    <s v="Under Review"/>
    <n v="10610"/>
    <n v="4957873"/>
    <x v="5"/>
  </r>
  <r>
    <s v="L0009"/>
    <n v="1194"/>
    <s v="LT05"/>
    <s v="E015"/>
    <n v="9915414"/>
    <n v="7.5"/>
    <n v="240"/>
    <s v="2025-12-14"/>
    <s v="Pending"/>
    <m/>
    <s v="Customer 1194"/>
    <s v="Business Loan"/>
    <s v="B03"/>
    <s v="Vizag Branch"/>
    <s v="High value"/>
    <s v="Under Review"/>
    <n v="61267"/>
    <n v="9854147"/>
    <x v="4"/>
  </r>
  <r>
    <s v="L0010"/>
    <n v="1139"/>
    <s v="LT01"/>
    <s v="E028"/>
    <n v="6198173"/>
    <n v="8.5"/>
    <n v="120"/>
    <s v="2025-01-06"/>
    <s v="Approved"/>
    <s v="2025-01-12"/>
    <s v="Customer 1139"/>
    <s v="Home Loan"/>
    <s v="B01"/>
    <s v="Hyderabad Main"/>
    <s v="High value"/>
    <s v="Under Review"/>
    <n v="11249"/>
    <n v="6186924"/>
    <x v="6"/>
  </r>
  <r>
    <s v="L0011"/>
    <n v="1067"/>
    <s v="LT05"/>
    <s v="E020"/>
    <n v="8039481"/>
    <n v="9.5"/>
    <n v="240"/>
    <s v="2025-12-14"/>
    <s v="Approved"/>
    <s v="2025-12-22"/>
    <s v="Customer 1067"/>
    <s v="Business Loan"/>
    <s v="B03"/>
    <s v="Vizag Branch"/>
    <s v="High value"/>
    <s v="Under Review"/>
    <n v="0"/>
    <n v="8039481"/>
    <x v="4"/>
  </r>
  <r>
    <s v="L0012"/>
    <n v="1197"/>
    <s v="LT01"/>
    <s v="E011"/>
    <n v="2359087"/>
    <n v="8.5"/>
    <n v="60"/>
    <s v="2025-03-24"/>
    <s v="Approved"/>
    <s v="2025-04-01"/>
    <s v="Customer 1197"/>
    <s v="Home Loan"/>
    <s v="B02"/>
    <s v="Vijayawada Branch"/>
    <s v="High value"/>
    <s v="Under Review"/>
    <n v="123764"/>
    <n v="2235323"/>
    <x v="1"/>
  </r>
  <r>
    <s v="L0013"/>
    <n v="1016"/>
    <s v="LT02"/>
    <s v="E016"/>
    <n v="5924566"/>
    <n v="11"/>
    <n v="120"/>
    <s v="2025-12-02"/>
    <s v="Approved"/>
    <s v="2025-12-12"/>
    <s v="Customer 1016"/>
    <s v="Personal Loan"/>
    <s v="B05"/>
    <s v="Warangal Branch"/>
    <s v="High value"/>
    <s v="Under Review"/>
    <n v="139951"/>
    <n v="5784615"/>
    <x v="4"/>
  </r>
  <r>
    <s v="L0014"/>
    <n v="1062"/>
    <s v="LT05"/>
    <s v="E028"/>
    <n v="443145"/>
    <n v="11"/>
    <n v="240"/>
    <s v="2025-02-21"/>
    <s v="Approved"/>
    <s v="2025-03-01"/>
    <s v="Customer 1062"/>
    <s v="Business Loan"/>
    <s v="B04"/>
    <s v="Guntur Branch"/>
    <s v="Normal"/>
    <s v="Under Review"/>
    <n v="140251"/>
    <n v="302894"/>
    <x v="7"/>
  </r>
  <r>
    <s v="L0015"/>
    <n v="1074"/>
    <s v="LT01"/>
    <s v="E027"/>
    <n v="3383110"/>
    <n v="8.5"/>
    <n v="240"/>
    <s v="2025-11-29"/>
    <s v="Pending"/>
    <m/>
    <s v="Customer 1074"/>
    <s v="Home Loan"/>
    <s v="B03"/>
    <s v="Vizag Branch"/>
    <s v="High value"/>
    <s v="Under Review"/>
    <n v="70471"/>
    <n v="3312639"/>
    <x v="2"/>
  </r>
  <r>
    <s v="L0016"/>
    <n v="1024"/>
    <s v="LT01"/>
    <s v="E023"/>
    <n v="7943883"/>
    <n v="7.5"/>
    <n v="120"/>
    <s v="2025-03-16"/>
    <s v="Rejected"/>
    <m/>
    <s v="Customer 1024"/>
    <s v="Home Loan"/>
    <s v="B02"/>
    <s v="Vijayawada Branch"/>
    <s v="High value"/>
    <s v="Under Review"/>
    <n v="134832"/>
    <n v="7809051"/>
    <x v="1"/>
  </r>
  <r>
    <s v="L0017"/>
    <n v="1150"/>
    <s v="LT04"/>
    <s v="E021"/>
    <n v="9734616"/>
    <n v="12"/>
    <n v="120"/>
    <s v="2025-01-24"/>
    <s v="Approved"/>
    <s v="2025-01-26"/>
    <s v="Customer 1150"/>
    <s v="Education Loan"/>
    <s v="B01"/>
    <s v="Hyderabad Main"/>
    <s v="High value"/>
    <s v="Under Review"/>
    <n v="107435"/>
    <n v="9627181"/>
    <x v="6"/>
  </r>
  <r>
    <s v="L0018"/>
    <n v="1078"/>
    <s v="LT05"/>
    <s v="E028"/>
    <n v="7172249"/>
    <n v="7.5"/>
    <n v="120"/>
    <s v="2025-01-27"/>
    <s v="Approved"/>
    <s v="2025-02-02"/>
    <s v="Customer 1078"/>
    <s v="Business Loan"/>
    <s v="B01"/>
    <s v="Hyderabad Main"/>
    <s v="High value"/>
    <s v="Under Review"/>
    <n v="17624"/>
    <n v="7154625"/>
    <x v="6"/>
  </r>
  <r>
    <s v="L0019"/>
    <n v="1141"/>
    <s v="LT02"/>
    <s v="E019"/>
    <n v="5229058"/>
    <n v="12"/>
    <n v="84"/>
    <s v="2025-02-19"/>
    <s v="Approved"/>
    <s v="2025-02-26"/>
    <s v="Customer 1141"/>
    <s v="Personal Loan"/>
    <s v="B05"/>
    <s v="Warangal Branch"/>
    <s v="High value"/>
    <s v="Under Review"/>
    <n v="90943"/>
    <n v="5138115"/>
    <x v="7"/>
  </r>
  <r>
    <s v="L0020"/>
    <n v="1186"/>
    <s v="LT01"/>
    <s v="E029"/>
    <n v="2341616"/>
    <n v="12"/>
    <n v="36"/>
    <s v="2025-03-24"/>
    <s v="Rejected"/>
    <m/>
    <s v="Customer 1186"/>
    <s v="Home Loan"/>
    <s v="B03"/>
    <s v="Vizag Branch"/>
    <s v="High value"/>
    <s v="Under Review"/>
    <n v="57779"/>
    <n v="2283837"/>
    <x v="1"/>
  </r>
  <r>
    <s v="L0021"/>
    <n v="1131"/>
    <s v="LT04"/>
    <s v="E025"/>
    <n v="4114456"/>
    <n v="7.5"/>
    <n v="120"/>
    <s v="2025-07-21"/>
    <s v="Pending"/>
    <m/>
    <s v="Customer 1131"/>
    <s v="Education Loan"/>
    <s v="B02"/>
    <s v="Vijayawada Branch"/>
    <s v="High value"/>
    <s v="Under Review"/>
    <n v="37277"/>
    <n v="4077179"/>
    <x v="5"/>
  </r>
  <r>
    <s v="L0022"/>
    <n v="1008"/>
    <s v="LT01"/>
    <s v="E012"/>
    <n v="4996369"/>
    <n v="9.5"/>
    <n v="36"/>
    <s v="2025-03-15"/>
    <s v="Approved"/>
    <s v="2025-03-20"/>
    <s v="Customer 1008"/>
    <s v="Home Loan"/>
    <s v="B02"/>
    <s v="Vijayawada Branch"/>
    <s v="High value"/>
    <s v="Under Review"/>
    <n v="119310"/>
    <n v="4877059"/>
    <x v="1"/>
  </r>
  <r>
    <s v="L0023"/>
    <n v="1026"/>
    <s v="LT04"/>
    <s v="E007"/>
    <n v="5960675"/>
    <n v="8.5"/>
    <n v="240"/>
    <s v="2025-02-06"/>
    <s v="Rejected"/>
    <m/>
    <s v="Customer 1026"/>
    <s v="Education Loan"/>
    <s v="B04"/>
    <s v="Guntur Branch"/>
    <s v="High value"/>
    <s v="Under Review"/>
    <n v="64401"/>
    <n v="5896274"/>
    <x v="7"/>
  </r>
  <r>
    <s v="L0024"/>
    <n v="1004"/>
    <s v="LT02"/>
    <s v="E015"/>
    <n v="8495992"/>
    <n v="12"/>
    <n v="60"/>
    <s v="2025-05-02"/>
    <s v="Rejected"/>
    <m/>
    <s v="Customer 1004"/>
    <s v="Personal Loan"/>
    <s v="B05"/>
    <s v="Warangal Branch"/>
    <s v="High value"/>
    <s v="Under Review"/>
    <n v="94526"/>
    <n v="8401466"/>
    <x v="8"/>
  </r>
  <r>
    <s v="L0025"/>
    <n v="1047"/>
    <s v="LT01"/>
    <s v="E011"/>
    <n v="5299490"/>
    <n v="8.5"/>
    <n v="240"/>
    <s v="2025-09-19"/>
    <s v="Approved"/>
    <s v="2025-09-23"/>
    <s v="Customer 1047"/>
    <s v="Home Loan"/>
    <s v="B02"/>
    <s v="Vijayawada Branch"/>
    <s v="High value"/>
    <s v="Under Review"/>
    <n v="85681"/>
    <n v="5213809"/>
    <x v="9"/>
  </r>
  <r>
    <s v="L0026"/>
    <n v="1190"/>
    <s v="LT05"/>
    <s v="E008"/>
    <n v="4577283"/>
    <n v="7.5"/>
    <n v="240"/>
    <s v="2025-04-02"/>
    <s v="Pending"/>
    <m/>
    <s v="Customer 1190"/>
    <s v="Business Loan"/>
    <s v="B01"/>
    <s v="Hyderabad Main"/>
    <s v="High value"/>
    <s v="Under Review"/>
    <n v="127975"/>
    <n v="4449308"/>
    <x v="3"/>
  </r>
  <r>
    <s v="L0027"/>
    <n v="1123"/>
    <s v="LT02"/>
    <s v="E012"/>
    <n v="5329374"/>
    <n v="12"/>
    <n v="60"/>
    <s v="2025-01-31"/>
    <s v="Rejected"/>
    <m/>
    <s v="Customer 1123"/>
    <s v="Personal Loan"/>
    <s v="B04"/>
    <s v="Guntur Branch"/>
    <s v="High value"/>
    <s v="Under Review"/>
    <n v="50053"/>
    <n v="5279321"/>
    <x v="6"/>
  </r>
  <r>
    <s v="L0028"/>
    <n v="1141"/>
    <s v="LT03"/>
    <s v="E030"/>
    <n v="8590022"/>
    <n v="7.5"/>
    <n v="120"/>
    <s v="2025-05-26"/>
    <s v="Rejected"/>
    <m/>
    <s v="Customer 1141"/>
    <s v="Car Loan"/>
    <s v="B05"/>
    <s v="Warangal Branch"/>
    <s v="High value"/>
    <s v="Under Review"/>
    <n v="140866"/>
    <n v="8449156"/>
    <x v="8"/>
  </r>
  <r>
    <s v="L0029"/>
    <n v="1168"/>
    <s v="LT01"/>
    <s v="E027"/>
    <n v="2368770"/>
    <n v="9.5"/>
    <n v="36"/>
    <s v="2025-05-08"/>
    <s v="Approved"/>
    <s v="2025-05-13"/>
    <s v="Customer 1168"/>
    <s v="Home Loan"/>
    <s v="B04"/>
    <s v="Guntur Branch"/>
    <s v="High value"/>
    <s v="Under Review"/>
    <n v="60337"/>
    <n v="2308433"/>
    <x v="8"/>
  </r>
  <r>
    <s v="L0030"/>
    <n v="1187"/>
    <s v="LT05"/>
    <s v="E007"/>
    <n v="4832733"/>
    <n v="11"/>
    <n v="120"/>
    <s v="2025-08-28"/>
    <s v="Approved"/>
    <s v="2025-08-29"/>
    <s v="Customer 1187"/>
    <s v="Business Loan"/>
    <s v="B02"/>
    <s v="Vijayawada Branch"/>
    <s v="High value"/>
    <s v="Under Review"/>
    <n v="85450"/>
    <n v="4747283"/>
    <x v="0"/>
  </r>
  <r>
    <s v="L0031"/>
    <n v="1110"/>
    <s v="LT02"/>
    <s v="E002"/>
    <n v="7622854"/>
    <n v="8.5"/>
    <n v="84"/>
    <s v="2025-06-15"/>
    <s v="Approved"/>
    <s v="2025-06-25"/>
    <s v="Customer 1110"/>
    <s v="Personal Loan"/>
    <s v="B02"/>
    <s v="Vijayawada Branch"/>
    <s v="High value"/>
    <s v="Under Review"/>
    <n v="64802"/>
    <n v="7558052"/>
    <x v="10"/>
  </r>
  <r>
    <s v="L0032"/>
    <n v="1004"/>
    <s v="LT03"/>
    <s v="E013"/>
    <n v="4008612"/>
    <n v="8.5"/>
    <n v="60"/>
    <s v="2025-03-15"/>
    <s v="Pending"/>
    <m/>
    <s v="Customer 1004"/>
    <s v="Car Loan"/>
    <s v="B05"/>
    <s v="Warangal Branch"/>
    <s v="High value"/>
    <s v="Under Review"/>
    <n v="80981"/>
    <n v="3927631"/>
    <x v="1"/>
  </r>
  <r>
    <s v="L0033"/>
    <n v="1081"/>
    <s v="LT05"/>
    <s v="E024"/>
    <n v="1984609"/>
    <n v="12"/>
    <n v="84"/>
    <s v="2025-03-20"/>
    <s v="Approved"/>
    <s v="2025-03-23"/>
    <s v="Customer 1081"/>
    <s v="Business Loan"/>
    <s v="B05"/>
    <s v="Warangal Branch"/>
    <s v="High value"/>
    <s v="Under Review"/>
    <n v="82598"/>
    <n v="1902011"/>
    <x v="1"/>
  </r>
  <r>
    <s v="L0034"/>
    <n v="1184"/>
    <s v="LT03"/>
    <s v="E002"/>
    <n v="6019875"/>
    <n v="8.5"/>
    <n v="60"/>
    <s v="2025-10-04"/>
    <s v="Approved"/>
    <s v="2025-10-07"/>
    <s v="Customer 1184"/>
    <s v="Car Loan"/>
    <s v="B02"/>
    <s v="Vijayawada Branch"/>
    <s v="High value"/>
    <s v="Under Review"/>
    <n v="201670"/>
    <n v="5818205"/>
    <x v="11"/>
  </r>
  <r>
    <s v="L0035"/>
    <n v="1024"/>
    <s v="LT02"/>
    <s v="E018"/>
    <n v="2029421"/>
    <n v="12"/>
    <n v="60"/>
    <s v="2025-08-13"/>
    <s v="Approved"/>
    <s v="2025-08-19"/>
    <s v="Customer 1024"/>
    <s v="Personal Loan"/>
    <s v="B02"/>
    <s v="Vijayawada Branch"/>
    <s v="High value"/>
    <s v="Under Review"/>
    <n v="0"/>
    <n v="2029421"/>
    <x v="0"/>
  </r>
  <r>
    <s v="L0036"/>
    <n v="1104"/>
    <s v="LT01"/>
    <s v="E023"/>
    <n v="2420942"/>
    <n v="9.5"/>
    <n v="84"/>
    <s v="2025-01-16"/>
    <s v="Approved"/>
    <s v="2025-01-21"/>
    <s v="Customer 1104"/>
    <s v="Home Loan"/>
    <s v="B02"/>
    <s v="Vijayawada Branch"/>
    <s v="High value"/>
    <s v="Under Review"/>
    <n v="73233"/>
    <n v="2347709"/>
    <x v="6"/>
  </r>
  <r>
    <s v="L0037"/>
    <n v="1140"/>
    <s v="LT04"/>
    <s v="E020"/>
    <n v="4231355"/>
    <n v="9.5"/>
    <n v="60"/>
    <s v="2025-02-21"/>
    <s v="Rejected"/>
    <m/>
    <s v="Customer 1140"/>
    <s v="Education Loan"/>
    <s v="B03"/>
    <s v="Vizag Branch"/>
    <s v="High value"/>
    <s v="Under Review"/>
    <n v="32565"/>
    <n v="4198790"/>
    <x v="7"/>
  </r>
  <r>
    <s v="L0038"/>
    <n v="1020"/>
    <s v="LT01"/>
    <s v="E025"/>
    <n v="1078816"/>
    <n v="7.5"/>
    <n v="84"/>
    <s v="2025-03-09"/>
    <s v="Approved"/>
    <s v="2025-03-14"/>
    <s v="Customer 1020"/>
    <s v="Home Loan"/>
    <s v="B04"/>
    <s v="Guntur Branch"/>
    <s v="High value"/>
    <s v="Under Review"/>
    <n v="62259"/>
    <n v="1016557"/>
    <x v="1"/>
  </r>
  <r>
    <s v="L0039"/>
    <n v="1130"/>
    <s v="LT05"/>
    <s v="E029"/>
    <n v="681600"/>
    <n v="9.5"/>
    <n v="60"/>
    <s v="2025-11-12"/>
    <s v="Rejected"/>
    <m/>
    <s v="Customer 1130"/>
    <s v="Business Loan"/>
    <s v="B04"/>
    <s v="Guntur Branch"/>
    <s v="Normal"/>
    <s v="Under Review"/>
    <n v="173351"/>
    <n v="508249"/>
    <x v="2"/>
  </r>
  <r>
    <s v="L0040"/>
    <n v="1156"/>
    <s v="LT01"/>
    <s v="E005"/>
    <n v="2803353"/>
    <n v="9.5"/>
    <n v="240"/>
    <s v="2025-01-06"/>
    <s v="Approved"/>
    <s v="2025-01-14"/>
    <s v="Customer 1156"/>
    <s v="Home Loan"/>
    <s v="B03"/>
    <s v="Vizag Branch"/>
    <s v="High value"/>
    <s v="Under Review"/>
    <n v="126632"/>
    <n v="2676721"/>
    <x v="6"/>
  </r>
  <r>
    <s v="L0041"/>
    <n v="1090"/>
    <s v="LT04"/>
    <s v="E029"/>
    <n v="5229259"/>
    <n v="7.5"/>
    <n v="240"/>
    <s v="2025-09-18"/>
    <s v="Rejected"/>
    <m/>
    <s v="Customer 1090"/>
    <s v="Education Loan"/>
    <s v="B04"/>
    <s v="Guntur Branch"/>
    <s v="High value"/>
    <s v="Under Review"/>
    <n v="23298"/>
    <n v="5205961"/>
    <x v="9"/>
  </r>
  <r>
    <s v="L0042"/>
    <n v="1049"/>
    <s v="LT02"/>
    <s v="E016"/>
    <n v="2537540"/>
    <n v="7.5"/>
    <n v="240"/>
    <s v="2025-06-16"/>
    <s v="Approved"/>
    <s v="2025-06-18"/>
    <s v="Customer 1049"/>
    <s v="Personal Loan"/>
    <s v="B02"/>
    <s v="Vijayawada Branch"/>
    <s v="High value"/>
    <s v="Under Review"/>
    <n v="95100"/>
    <n v="2442440"/>
    <x v="10"/>
  </r>
  <r>
    <s v="L0043"/>
    <n v="1043"/>
    <s v="LT02"/>
    <s v="E013"/>
    <n v="4630819"/>
    <n v="9.5"/>
    <n v="60"/>
    <s v="2025-10-28"/>
    <s v="Approved"/>
    <s v="2025-11-01"/>
    <s v="Customer 1043"/>
    <s v="Personal Loan"/>
    <s v="B02"/>
    <s v="Vijayawada Branch"/>
    <s v="High value"/>
    <s v="Under Review"/>
    <n v="92831"/>
    <n v="4537988"/>
    <x v="11"/>
  </r>
  <r>
    <s v="L0044"/>
    <n v="1156"/>
    <s v="LT04"/>
    <s v="E005"/>
    <n v="8639835"/>
    <n v="8.5"/>
    <n v="60"/>
    <s v="2025-03-12"/>
    <s v="Approved"/>
    <s v="2025-03-13"/>
    <s v="Customer 1156"/>
    <s v="Education Loan"/>
    <s v="B03"/>
    <s v="Vizag Branch"/>
    <s v="High value"/>
    <s v="Under Review"/>
    <n v="13017"/>
    <n v="8626818"/>
    <x v="1"/>
  </r>
  <r>
    <s v="L0045"/>
    <n v="1030"/>
    <s v="LT05"/>
    <s v="E019"/>
    <n v="8674513"/>
    <n v="12"/>
    <n v="36"/>
    <s v="2025-12-18"/>
    <s v="Approved"/>
    <s v="2025-12-26"/>
    <s v="Customer 1030"/>
    <s v="Business Loan"/>
    <s v="B05"/>
    <s v="Warangal Branch"/>
    <s v="High value"/>
    <s v="Under Review"/>
    <n v="86372"/>
    <n v="8588141"/>
    <x v="4"/>
  </r>
  <r>
    <s v="L0046"/>
    <n v="1125"/>
    <s v="LT01"/>
    <s v="E004"/>
    <n v="2747294"/>
    <n v="9.5"/>
    <n v="84"/>
    <s v="2025-08-21"/>
    <s v="Rejected"/>
    <m/>
    <s v="Customer 1125"/>
    <s v="Home Loan"/>
    <s v="B04"/>
    <s v="Guntur Branch"/>
    <s v="High value"/>
    <s v="Under Review"/>
    <n v="82387"/>
    <n v="2664907"/>
    <x v="0"/>
  </r>
  <r>
    <s v="L0047"/>
    <n v="1140"/>
    <s v="LT02"/>
    <s v="E011"/>
    <n v="4804402"/>
    <n v="12"/>
    <n v="120"/>
    <s v="2025-01-31"/>
    <s v="Approved"/>
    <s v="2025-02-07"/>
    <s v="Customer 1140"/>
    <s v="Personal Loan"/>
    <s v="B03"/>
    <s v="Vizag Branch"/>
    <s v="High value"/>
    <s v="Under Review"/>
    <n v="45746"/>
    <n v="4758656"/>
    <x v="6"/>
  </r>
  <r>
    <s v="L0048"/>
    <n v="1167"/>
    <s v="LT03"/>
    <s v="E026"/>
    <n v="9632912"/>
    <n v="7.5"/>
    <n v="60"/>
    <s v="2025-11-24"/>
    <s v="Pending"/>
    <m/>
    <s v="Customer 1167"/>
    <s v="Car Loan"/>
    <s v="B05"/>
    <s v="Warangal Branch"/>
    <s v="High value"/>
    <s v="Under Review"/>
    <n v="36755"/>
    <n v="9596157"/>
    <x v="2"/>
  </r>
  <r>
    <s v="L0049"/>
    <n v="1156"/>
    <s v="LT05"/>
    <s v="E010"/>
    <n v="642424"/>
    <n v="9.5"/>
    <n v="120"/>
    <s v="2025-03-24"/>
    <s v="Approved"/>
    <s v="2025-04-01"/>
    <s v="Customer 1156"/>
    <s v="Business Loan"/>
    <s v="B03"/>
    <s v="Vizag Branch"/>
    <s v="Normal"/>
    <s v="Under Review"/>
    <n v="129665"/>
    <n v="512759"/>
    <x v="1"/>
  </r>
  <r>
    <s v="L0050"/>
    <n v="1056"/>
    <s v="LT03"/>
    <s v="E008"/>
    <n v="5368644"/>
    <n v="8.5"/>
    <n v="60"/>
    <s v="2025-07-01"/>
    <s v="Pending"/>
    <m/>
    <s v="Customer 1056"/>
    <s v="Car Loan"/>
    <s v="B05"/>
    <s v="Warangal Branch"/>
    <s v="High value"/>
    <s v="Under Review"/>
    <n v="146335"/>
    <n v="5222309"/>
    <x v="5"/>
  </r>
  <r>
    <s v="L0051"/>
    <n v="1115"/>
    <s v="LT03"/>
    <s v="E011"/>
    <n v="3590196"/>
    <n v="11"/>
    <n v="60"/>
    <s v="2025-02-12"/>
    <s v="Pending"/>
    <m/>
    <s v="Customer 1115"/>
    <s v="Car Loan"/>
    <s v="B02"/>
    <s v="Vijayawada Branch"/>
    <s v="High value"/>
    <s v="Under Review"/>
    <n v="115475"/>
    <n v="3474721"/>
    <x v="7"/>
  </r>
  <r>
    <s v="L0052"/>
    <n v="1173"/>
    <s v="LT03"/>
    <s v="E001"/>
    <n v="4406927"/>
    <n v="8.5"/>
    <n v="240"/>
    <s v="2025-06-13"/>
    <s v="Rejected"/>
    <m/>
    <s v="Customer 1173"/>
    <s v="Car Loan"/>
    <s v="B02"/>
    <s v="Vijayawada Branch"/>
    <s v="High value"/>
    <s v="Under Review"/>
    <n v="82993"/>
    <n v="4323934"/>
    <x v="10"/>
  </r>
  <r>
    <s v="L0053"/>
    <n v="1079"/>
    <s v="LT01"/>
    <s v="E002"/>
    <n v="2200525"/>
    <n v="9.5"/>
    <n v="84"/>
    <s v="2025-11-11"/>
    <s v="Rejected"/>
    <m/>
    <s v="Customer 1079"/>
    <s v="Home Loan"/>
    <s v="B01"/>
    <s v="Hyderabad Main"/>
    <s v="High value"/>
    <s v="Under Review"/>
    <n v="126239"/>
    <n v="2074286"/>
    <x v="2"/>
  </r>
  <r>
    <s v="L0054"/>
    <n v="1199"/>
    <s v="LT01"/>
    <s v="E017"/>
    <n v="3588415"/>
    <n v="11"/>
    <n v="120"/>
    <s v="2025-03-10"/>
    <s v="Pending"/>
    <m/>
    <s v="Customer 1199"/>
    <s v="Home Loan"/>
    <s v="B03"/>
    <s v="Vizag Branch"/>
    <s v="High value"/>
    <s v="Under Review"/>
    <n v="0"/>
    <n v="3588415"/>
    <x v="1"/>
  </r>
  <r>
    <s v="L0055"/>
    <n v="1087"/>
    <s v="LT04"/>
    <s v="E011"/>
    <n v="4461548"/>
    <n v="7.5"/>
    <n v="84"/>
    <s v="2025-11-24"/>
    <s v="Approved"/>
    <s v="2025-12-02"/>
    <s v="Customer 1087"/>
    <s v="Education Loan"/>
    <s v="B04"/>
    <s v="Guntur Branch"/>
    <s v="High value"/>
    <s v="Under Review"/>
    <n v="132748"/>
    <n v="4328800"/>
    <x v="2"/>
  </r>
  <r>
    <s v="L0056"/>
    <n v="1012"/>
    <s v="LT04"/>
    <s v="E023"/>
    <n v="7902865"/>
    <n v="11"/>
    <n v="240"/>
    <s v="2025-04-12"/>
    <s v="Pending"/>
    <m/>
    <s v="Customer 1012"/>
    <s v="Education Loan"/>
    <s v="B01"/>
    <s v="Hyderabad Main"/>
    <s v="High value"/>
    <s v="Under Review"/>
    <n v="40520"/>
    <n v="7862345"/>
    <x v="3"/>
  </r>
  <r>
    <s v="L0057"/>
    <n v="1088"/>
    <s v="LT02"/>
    <s v="E011"/>
    <n v="7882970"/>
    <n v="9.5"/>
    <n v="120"/>
    <s v="2025-02-24"/>
    <s v="Approved"/>
    <s v="2025-03-06"/>
    <s v="Customer 1088"/>
    <s v="Personal Loan"/>
    <s v="B01"/>
    <s v="Hyderabad Main"/>
    <s v="High value"/>
    <s v="Under Review"/>
    <n v="0"/>
    <n v="7882970"/>
    <x v="7"/>
  </r>
  <r>
    <s v="L0058"/>
    <n v="1069"/>
    <s v="LT05"/>
    <s v="E002"/>
    <n v="8613824"/>
    <n v="12"/>
    <n v="84"/>
    <s v="2025-06-19"/>
    <s v="Approved"/>
    <s v="2025-06-27"/>
    <s v="Customer 1069"/>
    <s v="Business Loan"/>
    <s v="B01"/>
    <s v="Hyderabad Main"/>
    <s v="High value"/>
    <s v="Under Review"/>
    <n v="157570"/>
    <n v="8456254"/>
    <x v="10"/>
  </r>
  <r>
    <s v="L0059"/>
    <n v="1110"/>
    <s v="LT01"/>
    <s v="E013"/>
    <n v="5475010"/>
    <n v="12"/>
    <n v="84"/>
    <s v="2025-05-29"/>
    <s v="Approved"/>
    <s v="2025-06-04"/>
    <s v="Customer 1110"/>
    <s v="Home Loan"/>
    <s v="B02"/>
    <s v="Vijayawada Branch"/>
    <s v="High value"/>
    <s v="Under Review"/>
    <n v="67463"/>
    <n v="5407547"/>
    <x v="8"/>
  </r>
  <r>
    <s v="L0060"/>
    <n v="1045"/>
    <s v="LT03"/>
    <s v="E027"/>
    <n v="3494903"/>
    <n v="9.5"/>
    <n v="60"/>
    <s v="2025-11-22"/>
    <s v="Rejected"/>
    <m/>
    <s v="Customer 1045"/>
    <s v="Car Loan"/>
    <s v="B02"/>
    <s v="Vijayawada Branch"/>
    <s v="High value"/>
    <s v="Under Review"/>
    <n v="182615"/>
    <n v="3312288"/>
    <x v="2"/>
  </r>
  <r>
    <s v="L0061"/>
    <n v="1080"/>
    <s v="LT01"/>
    <s v="E016"/>
    <n v="450833"/>
    <n v="7.5"/>
    <n v="120"/>
    <s v="2025-09-17"/>
    <s v="Pending"/>
    <m/>
    <s v="Customer 1080"/>
    <s v="Home Loan"/>
    <s v="B01"/>
    <s v="Hyderabad Main"/>
    <s v="Normal"/>
    <s v="Under Review"/>
    <n v="0"/>
    <n v="450833"/>
    <x v="9"/>
  </r>
  <r>
    <s v="L0062"/>
    <n v="1024"/>
    <s v="LT02"/>
    <s v="E027"/>
    <n v="931961"/>
    <n v="7.5"/>
    <n v="60"/>
    <s v="2025-05-18"/>
    <s v="Approved"/>
    <s v="2025-05-24"/>
    <s v="Customer 1024"/>
    <s v="Personal Loan"/>
    <s v="B02"/>
    <s v="Vijayawada Branch"/>
    <s v="Normal"/>
    <s v="Under Review"/>
    <n v="144268"/>
    <n v="787693"/>
    <x v="8"/>
  </r>
  <r>
    <s v="L0063"/>
    <n v="1069"/>
    <s v="LT03"/>
    <s v="E006"/>
    <n v="9853098"/>
    <n v="12"/>
    <n v="60"/>
    <s v="2025-07-17"/>
    <s v="Approved"/>
    <s v="2025-07-24"/>
    <s v="Customer 1069"/>
    <s v="Car Loan"/>
    <s v="B01"/>
    <s v="Hyderabad Main"/>
    <s v="High value"/>
    <s v="Under Review"/>
    <n v="164775"/>
    <n v="9688323"/>
    <x v="5"/>
  </r>
  <r>
    <s v="L0064"/>
    <n v="1073"/>
    <s v="LT04"/>
    <s v="E022"/>
    <n v="9479384"/>
    <n v="9.5"/>
    <n v="240"/>
    <s v="2025-10-08"/>
    <s v="Rejected"/>
    <m/>
    <s v="Customer 1073"/>
    <s v="Education Loan"/>
    <s v="B02"/>
    <s v="Vijayawada Branch"/>
    <s v="High value"/>
    <s v="Under Review"/>
    <n v="6950"/>
    <n v="9472434"/>
    <x v="11"/>
  </r>
  <r>
    <s v="L0065"/>
    <n v="1116"/>
    <s v="LT01"/>
    <s v="E003"/>
    <n v="443161"/>
    <n v="12"/>
    <n v="84"/>
    <s v="2025-01-17"/>
    <s v="Pending"/>
    <m/>
    <s v="Customer 1116"/>
    <s v="Home Loan"/>
    <s v="B02"/>
    <s v="Vijayawada Branch"/>
    <s v="Normal"/>
    <s v="Under Review"/>
    <n v="130934"/>
    <n v="312227"/>
    <x v="6"/>
  </r>
  <r>
    <s v="L0066"/>
    <n v="1060"/>
    <s v="LT02"/>
    <s v="E022"/>
    <n v="6326431"/>
    <n v="7.5"/>
    <n v="60"/>
    <s v="2025-09-16"/>
    <s v="Approved"/>
    <s v="2025-09-23"/>
    <s v="Customer 1060"/>
    <s v="Personal Loan"/>
    <s v="B04"/>
    <s v="Guntur Branch"/>
    <s v="High value"/>
    <s v="Under Review"/>
    <n v="89442"/>
    <n v="6236989"/>
    <x v="9"/>
  </r>
  <r>
    <s v="L0067"/>
    <n v="1117"/>
    <s v="LT01"/>
    <s v="E001"/>
    <n v="5841262"/>
    <n v="12"/>
    <n v="240"/>
    <s v="2025-07-04"/>
    <s v="Approved"/>
    <s v="2025-07-05"/>
    <s v="Customer 1117"/>
    <s v="Home Loan"/>
    <s v="B04"/>
    <s v="Guntur Branch"/>
    <s v="High value"/>
    <s v="Under Review"/>
    <n v="44253"/>
    <n v="5797009"/>
    <x v="5"/>
  </r>
  <r>
    <s v="L0068"/>
    <n v="1057"/>
    <s v="LT03"/>
    <s v="E011"/>
    <n v="1603731"/>
    <n v="11"/>
    <n v="120"/>
    <s v="2025-03-24"/>
    <s v="Pending"/>
    <m/>
    <s v="Customer 1057"/>
    <s v="Car Loan"/>
    <s v="B02"/>
    <s v="Vijayawada Branch"/>
    <s v="High value"/>
    <s v="Under Review"/>
    <n v="210630"/>
    <n v="1393101"/>
    <x v="1"/>
  </r>
  <r>
    <s v="L0069"/>
    <n v="1117"/>
    <s v="LT02"/>
    <s v="E005"/>
    <n v="4687745"/>
    <n v="7.5"/>
    <n v="240"/>
    <s v="2025-01-31"/>
    <s v="Rejected"/>
    <m/>
    <s v="Customer 1117"/>
    <s v="Personal Loan"/>
    <s v="B04"/>
    <s v="Guntur Branch"/>
    <s v="High value"/>
    <s v="Under Review"/>
    <n v="70069"/>
    <n v="4617676"/>
    <x v="6"/>
  </r>
  <r>
    <s v="L0070"/>
    <n v="1032"/>
    <s v="LT01"/>
    <s v="E020"/>
    <n v="7203721"/>
    <n v="11"/>
    <n v="120"/>
    <s v="2025-05-05"/>
    <s v="Rejected"/>
    <m/>
    <s v="Customer 1032"/>
    <s v="Home Loan"/>
    <s v="B04"/>
    <s v="Guntur Branch"/>
    <s v="High value"/>
    <s v="Under Review"/>
    <n v="56157"/>
    <n v="7147564"/>
    <x v="8"/>
  </r>
  <r>
    <s v="L0071"/>
    <n v="1108"/>
    <s v="LT05"/>
    <s v="E006"/>
    <n v="2219204"/>
    <n v="7.5"/>
    <n v="84"/>
    <s v="2025-07-05"/>
    <s v="Rejected"/>
    <m/>
    <s v="Customer 1108"/>
    <s v="Business Loan"/>
    <s v="B03"/>
    <s v="Vizag Branch"/>
    <s v="High value"/>
    <s v="Under Review"/>
    <n v="97934"/>
    <n v="2121270"/>
    <x v="5"/>
  </r>
  <r>
    <s v="L0072"/>
    <n v="1005"/>
    <s v="LT02"/>
    <s v="E019"/>
    <n v="3206194"/>
    <n v="8.5"/>
    <n v="36"/>
    <s v="2025-10-30"/>
    <s v="Approved"/>
    <s v="2025-11-09"/>
    <s v="Customer 1005"/>
    <s v="Personal Loan"/>
    <s v="B03"/>
    <s v="Vizag Branch"/>
    <s v="High value"/>
    <s v="Under Review"/>
    <n v="76626"/>
    <n v="3129568"/>
    <x v="11"/>
  </r>
  <r>
    <s v="L0073"/>
    <n v="1007"/>
    <s v="LT02"/>
    <s v="E008"/>
    <n v="8665953"/>
    <n v="9.5"/>
    <n v="36"/>
    <s v="2025-04-28"/>
    <s v="Pending"/>
    <m/>
    <s v="Customer 1007"/>
    <s v="Personal Loan"/>
    <s v="B03"/>
    <s v="Vizag Branch"/>
    <s v="High value"/>
    <s v="Under Review"/>
    <n v="0"/>
    <n v="8665953"/>
    <x v="3"/>
  </r>
  <r>
    <s v="L0074"/>
    <n v="1152"/>
    <s v="LT03"/>
    <s v="E013"/>
    <n v="6909042"/>
    <n v="9.5"/>
    <n v="120"/>
    <s v="2025-01-19"/>
    <s v="Rejected"/>
    <m/>
    <s v="Customer 1152"/>
    <s v="Car Loan"/>
    <s v="B03"/>
    <s v="Vizag Branch"/>
    <s v="High value"/>
    <s v="Under Review"/>
    <n v="196128"/>
    <n v="6712914"/>
    <x v="6"/>
  </r>
  <r>
    <s v="L0075"/>
    <n v="1186"/>
    <s v="LT03"/>
    <s v="E029"/>
    <n v="709490"/>
    <n v="7.5"/>
    <n v="60"/>
    <s v="2025-12-29"/>
    <s v="Rejected"/>
    <m/>
    <s v="Customer 1186"/>
    <s v="Car Loan"/>
    <s v="B03"/>
    <s v="Vizag Branch"/>
    <s v="Normal"/>
    <s v="Under Review"/>
    <n v="6824"/>
    <n v="702666"/>
    <x v="4"/>
  </r>
  <r>
    <s v="L0076"/>
    <n v="1087"/>
    <s v="LT05"/>
    <s v="E013"/>
    <n v="8689625"/>
    <n v="8.5"/>
    <n v="36"/>
    <s v="2025-01-12"/>
    <s v="Approved"/>
    <s v="2025-01-21"/>
    <s v="Customer 1087"/>
    <s v="Business Loan"/>
    <s v="B04"/>
    <s v="Guntur Branch"/>
    <s v="High value"/>
    <s v="Under Review"/>
    <n v="138306"/>
    <n v="8551319"/>
    <x v="6"/>
  </r>
  <r>
    <s v="L0077"/>
    <n v="1167"/>
    <s v="LT05"/>
    <s v="E011"/>
    <n v="665895"/>
    <n v="9.5"/>
    <n v="84"/>
    <s v="2025-11-15"/>
    <s v="Approved"/>
    <s v="2025-11-25"/>
    <s v="Customer 1167"/>
    <s v="Business Loan"/>
    <s v="B05"/>
    <s v="Warangal Branch"/>
    <s v="Normal"/>
    <s v="Under Review"/>
    <n v="18275"/>
    <n v="647620"/>
    <x v="2"/>
  </r>
  <r>
    <s v="L0078"/>
    <n v="1087"/>
    <s v="LT01"/>
    <s v="E029"/>
    <n v="3815771"/>
    <n v="11"/>
    <n v="36"/>
    <s v="2025-12-09"/>
    <s v="Approved"/>
    <s v="2025-12-16"/>
    <s v="Customer 1087"/>
    <s v="Home Loan"/>
    <s v="B04"/>
    <s v="Guntur Branch"/>
    <s v="High value"/>
    <s v="Under Review"/>
    <n v="23575"/>
    <n v="3792196"/>
    <x v="4"/>
  </r>
  <r>
    <s v="L0079"/>
    <n v="1131"/>
    <s v="LT01"/>
    <s v="E021"/>
    <n v="7420551"/>
    <n v="9.5"/>
    <n v="120"/>
    <s v="2025-08-24"/>
    <s v="Rejected"/>
    <m/>
    <s v="Customer 1131"/>
    <s v="Home Loan"/>
    <s v="B02"/>
    <s v="Vijayawada Branch"/>
    <s v="High value"/>
    <s v="Under Review"/>
    <n v="52679"/>
    <n v="7367872"/>
    <x v="0"/>
  </r>
  <r>
    <s v="L0080"/>
    <n v="1108"/>
    <s v="LT04"/>
    <s v="E026"/>
    <n v="5787136"/>
    <n v="7.5"/>
    <n v="84"/>
    <s v="2025-11-30"/>
    <s v="Approved"/>
    <s v="2025-12-06"/>
    <s v="Customer 1108"/>
    <s v="Education Loan"/>
    <s v="B03"/>
    <s v="Vizag Branch"/>
    <s v="High value"/>
    <s v="Under Review"/>
    <n v="78520"/>
    <n v="5708616"/>
    <x v="2"/>
  </r>
  <r>
    <s v="L0081"/>
    <n v="1132"/>
    <s v="LT04"/>
    <s v="E023"/>
    <n v="1892739"/>
    <n v="11"/>
    <n v="84"/>
    <s v="2025-02-15"/>
    <s v="Approved"/>
    <s v="2025-02-22"/>
    <s v="Customer 1132"/>
    <s v="Education Loan"/>
    <s v="B04"/>
    <s v="Guntur Branch"/>
    <s v="High value"/>
    <s v="Under Review"/>
    <n v="5999"/>
    <n v="1886740"/>
    <x v="7"/>
  </r>
  <r>
    <s v="L0082"/>
    <n v="1135"/>
    <s v="LT04"/>
    <s v="E007"/>
    <n v="7738864"/>
    <n v="7.5"/>
    <n v="120"/>
    <s v="2025-08-08"/>
    <s v="Approved"/>
    <s v="2025-08-17"/>
    <s v="Customer 1135"/>
    <s v="Education Loan"/>
    <s v="B05"/>
    <s v="Warangal Branch"/>
    <s v="High value"/>
    <s v="Under Review"/>
    <n v="70128"/>
    <n v="7668736"/>
    <x v="0"/>
  </r>
  <r>
    <s v="L0083"/>
    <n v="1043"/>
    <s v="LT02"/>
    <s v="E001"/>
    <n v="5035077"/>
    <n v="9.5"/>
    <n v="120"/>
    <s v="2025-02-11"/>
    <s v="Pending"/>
    <m/>
    <s v="Customer 1043"/>
    <s v="Personal Loan"/>
    <s v="B02"/>
    <s v="Vijayawada Branch"/>
    <s v="High value"/>
    <s v="Under Review"/>
    <n v="56019"/>
    <n v="4979058"/>
    <x v="7"/>
  </r>
  <r>
    <s v="L0084"/>
    <n v="1004"/>
    <s v="LT02"/>
    <s v="E030"/>
    <n v="648909"/>
    <n v="11"/>
    <n v="84"/>
    <s v="2025-11-09"/>
    <s v="Approved"/>
    <s v="2025-11-15"/>
    <s v="Customer 1004"/>
    <s v="Personal Loan"/>
    <s v="B05"/>
    <s v="Warangal Branch"/>
    <s v="Normal"/>
    <s v="Under Review"/>
    <n v="192608"/>
    <n v="456301"/>
    <x v="2"/>
  </r>
  <r>
    <s v="L0085"/>
    <n v="1128"/>
    <s v="LT01"/>
    <s v="E020"/>
    <n v="5888946"/>
    <n v="11"/>
    <n v="84"/>
    <s v="2025-02-17"/>
    <s v="Rejected"/>
    <m/>
    <s v="Customer 1128"/>
    <s v="Home Loan"/>
    <s v="B02"/>
    <s v="Vijayawada Branch"/>
    <s v="High value"/>
    <s v="Under Review"/>
    <n v="90467"/>
    <n v="5798479"/>
    <x v="7"/>
  </r>
  <r>
    <s v="L0086"/>
    <n v="1095"/>
    <s v="LT01"/>
    <s v="E008"/>
    <n v="693208"/>
    <n v="7.5"/>
    <n v="120"/>
    <s v="2025-09-23"/>
    <s v="Approved"/>
    <s v="2025-09-29"/>
    <s v="Customer 1095"/>
    <s v="Home Loan"/>
    <s v="B03"/>
    <s v="Vizag Branch"/>
    <s v="Normal"/>
    <s v="Under Review"/>
    <n v="34895"/>
    <n v="658313"/>
    <x v="9"/>
  </r>
  <r>
    <s v="L0087"/>
    <n v="1023"/>
    <s v="LT02"/>
    <s v="E021"/>
    <n v="1722413"/>
    <n v="9.5"/>
    <n v="60"/>
    <s v="2025-11-08"/>
    <s v="Approved"/>
    <s v="2025-11-18"/>
    <s v="Customer 1023"/>
    <s v="Personal Loan"/>
    <s v="B02"/>
    <s v="Vijayawada Branch"/>
    <s v="High value"/>
    <s v="Under Review"/>
    <n v="71084"/>
    <n v="1651329"/>
    <x v="2"/>
  </r>
  <r>
    <s v="L0088"/>
    <n v="1140"/>
    <s v="LT03"/>
    <s v="E008"/>
    <n v="8124258"/>
    <n v="7.5"/>
    <n v="240"/>
    <s v="2025-04-17"/>
    <s v="Approved"/>
    <s v="2025-04-22"/>
    <s v="Customer 1140"/>
    <s v="Car Loan"/>
    <s v="B03"/>
    <s v="Vizag Branch"/>
    <s v="High value"/>
    <s v="Under Review"/>
    <n v="117420"/>
    <n v="8006838"/>
    <x v="3"/>
  </r>
  <r>
    <s v="L0089"/>
    <n v="1097"/>
    <s v="LT02"/>
    <s v="E008"/>
    <n v="7383414"/>
    <n v="11"/>
    <n v="240"/>
    <s v="2025-01-29"/>
    <s v="Rejected"/>
    <m/>
    <s v="Customer 1097"/>
    <s v="Personal Loan"/>
    <s v="B03"/>
    <s v="Vizag Branch"/>
    <s v="High value"/>
    <s v="Under Review"/>
    <n v="65904"/>
    <n v="7317510"/>
    <x v="6"/>
  </r>
  <r>
    <s v="L0090"/>
    <n v="1046"/>
    <s v="LT02"/>
    <s v="E027"/>
    <n v="365256"/>
    <n v="12"/>
    <n v="84"/>
    <s v="2025-08-26"/>
    <s v="Approved"/>
    <s v="2025-09-01"/>
    <s v="Customer 1046"/>
    <s v="Personal Loan"/>
    <s v="B02"/>
    <s v="Vijayawada Branch"/>
    <s v="Normal"/>
    <s v="Under Review"/>
    <n v="247902"/>
    <n v="117354"/>
    <x v="0"/>
  </r>
  <r>
    <s v="L0091"/>
    <n v="1157"/>
    <s v="LT03"/>
    <s v="E007"/>
    <n v="6292386"/>
    <n v="12"/>
    <n v="120"/>
    <s v="2025-09-28"/>
    <s v="Pending"/>
    <m/>
    <s v="Customer 1157"/>
    <s v="Car Loan"/>
    <s v="B03"/>
    <s v="Vizag Branch"/>
    <s v="High value"/>
    <s v="Under Review"/>
    <n v="82171"/>
    <n v="6210215"/>
    <x v="9"/>
  </r>
  <r>
    <s v="L0092"/>
    <n v="1160"/>
    <s v="LT04"/>
    <s v="E028"/>
    <n v="2885809"/>
    <n v="8.5"/>
    <n v="60"/>
    <s v="2025-01-16"/>
    <s v="Rejected"/>
    <m/>
    <s v="Customer 1160"/>
    <s v="Education Loan"/>
    <s v="B03"/>
    <s v="Vizag Branch"/>
    <s v="High value"/>
    <s v="Under Review"/>
    <n v="124550"/>
    <n v="2761259"/>
    <x v="6"/>
  </r>
  <r>
    <s v="L0093"/>
    <n v="1185"/>
    <s v="LT02"/>
    <s v="E022"/>
    <n v="4177937"/>
    <n v="12"/>
    <n v="84"/>
    <s v="2025-01-14"/>
    <s v="Approved"/>
    <s v="2025-01-23"/>
    <s v="Customer 1185"/>
    <s v="Personal Loan"/>
    <s v="B02"/>
    <s v="Vijayawada Branch"/>
    <s v="High value"/>
    <s v="Under Review"/>
    <n v="16913"/>
    <n v="4161024"/>
    <x v="6"/>
  </r>
  <r>
    <s v="L0094"/>
    <n v="1065"/>
    <s v="LT02"/>
    <s v="E016"/>
    <n v="7410010"/>
    <n v="11"/>
    <n v="84"/>
    <s v="2025-02-19"/>
    <s v="Pending"/>
    <m/>
    <s v="Customer 1065"/>
    <s v="Personal Loan"/>
    <s v="B05"/>
    <s v="Warangal Branch"/>
    <s v="High value"/>
    <s v="Under Review"/>
    <n v="129286"/>
    <n v="7280724"/>
    <x v="7"/>
  </r>
  <r>
    <s v="L0095"/>
    <n v="1027"/>
    <s v="LT02"/>
    <s v="E009"/>
    <n v="8802032"/>
    <n v="9.5"/>
    <n v="84"/>
    <s v="2025-08-13"/>
    <s v="Approved"/>
    <s v="2025-08-15"/>
    <s v="Customer 1027"/>
    <s v="Personal Loan"/>
    <s v="B02"/>
    <s v="Vijayawada Branch"/>
    <s v="High value"/>
    <s v="Under Review"/>
    <n v="151877"/>
    <n v="8650155"/>
    <x v="0"/>
  </r>
  <r>
    <s v="L0096"/>
    <n v="1005"/>
    <s v="LT04"/>
    <s v="E008"/>
    <n v="8297921"/>
    <n v="7.5"/>
    <n v="60"/>
    <s v="2025-06-10"/>
    <s v="Pending"/>
    <m/>
    <s v="Customer 1005"/>
    <s v="Education Loan"/>
    <s v="B03"/>
    <s v="Vizag Branch"/>
    <s v="High value"/>
    <s v="Under Review"/>
    <n v="20666"/>
    <n v="8277255"/>
    <x v="10"/>
  </r>
  <r>
    <s v="L0097"/>
    <n v="1004"/>
    <s v="LT03"/>
    <s v="E015"/>
    <n v="7085006"/>
    <n v="11"/>
    <n v="120"/>
    <s v="2025-07-24"/>
    <s v="Approved"/>
    <s v="2025-07-28"/>
    <s v="Customer 1004"/>
    <s v="Car Loan"/>
    <s v="B05"/>
    <s v="Warangal Branch"/>
    <s v="High value"/>
    <s v="Under Review"/>
    <n v="131114"/>
    <n v="6953892"/>
    <x v="5"/>
  </r>
  <r>
    <s v="L0098"/>
    <n v="1054"/>
    <s v="LT03"/>
    <s v="E028"/>
    <n v="3646145"/>
    <n v="12"/>
    <n v="84"/>
    <s v="2025-06-04"/>
    <s v="Rejected"/>
    <m/>
    <s v="Customer 1054"/>
    <s v="Car Loan"/>
    <s v="B02"/>
    <s v="Vijayawada Branch"/>
    <s v="High value"/>
    <s v="Under Review"/>
    <n v="122522"/>
    <n v="3523623"/>
    <x v="10"/>
  </r>
  <r>
    <s v="L0099"/>
    <n v="1088"/>
    <s v="LT02"/>
    <s v="E015"/>
    <n v="1045732"/>
    <n v="9.5"/>
    <n v="240"/>
    <s v="2025-08-01"/>
    <s v="Rejected"/>
    <m/>
    <s v="Customer 1088"/>
    <s v="Personal Loan"/>
    <s v="B01"/>
    <s v="Hyderabad Main"/>
    <s v="High value"/>
    <s v="Under Review"/>
    <n v="162365"/>
    <n v="883367"/>
    <x v="0"/>
  </r>
  <r>
    <s v="L0100"/>
    <n v="1188"/>
    <s v="LT05"/>
    <s v="E019"/>
    <n v="4761123"/>
    <n v="12"/>
    <n v="84"/>
    <s v="2025-04-06"/>
    <s v="Approved"/>
    <s v="2025-04-13"/>
    <s v="Customer 1188"/>
    <s v="Business Loan"/>
    <s v="B05"/>
    <s v="Warangal Branch"/>
    <s v="High value"/>
    <s v="Under Review"/>
    <n v="94534"/>
    <n v="4666589"/>
    <x v="3"/>
  </r>
  <r>
    <s v="L0101"/>
    <n v="1013"/>
    <s v="LT05"/>
    <s v="E009"/>
    <n v="8295433"/>
    <n v="9.5"/>
    <n v="240"/>
    <s v="2025-07-06"/>
    <s v="Pending"/>
    <m/>
    <s v="Customer 1013"/>
    <s v="Business Loan"/>
    <s v="B03"/>
    <s v="Vizag Branch"/>
    <s v="High value"/>
    <s v="Under Review"/>
    <n v="98527"/>
    <n v="8196906"/>
    <x v="5"/>
  </r>
  <r>
    <s v="L0102"/>
    <n v="1124"/>
    <s v="LT04"/>
    <s v="E023"/>
    <n v="852069"/>
    <n v="7.5"/>
    <n v="240"/>
    <s v="2025-03-07"/>
    <s v="Approved"/>
    <s v="2025-03-11"/>
    <s v="Customer 1124"/>
    <s v="Education Loan"/>
    <s v="B05"/>
    <s v="Warangal Branch"/>
    <s v="Normal"/>
    <s v="Under Review"/>
    <n v="47693"/>
    <n v="804376"/>
    <x v="1"/>
  </r>
  <r>
    <s v="L0103"/>
    <n v="1153"/>
    <s v="LT03"/>
    <s v="E016"/>
    <n v="9886590"/>
    <n v="7.5"/>
    <n v="60"/>
    <s v="2025-04-22"/>
    <s v="Rejected"/>
    <m/>
    <s v="Customer 1153"/>
    <s v="Car Loan"/>
    <s v="B01"/>
    <s v="Hyderabad Main"/>
    <s v="High value"/>
    <s v="Under Review"/>
    <n v="41982"/>
    <n v="9844608"/>
    <x v="3"/>
  </r>
  <r>
    <s v="L0104"/>
    <n v="1049"/>
    <s v="LT03"/>
    <s v="E030"/>
    <n v="3067606"/>
    <n v="7.5"/>
    <n v="36"/>
    <s v="2025-02-05"/>
    <s v="Pending"/>
    <m/>
    <s v="Customer 1049"/>
    <s v="Car Loan"/>
    <s v="B02"/>
    <s v="Vijayawada Branch"/>
    <s v="High value"/>
    <s v="Under Review"/>
    <n v="23021"/>
    <n v="3044585"/>
    <x v="7"/>
  </r>
  <r>
    <s v="L0105"/>
    <n v="1158"/>
    <s v="LT04"/>
    <s v="E025"/>
    <n v="8493214"/>
    <n v="7.5"/>
    <n v="84"/>
    <s v="2025-05-28"/>
    <s v="Pending"/>
    <m/>
    <s v="Customer 1158"/>
    <s v="Education Loan"/>
    <s v="B05"/>
    <s v="Warangal Branch"/>
    <s v="High value"/>
    <s v="Under Review"/>
    <n v="0"/>
    <n v="8493214"/>
    <x v="8"/>
  </r>
  <r>
    <s v="L0106"/>
    <n v="1173"/>
    <s v="LT03"/>
    <s v="E019"/>
    <n v="8360536"/>
    <n v="8.5"/>
    <n v="84"/>
    <s v="2025-03-18"/>
    <s v="Approved"/>
    <s v="2025-03-20"/>
    <s v="Customer 1173"/>
    <s v="Car Loan"/>
    <s v="B02"/>
    <s v="Vijayawada Branch"/>
    <s v="High value"/>
    <s v="Under Review"/>
    <n v="48155"/>
    <n v="8312381"/>
    <x v="1"/>
  </r>
  <r>
    <s v="L0107"/>
    <n v="1168"/>
    <s v="LT01"/>
    <s v="E011"/>
    <n v="6471938"/>
    <n v="8.5"/>
    <n v="120"/>
    <s v="2025-09-16"/>
    <s v="Approved"/>
    <s v="2025-09-24"/>
    <s v="Customer 1168"/>
    <s v="Home Loan"/>
    <s v="B04"/>
    <s v="Guntur Branch"/>
    <s v="High value"/>
    <s v="Under Review"/>
    <n v="219034"/>
    <n v="6252904"/>
    <x v="9"/>
  </r>
  <r>
    <s v="L0108"/>
    <n v="1146"/>
    <s v="LT02"/>
    <s v="E005"/>
    <n v="5775999"/>
    <n v="9.5"/>
    <n v="120"/>
    <s v="2025-11-25"/>
    <s v="Approved"/>
    <s v="2025-11-27"/>
    <s v="Customer 1146"/>
    <s v="Personal Loan"/>
    <s v="B03"/>
    <s v="Vizag Branch"/>
    <s v="High value"/>
    <s v="Under Review"/>
    <n v="185968"/>
    <n v="5590031"/>
    <x v="2"/>
  </r>
  <r>
    <s v="L0109"/>
    <n v="1189"/>
    <s v="LT04"/>
    <s v="E005"/>
    <n v="8037462"/>
    <n v="8.5"/>
    <n v="36"/>
    <s v="2025-06-07"/>
    <s v="Approved"/>
    <s v="2025-06-09"/>
    <s v="Customer 1189"/>
    <s v="Education Loan"/>
    <s v="B05"/>
    <s v="Warangal Branch"/>
    <s v="High value"/>
    <s v="Under Review"/>
    <n v="122735"/>
    <n v="7914727"/>
    <x v="10"/>
  </r>
  <r>
    <s v="L0110"/>
    <n v="1169"/>
    <s v="LT04"/>
    <s v="E022"/>
    <n v="2279515"/>
    <n v="8.5"/>
    <n v="84"/>
    <s v="2025-09-14"/>
    <s v="Pending"/>
    <m/>
    <s v="Customer 1169"/>
    <s v="Education Loan"/>
    <s v="B01"/>
    <s v="Hyderabad Main"/>
    <s v="High value"/>
    <s v="Under Review"/>
    <n v="94127"/>
    <n v="2185388"/>
    <x v="9"/>
  </r>
  <r>
    <s v="L0111"/>
    <n v="1097"/>
    <s v="LT04"/>
    <s v="E005"/>
    <n v="5457045"/>
    <n v="7.5"/>
    <n v="120"/>
    <s v="2025-11-02"/>
    <s v="Pending"/>
    <m/>
    <s v="Customer 1097"/>
    <s v="Education Loan"/>
    <s v="B03"/>
    <s v="Vizag Branch"/>
    <s v="High value"/>
    <s v="Under Review"/>
    <n v="90380"/>
    <n v="5366665"/>
    <x v="2"/>
  </r>
  <r>
    <s v="L0112"/>
    <n v="1057"/>
    <s v="LT03"/>
    <s v="E029"/>
    <n v="9384445"/>
    <n v="9.5"/>
    <n v="60"/>
    <s v="2025-08-05"/>
    <s v="Rejected"/>
    <m/>
    <s v="Customer 1057"/>
    <s v="Car Loan"/>
    <s v="B02"/>
    <s v="Vijayawada Branch"/>
    <s v="High value"/>
    <s v="Under Review"/>
    <n v="65771"/>
    <n v="9318674"/>
    <x v="0"/>
  </r>
  <r>
    <s v="L0113"/>
    <n v="1157"/>
    <s v="LT03"/>
    <s v="E008"/>
    <n v="1812500"/>
    <n v="8.5"/>
    <n v="240"/>
    <s v="2025-10-04"/>
    <s v="Approved"/>
    <s v="2025-10-12"/>
    <s v="Customer 1157"/>
    <s v="Car Loan"/>
    <s v="B03"/>
    <s v="Vizag Branch"/>
    <s v="High value"/>
    <s v="Under Review"/>
    <n v="170385"/>
    <n v="1642115"/>
    <x v="11"/>
  </r>
  <r>
    <s v="L0114"/>
    <n v="1073"/>
    <s v="LT03"/>
    <s v="E010"/>
    <n v="5876772"/>
    <n v="11"/>
    <n v="240"/>
    <s v="2025-09-21"/>
    <s v="Rejected"/>
    <m/>
    <s v="Customer 1073"/>
    <s v="Car Loan"/>
    <s v="B02"/>
    <s v="Vijayawada Branch"/>
    <s v="High value"/>
    <s v="Under Review"/>
    <n v="0"/>
    <n v="5876772"/>
    <x v="9"/>
  </r>
  <r>
    <s v="L0115"/>
    <n v="1046"/>
    <s v="LT05"/>
    <s v="E011"/>
    <n v="2899445"/>
    <n v="9.5"/>
    <n v="36"/>
    <s v="2025-06-13"/>
    <s v="Approved"/>
    <s v="2025-06-23"/>
    <s v="Customer 1046"/>
    <s v="Business Loan"/>
    <s v="B02"/>
    <s v="Vijayawada Branch"/>
    <s v="High value"/>
    <s v="Under Review"/>
    <n v="43980"/>
    <n v="2855465"/>
    <x v="10"/>
  </r>
  <r>
    <s v="L0116"/>
    <n v="1152"/>
    <s v="LT05"/>
    <s v="E012"/>
    <n v="8070904"/>
    <n v="8.5"/>
    <n v="36"/>
    <s v="2025-09-21"/>
    <s v="Approved"/>
    <s v="2025-09-28"/>
    <s v="Customer 1152"/>
    <s v="Business Loan"/>
    <s v="B03"/>
    <s v="Vizag Branch"/>
    <s v="High value"/>
    <s v="Under Review"/>
    <n v="47857"/>
    <n v="8023047"/>
    <x v="9"/>
  </r>
  <r>
    <s v="L0117"/>
    <n v="1172"/>
    <s v="LT01"/>
    <s v="E015"/>
    <n v="9992093"/>
    <n v="7.5"/>
    <n v="36"/>
    <s v="2025-11-25"/>
    <s v="Approved"/>
    <s v="2025-11-27"/>
    <s v="Customer 1172"/>
    <s v="Home Loan"/>
    <s v="B04"/>
    <s v="Guntur Branch"/>
    <s v="High value"/>
    <s v="Under Review"/>
    <n v="76494"/>
    <n v="9915599"/>
    <x v="2"/>
  </r>
  <r>
    <s v="L0118"/>
    <n v="1057"/>
    <s v="LT02"/>
    <s v="E026"/>
    <n v="6666090"/>
    <n v="12"/>
    <n v="36"/>
    <s v="2025-03-28"/>
    <s v="Approved"/>
    <s v="2025-04-01"/>
    <s v="Customer 1057"/>
    <s v="Personal Loan"/>
    <s v="B02"/>
    <s v="Vijayawada Branch"/>
    <s v="High value"/>
    <s v="Under Review"/>
    <n v="144273"/>
    <n v="6521817"/>
    <x v="1"/>
  </r>
  <r>
    <s v="L0119"/>
    <n v="1154"/>
    <s v="LT05"/>
    <s v="E025"/>
    <n v="964087"/>
    <n v="11"/>
    <n v="60"/>
    <s v="2025-10-12"/>
    <s v="Pending"/>
    <m/>
    <s v="Customer 1154"/>
    <s v="Business Loan"/>
    <s v="B04"/>
    <s v="Guntur Branch"/>
    <s v="Normal"/>
    <s v="Under Review"/>
    <n v="105421"/>
    <n v="858666"/>
    <x v="11"/>
  </r>
  <r>
    <s v="L0120"/>
    <n v="1007"/>
    <s v="LT05"/>
    <s v="E010"/>
    <n v="3942062"/>
    <n v="12"/>
    <n v="36"/>
    <s v="2025-10-28"/>
    <s v="Approved"/>
    <s v="2025-11-05"/>
    <s v="Customer 1007"/>
    <s v="Business Loan"/>
    <s v="B03"/>
    <s v="Vizag Branch"/>
    <s v="High value"/>
    <s v="Under Review"/>
    <n v="34291"/>
    <n v="3907771"/>
    <x v="11"/>
  </r>
  <r>
    <s v="L0121"/>
    <n v="1121"/>
    <s v="LT04"/>
    <s v="E021"/>
    <n v="9578430"/>
    <n v="8.5"/>
    <n v="240"/>
    <s v="2025-12-05"/>
    <s v="Approved"/>
    <s v="2025-12-10"/>
    <s v="Customer 1121"/>
    <s v="Education Loan"/>
    <s v="B01"/>
    <s v="Hyderabad Main"/>
    <s v="High value"/>
    <s v="Under Review"/>
    <n v="128903"/>
    <n v="9449527"/>
    <x v="4"/>
  </r>
  <r>
    <s v="L0122"/>
    <n v="1096"/>
    <s v="LT01"/>
    <s v="E026"/>
    <n v="6116571"/>
    <n v="7.5"/>
    <n v="240"/>
    <s v="2025-10-18"/>
    <s v="Rejected"/>
    <m/>
    <s v="Customer 1096"/>
    <s v="Home Loan"/>
    <s v="B03"/>
    <s v="Vizag Branch"/>
    <s v="High value"/>
    <s v="Under Review"/>
    <n v="191222"/>
    <n v="5925349"/>
    <x v="11"/>
  </r>
  <r>
    <s v="L0123"/>
    <n v="1128"/>
    <s v="LT05"/>
    <s v="E007"/>
    <n v="2992607"/>
    <n v="11"/>
    <n v="36"/>
    <s v="2025-08-18"/>
    <s v="Approved"/>
    <s v="2025-08-23"/>
    <s v="Customer 1128"/>
    <s v="Business Loan"/>
    <s v="B02"/>
    <s v="Vijayawada Branch"/>
    <s v="High value"/>
    <s v="Under Review"/>
    <n v="45481"/>
    <n v="2947126"/>
    <x v="0"/>
  </r>
  <r>
    <s v="L0124"/>
    <n v="1105"/>
    <s v="LT01"/>
    <s v="E030"/>
    <n v="6948305"/>
    <n v="7.5"/>
    <n v="36"/>
    <s v="2025-09-15"/>
    <s v="Pending"/>
    <m/>
    <s v="Customer 1105"/>
    <s v="Home Loan"/>
    <s v="B01"/>
    <s v="Hyderabad Main"/>
    <s v="High value"/>
    <s v="Under Review"/>
    <n v="133461"/>
    <n v="6814844"/>
    <x v="9"/>
  </r>
  <r>
    <s v="L0125"/>
    <n v="1188"/>
    <s v="LT04"/>
    <s v="E026"/>
    <n v="9971860"/>
    <n v="11"/>
    <n v="240"/>
    <s v="2025-10-10"/>
    <s v="Rejected"/>
    <m/>
    <s v="Customer 1188"/>
    <s v="Education Loan"/>
    <s v="B05"/>
    <s v="Warangal Branch"/>
    <s v="High value"/>
    <s v="Under Review"/>
    <n v="35476"/>
    <n v="9936384"/>
    <x v="11"/>
  </r>
  <r>
    <s v="L0126"/>
    <n v="1166"/>
    <s v="LT03"/>
    <s v="E005"/>
    <n v="6030562"/>
    <n v="8.5"/>
    <n v="84"/>
    <s v="2025-08-18"/>
    <s v="Pending"/>
    <m/>
    <s v="Customer 1166"/>
    <s v="Car Loan"/>
    <s v="B03"/>
    <s v="Vizag Branch"/>
    <s v="High value"/>
    <s v="Under Review"/>
    <n v="30001"/>
    <n v="6000561"/>
    <x v="0"/>
  </r>
  <r>
    <s v="L0127"/>
    <n v="1151"/>
    <s v="LT03"/>
    <s v="E018"/>
    <n v="5545516"/>
    <n v="7.5"/>
    <n v="36"/>
    <s v="2025-10-09"/>
    <s v="Pending"/>
    <m/>
    <s v="Customer 1151"/>
    <s v="Car Loan"/>
    <s v="B02"/>
    <s v="Vijayawada Branch"/>
    <s v="High value"/>
    <s v="Under Review"/>
    <n v="9682"/>
    <n v="5535834"/>
    <x v="11"/>
  </r>
  <r>
    <s v="L0128"/>
    <n v="1139"/>
    <s v="LT03"/>
    <s v="E030"/>
    <n v="3027730"/>
    <n v="9.5"/>
    <n v="120"/>
    <s v="2025-06-07"/>
    <s v="Rejected"/>
    <m/>
    <s v="Customer 1139"/>
    <s v="Car Loan"/>
    <s v="B01"/>
    <s v="Hyderabad Main"/>
    <s v="High value"/>
    <s v="Under Review"/>
    <n v="47219"/>
    <n v="2980511"/>
    <x v="10"/>
  </r>
  <r>
    <s v="L0129"/>
    <n v="1144"/>
    <s v="LT01"/>
    <s v="E020"/>
    <n v="3736961"/>
    <n v="8.5"/>
    <n v="240"/>
    <s v="2025-07-26"/>
    <s v="Approved"/>
    <s v="2025-08-03"/>
    <s v="Customer 1144"/>
    <s v="Home Loan"/>
    <s v="B01"/>
    <s v="Hyderabad Main"/>
    <s v="High value"/>
    <s v="Under Review"/>
    <n v="24770"/>
    <n v="3712191"/>
    <x v="5"/>
  </r>
  <r>
    <s v="L0130"/>
    <n v="1090"/>
    <s v="LT01"/>
    <s v="E029"/>
    <n v="2161901"/>
    <n v="11"/>
    <n v="120"/>
    <s v="2025-01-30"/>
    <s v="Rejected"/>
    <m/>
    <s v="Customer 1090"/>
    <s v="Home Loan"/>
    <s v="B04"/>
    <s v="Guntur Branch"/>
    <s v="High value"/>
    <s v="Under Review"/>
    <n v="19109"/>
    <n v="2142792"/>
    <x v="6"/>
  </r>
  <r>
    <s v="L0131"/>
    <n v="1065"/>
    <s v="LT02"/>
    <s v="E028"/>
    <n v="9294162"/>
    <n v="12"/>
    <n v="120"/>
    <s v="2025-07-06"/>
    <s v="Approved"/>
    <s v="2025-07-09"/>
    <s v="Customer 1065"/>
    <s v="Personal Loan"/>
    <s v="B05"/>
    <s v="Warangal Branch"/>
    <s v="High value"/>
    <s v="Under Review"/>
    <n v="89841"/>
    <n v="9204321"/>
    <x v="5"/>
  </r>
  <r>
    <s v="L0132"/>
    <n v="1011"/>
    <s v="LT05"/>
    <s v="E014"/>
    <n v="1638090"/>
    <n v="9.5"/>
    <n v="84"/>
    <s v="2025-05-23"/>
    <s v="Approved"/>
    <s v="2025-05-28"/>
    <s v="Customer 1011"/>
    <s v="Business Loan"/>
    <s v="B04"/>
    <s v="Guntur Branch"/>
    <s v="High value"/>
    <s v="Under Review"/>
    <n v="0"/>
    <n v="1638090"/>
    <x v="8"/>
  </r>
  <r>
    <s v="L0133"/>
    <n v="1134"/>
    <s v="LT02"/>
    <s v="E030"/>
    <n v="9244715"/>
    <n v="8.5"/>
    <n v="60"/>
    <s v="2025-07-31"/>
    <s v="Pending"/>
    <m/>
    <s v="Customer 1134"/>
    <s v="Personal Loan"/>
    <s v="B01"/>
    <s v="Hyderabad Main"/>
    <s v="High value"/>
    <s v="Under Review"/>
    <n v="84667"/>
    <n v="9160048"/>
    <x v="5"/>
  </r>
  <r>
    <s v="L0134"/>
    <n v="1170"/>
    <s v="LT03"/>
    <s v="E006"/>
    <n v="7267695"/>
    <n v="9.5"/>
    <n v="240"/>
    <s v="2025-03-23"/>
    <s v="Approved"/>
    <s v="2025-03-29"/>
    <s v="Customer 1170"/>
    <s v="Car Loan"/>
    <s v="B04"/>
    <s v="Guntur Branch"/>
    <s v="High value"/>
    <s v="Under Review"/>
    <n v="214256"/>
    <n v="7053439"/>
    <x v="1"/>
  </r>
  <r>
    <s v="L0135"/>
    <n v="1024"/>
    <s v="LT03"/>
    <s v="E006"/>
    <n v="3888406"/>
    <n v="12"/>
    <n v="36"/>
    <s v="2025-03-21"/>
    <s v="Rejected"/>
    <m/>
    <s v="Customer 1024"/>
    <s v="Car Loan"/>
    <s v="B02"/>
    <s v="Vijayawada Branch"/>
    <s v="High value"/>
    <s v="Under Review"/>
    <n v="0"/>
    <n v="3888406"/>
    <x v="1"/>
  </r>
  <r>
    <s v="L0136"/>
    <n v="1144"/>
    <s v="LT04"/>
    <s v="E030"/>
    <n v="8434114"/>
    <n v="9.5"/>
    <n v="84"/>
    <s v="2025-11-11"/>
    <s v="Pending"/>
    <m/>
    <s v="Customer 1144"/>
    <s v="Education Loan"/>
    <s v="B01"/>
    <s v="Hyderabad Main"/>
    <s v="High value"/>
    <s v="Under Review"/>
    <n v="8285"/>
    <n v="8425829"/>
    <x v="2"/>
  </r>
  <r>
    <s v="L0137"/>
    <n v="1006"/>
    <s v="LT02"/>
    <s v="E019"/>
    <n v="5371896"/>
    <n v="12"/>
    <n v="60"/>
    <s v="2025-11-24"/>
    <s v="Pending"/>
    <m/>
    <s v="Customer 1006"/>
    <s v="Personal Loan"/>
    <s v="B02"/>
    <s v="Vijayawada Branch"/>
    <s v="High value"/>
    <s v="Under Review"/>
    <n v="73329"/>
    <n v="5298567"/>
    <x v="2"/>
  </r>
  <r>
    <s v="L0138"/>
    <n v="1069"/>
    <s v="LT04"/>
    <s v="E018"/>
    <n v="8855813"/>
    <n v="7.5"/>
    <n v="60"/>
    <s v="2025-10-04"/>
    <s v="Approved"/>
    <s v="2025-10-08"/>
    <s v="Customer 1069"/>
    <s v="Education Loan"/>
    <s v="B01"/>
    <s v="Hyderabad Main"/>
    <s v="High value"/>
    <s v="Under Review"/>
    <n v="162380"/>
    <n v="8693433"/>
    <x v="11"/>
  </r>
  <r>
    <s v="L0139"/>
    <n v="1133"/>
    <s v="LT02"/>
    <s v="E026"/>
    <n v="1366213"/>
    <n v="8.5"/>
    <n v="60"/>
    <s v="2025-08-24"/>
    <s v="Pending"/>
    <m/>
    <s v="Customer 1133"/>
    <s v="Personal Loan"/>
    <s v="B04"/>
    <s v="Guntur Branch"/>
    <s v="High value"/>
    <s v="Under Review"/>
    <n v="73111"/>
    <n v="1293102"/>
    <x v="0"/>
  </r>
  <r>
    <s v="L0140"/>
    <n v="1109"/>
    <s v="LT03"/>
    <s v="E008"/>
    <n v="6450918"/>
    <n v="7.5"/>
    <n v="60"/>
    <s v="2025-10-10"/>
    <s v="Approved"/>
    <s v="2025-10-12"/>
    <s v="Customer 1109"/>
    <s v="Car Loan"/>
    <s v="B02"/>
    <s v="Vijayawada Branch"/>
    <s v="High value"/>
    <s v="Under Review"/>
    <n v="240419"/>
    <n v="6210499"/>
    <x v="11"/>
  </r>
  <r>
    <s v="L0141"/>
    <n v="1152"/>
    <s v="LT04"/>
    <s v="E022"/>
    <n v="1678177"/>
    <n v="11"/>
    <n v="240"/>
    <s v="2025-07-22"/>
    <s v="Approved"/>
    <s v="2025-08-01"/>
    <s v="Customer 1152"/>
    <s v="Education Loan"/>
    <s v="B03"/>
    <s v="Vizag Branch"/>
    <s v="High value"/>
    <s v="Under Review"/>
    <n v="61728"/>
    <n v="1616449"/>
    <x v="5"/>
  </r>
  <r>
    <s v="L0142"/>
    <n v="1050"/>
    <s v="LT03"/>
    <s v="E009"/>
    <n v="2599629"/>
    <n v="7.5"/>
    <n v="240"/>
    <s v="2025-12-07"/>
    <s v="Approved"/>
    <s v="2025-12-08"/>
    <s v="Customer 1050"/>
    <s v="Car Loan"/>
    <s v="B05"/>
    <s v="Warangal Branch"/>
    <s v="High value"/>
    <s v="Under Review"/>
    <n v="158347"/>
    <n v="2441282"/>
    <x v="4"/>
  </r>
  <r>
    <s v="L0143"/>
    <n v="1078"/>
    <s v="LT05"/>
    <s v="E001"/>
    <n v="5810666"/>
    <n v="8.5"/>
    <n v="36"/>
    <s v="2025-06-13"/>
    <s v="Approved"/>
    <s v="2025-06-15"/>
    <s v="Customer 1078"/>
    <s v="Business Loan"/>
    <s v="B01"/>
    <s v="Hyderabad Main"/>
    <s v="High value"/>
    <s v="Under Review"/>
    <n v="0"/>
    <n v="5810666"/>
    <x v="10"/>
  </r>
  <r>
    <s v="L0144"/>
    <n v="1146"/>
    <s v="LT05"/>
    <s v="E001"/>
    <n v="4048821"/>
    <n v="12"/>
    <n v="84"/>
    <s v="2025-02-24"/>
    <s v="Approved"/>
    <s v="2025-02-27"/>
    <s v="Customer 1146"/>
    <s v="Business Loan"/>
    <s v="B03"/>
    <s v="Vizag Branch"/>
    <s v="High value"/>
    <s v="Under Review"/>
    <n v="194031"/>
    <n v="3854790"/>
    <x v="7"/>
  </r>
  <r>
    <s v="L0145"/>
    <n v="1041"/>
    <s v="LT05"/>
    <s v="E024"/>
    <n v="7353759"/>
    <n v="9.5"/>
    <n v="120"/>
    <s v="2025-03-24"/>
    <s v="Approved"/>
    <s v="2025-04-01"/>
    <s v="Customer 1041"/>
    <s v="Business Loan"/>
    <s v="B02"/>
    <s v="Vijayawada Branch"/>
    <s v="High value"/>
    <s v="Under Review"/>
    <n v="129768"/>
    <n v="7223991"/>
    <x v="1"/>
  </r>
  <r>
    <s v="L0146"/>
    <n v="1002"/>
    <s v="LT02"/>
    <s v="E028"/>
    <n v="9515206"/>
    <n v="12"/>
    <n v="84"/>
    <s v="2025-04-01"/>
    <s v="Pending"/>
    <m/>
    <s v="Customer 1002"/>
    <s v="Personal Loan"/>
    <s v="B05"/>
    <s v="Warangal Branch"/>
    <s v="High value"/>
    <s v="Under Review"/>
    <n v="138934"/>
    <n v="9376272"/>
    <x v="3"/>
  </r>
  <r>
    <s v="L0147"/>
    <n v="1049"/>
    <s v="LT02"/>
    <s v="E023"/>
    <n v="8644438"/>
    <n v="8.5"/>
    <n v="36"/>
    <s v="2025-05-02"/>
    <s v="Approved"/>
    <s v="2025-05-08"/>
    <s v="Customer 1049"/>
    <s v="Personal Loan"/>
    <s v="B02"/>
    <s v="Vijayawada Branch"/>
    <s v="High value"/>
    <s v="Under Review"/>
    <n v="106063"/>
    <n v="8538375"/>
    <x v="8"/>
  </r>
  <r>
    <s v="L0148"/>
    <n v="1167"/>
    <s v="LT04"/>
    <s v="E029"/>
    <n v="3228568"/>
    <n v="12"/>
    <n v="84"/>
    <s v="2025-12-13"/>
    <s v="Rejected"/>
    <m/>
    <s v="Customer 1167"/>
    <s v="Education Loan"/>
    <s v="B05"/>
    <s v="Warangal Branch"/>
    <s v="High value"/>
    <s v="Under Review"/>
    <n v="8735"/>
    <n v="3219833"/>
    <x v="4"/>
  </r>
  <r>
    <s v="L0149"/>
    <n v="1104"/>
    <s v="LT02"/>
    <s v="E012"/>
    <n v="6902080"/>
    <n v="9.5"/>
    <n v="36"/>
    <s v="2025-11-04"/>
    <s v="Pending"/>
    <m/>
    <s v="Customer 1104"/>
    <s v="Personal Loan"/>
    <s v="B02"/>
    <s v="Vijayawada Branch"/>
    <s v="High value"/>
    <s v="Under Review"/>
    <n v="110857"/>
    <n v="6791223"/>
    <x v="2"/>
  </r>
  <r>
    <s v="L0150"/>
    <n v="1170"/>
    <s v="LT02"/>
    <s v="E025"/>
    <n v="7056777"/>
    <n v="8.5"/>
    <n v="36"/>
    <s v="2025-11-05"/>
    <s v="Approved"/>
    <s v="2025-11-15"/>
    <s v="Customer 1170"/>
    <s v="Personal Loan"/>
    <s v="B04"/>
    <s v="Guntur Branch"/>
    <s v="High value"/>
    <s v="Under Review"/>
    <n v="145930"/>
    <n v="6910847"/>
    <x v="2"/>
  </r>
  <r>
    <s v="L0151"/>
    <n v="1072"/>
    <s v="LT03"/>
    <s v="E004"/>
    <n v="753549"/>
    <n v="8.5"/>
    <n v="36"/>
    <s v="2025-03-06"/>
    <s v="Approved"/>
    <s v="2025-03-12"/>
    <s v="Customer 1072"/>
    <s v="Car Loan"/>
    <s v="B02"/>
    <s v="Vijayawada Branch"/>
    <s v="Normal"/>
    <s v="Under Review"/>
    <n v="93769"/>
    <n v="659780"/>
    <x v="1"/>
  </r>
  <r>
    <s v="L0152"/>
    <n v="1014"/>
    <s v="LT02"/>
    <s v="E021"/>
    <n v="2284612"/>
    <n v="9.5"/>
    <n v="60"/>
    <s v="2025-06-14"/>
    <s v="Pending"/>
    <m/>
    <s v="Customer 1014"/>
    <s v="Personal Loan"/>
    <s v="B01"/>
    <s v="Hyderabad Main"/>
    <s v="High value"/>
    <s v="Under Review"/>
    <n v="90579"/>
    <n v="2194033"/>
    <x v="10"/>
  </r>
  <r>
    <s v="L0153"/>
    <n v="1046"/>
    <s v="LT02"/>
    <s v="E015"/>
    <n v="7181550"/>
    <n v="9.5"/>
    <n v="60"/>
    <s v="2025-12-18"/>
    <s v="Pending"/>
    <m/>
    <s v="Customer 1046"/>
    <s v="Personal Loan"/>
    <s v="B02"/>
    <s v="Vijayawada Branch"/>
    <s v="High value"/>
    <s v="Under Review"/>
    <n v="133695"/>
    <n v="7047855"/>
    <x v="4"/>
  </r>
  <r>
    <s v="L0154"/>
    <n v="1086"/>
    <s v="LT03"/>
    <s v="E021"/>
    <n v="7946224"/>
    <n v="12"/>
    <n v="60"/>
    <s v="2025-08-03"/>
    <s v="Approved"/>
    <s v="2025-08-04"/>
    <s v="Customer 1086"/>
    <s v="Car Loan"/>
    <s v="B02"/>
    <s v="Vijayawada Branch"/>
    <s v="High value"/>
    <s v="Under Review"/>
    <n v="76579"/>
    <n v="7869645"/>
    <x v="0"/>
  </r>
  <r>
    <s v="L0155"/>
    <n v="1072"/>
    <s v="LT02"/>
    <s v="E025"/>
    <n v="7186341"/>
    <n v="8.5"/>
    <n v="60"/>
    <s v="2025-07-22"/>
    <s v="Approved"/>
    <s v="2025-07-29"/>
    <s v="Customer 1072"/>
    <s v="Personal Loan"/>
    <s v="B02"/>
    <s v="Vijayawada Branch"/>
    <s v="High value"/>
    <s v="Under Review"/>
    <n v="27130"/>
    <n v="7159211"/>
    <x v="5"/>
  </r>
  <r>
    <s v="L0156"/>
    <n v="1080"/>
    <s v="LT01"/>
    <s v="E013"/>
    <n v="2690986"/>
    <n v="8.5"/>
    <n v="240"/>
    <s v="2025-05-31"/>
    <s v="Approved"/>
    <s v="2025-06-08"/>
    <s v="Customer 1080"/>
    <s v="Home Loan"/>
    <s v="B01"/>
    <s v="Hyderabad Main"/>
    <s v="High value"/>
    <s v="Under Review"/>
    <n v="0"/>
    <n v="2690986"/>
    <x v="8"/>
  </r>
  <r>
    <s v="L0157"/>
    <n v="1037"/>
    <s v="LT02"/>
    <s v="E011"/>
    <n v="6264724"/>
    <n v="11"/>
    <n v="120"/>
    <s v="2025-11-08"/>
    <s v="Rejected"/>
    <m/>
    <s v="Customer 1037"/>
    <s v="Personal Loan"/>
    <s v="B04"/>
    <s v="Guntur Branch"/>
    <s v="High value"/>
    <s v="Under Review"/>
    <n v="114449"/>
    <n v="6150275"/>
    <x v="2"/>
  </r>
  <r>
    <s v="L0158"/>
    <n v="1165"/>
    <s v="LT02"/>
    <s v="E008"/>
    <n v="4294406"/>
    <n v="9.5"/>
    <n v="240"/>
    <s v="2025-04-26"/>
    <s v="Rejected"/>
    <m/>
    <s v="Customer 1165"/>
    <s v="Personal Loan"/>
    <s v="B03"/>
    <s v="Vizag Branch"/>
    <s v="High value"/>
    <s v="Under Review"/>
    <n v="90750"/>
    <n v="4203656"/>
    <x v="3"/>
  </r>
  <r>
    <s v="L0159"/>
    <n v="1137"/>
    <s v="LT03"/>
    <s v="E005"/>
    <n v="7682183"/>
    <n v="8.5"/>
    <n v="120"/>
    <s v="2025-04-03"/>
    <s v="Approved"/>
    <s v="2025-04-11"/>
    <s v="Customer 1137"/>
    <s v="Car Loan"/>
    <s v="B05"/>
    <s v="Warangal Branch"/>
    <s v="High value"/>
    <s v="Under Review"/>
    <n v="6992"/>
    <n v="7675191"/>
    <x v="3"/>
  </r>
  <r>
    <s v="L0160"/>
    <n v="1149"/>
    <s v="LT04"/>
    <s v="E021"/>
    <n v="5208174"/>
    <n v="11"/>
    <n v="120"/>
    <s v="2025-06-03"/>
    <s v="Pending"/>
    <m/>
    <s v="Customer 1149"/>
    <s v="Education Loan"/>
    <s v="B05"/>
    <s v="Warangal Branch"/>
    <s v="High value"/>
    <s v="Under Review"/>
    <n v="75203"/>
    <n v="5132971"/>
    <x v="10"/>
  </r>
  <r>
    <s v="L0161"/>
    <n v="1020"/>
    <s v="LT05"/>
    <s v="E007"/>
    <n v="4049323"/>
    <n v="8.5"/>
    <n v="120"/>
    <s v="2025-04-10"/>
    <s v="Rejected"/>
    <m/>
    <s v="Customer 1020"/>
    <s v="Business Loan"/>
    <s v="B04"/>
    <s v="Guntur Branch"/>
    <s v="High value"/>
    <s v="Under Review"/>
    <n v="115840"/>
    <n v="3933483"/>
    <x v="3"/>
  </r>
  <r>
    <s v="L0162"/>
    <n v="1098"/>
    <s v="LT01"/>
    <s v="E019"/>
    <n v="255270"/>
    <n v="7.5"/>
    <n v="60"/>
    <s v="2025-04-03"/>
    <s v="Approved"/>
    <s v="2025-04-11"/>
    <s v="Customer 1098"/>
    <s v="Home Loan"/>
    <s v="B04"/>
    <s v="Guntur Branch"/>
    <s v="Normal"/>
    <s v="Under Review"/>
    <n v="200695"/>
    <n v="54575"/>
    <x v="3"/>
  </r>
  <r>
    <s v="L0163"/>
    <n v="1190"/>
    <s v="LT01"/>
    <s v="E012"/>
    <n v="6899270"/>
    <n v="8.5"/>
    <n v="60"/>
    <s v="2025-02-09"/>
    <s v="Rejected"/>
    <m/>
    <s v="Customer 1190"/>
    <s v="Home Loan"/>
    <s v="B01"/>
    <s v="Hyderabad Main"/>
    <s v="High value"/>
    <s v="Under Review"/>
    <n v="0"/>
    <n v="6899270"/>
    <x v="7"/>
  </r>
  <r>
    <s v="L0164"/>
    <n v="1122"/>
    <s v="LT04"/>
    <s v="E025"/>
    <n v="3007519"/>
    <n v="12"/>
    <n v="120"/>
    <s v="2025-09-21"/>
    <s v="Approved"/>
    <s v="2025-09-28"/>
    <s v="Customer 1122"/>
    <s v="Education Loan"/>
    <s v="B01"/>
    <s v="Hyderabad Main"/>
    <s v="High value"/>
    <s v="Under Review"/>
    <n v="131815"/>
    <n v="2875704"/>
    <x v="9"/>
  </r>
  <r>
    <s v="L0165"/>
    <n v="1155"/>
    <s v="LT01"/>
    <s v="E011"/>
    <n v="7330029"/>
    <n v="12"/>
    <n v="60"/>
    <s v="2025-05-25"/>
    <s v="Rejected"/>
    <m/>
    <s v="Customer 1155"/>
    <s v="Home Loan"/>
    <s v="B05"/>
    <s v="Warangal Branch"/>
    <s v="High value"/>
    <s v="Under Review"/>
    <n v="0"/>
    <n v="7330029"/>
    <x v="8"/>
  </r>
  <r>
    <s v="L0166"/>
    <n v="1133"/>
    <s v="LT04"/>
    <s v="E009"/>
    <n v="9529371"/>
    <n v="11"/>
    <n v="84"/>
    <s v="2025-08-04"/>
    <s v="Pending"/>
    <m/>
    <s v="Customer 1133"/>
    <s v="Education Loan"/>
    <s v="B04"/>
    <s v="Guntur Branch"/>
    <s v="High value"/>
    <s v="Under Review"/>
    <n v="14271"/>
    <n v="9515100"/>
    <x v="0"/>
  </r>
  <r>
    <s v="L0167"/>
    <n v="1035"/>
    <s v="LT03"/>
    <s v="E028"/>
    <n v="9643713"/>
    <n v="8.5"/>
    <n v="240"/>
    <s v="2025-08-27"/>
    <s v="Approved"/>
    <s v="2025-09-05"/>
    <s v="Customer 1035"/>
    <s v="Car Loan"/>
    <s v="B05"/>
    <s v="Warangal Branch"/>
    <s v="High value"/>
    <s v="Under Review"/>
    <n v="79125"/>
    <n v="9564588"/>
    <x v="0"/>
  </r>
  <r>
    <s v="L0168"/>
    <n v="1029"/>
    <s v="LT05"/>
    <s v="E021"/>
    <n v="8697726"/>
    <n v="7.5"/>
    <n v="120"/>
    <s v="2025-03-12"/>
    <s v="Approved"/>
    <s v="2025-03-19"/>
    <s v="Customer 1029"/>
    <s v="Business Loan"/>
    <s v="B04"/>
    <s v="Guntur Branch"/>
    <s v="High value"/>
    <s v="Under Review"/>
    <n v="46200"/>
    <n v="8651526"/>
    <x v="1"/>
  </r>
  <r>
    <s v="L0169"/>
    <n v="1063"/>
    <s v="LT02"/>
    <s v="E016"/>
    <n v="7321585"/>
    <n v="9.5"/>
    <n v="60"/>
    <s v="2025-09-30"/>
    <s v="Approved"/>
    <s v="2025-10-10"/>
    <s v="Customer 1063"/>
    <s v="Personal Loan"/>
    <s v="B05"/>
    <s v="Warangal Branch"/>
    <s v="High value"/>
    <s v="Under Review"/>
    <n v="20076"/>
    <n v="7301509"/>
    <x v="9"/>
  </r>
  <r>
    <s v="L0170"/>
    <n v="1015"/>
    <s v="LT04"/>
    <s v="E012"/>
    <n v="7397252"/>
    <n v="11"/>
    <n v="60"/>
    <s v="2025-09-10"/>
    <s v="Pending"/>
    <m/>
    <s v="Customer 1015"/>
    <s v="Education Loan"/>
    <s v="B01"/>
    <s v="Hyderabad Main"/>
    <s v="High value"/>
    <s v="Under Review"/>
    <n v="76867"/>
    <n v="7320385"/>
    <x v="9"/>
  </r>
  <r>
    <s v="L0171"/>
    <n v="1126"/>
    <s v="LT05"/>
    <s v="E022"/>
    <n v="1549172"/>
    <n v="7.5"/>
    <n v="36"/>
    <s v="2025-07-01"/>
    <s v="Pending"/>
    <m/>
    <s v="Customer 1126"/>
    <s v="Business Loan"/>
    <s v="B01"/>
    <s v="Hyderabad Main"/>
    <s v="High value"/>
    <s v="Under Review"/>
    <n v="54838"/>
    <n v="1494334"/>
    <x v="5"/>
  </r>
  <r>
    <s v="L0172"/>
    <n v="1069"/>
    <s v="LT02"/>
    <s v="E007"/>
    <n v="1441586"/>
    <n v="7.5"/>
    <n v="84"/>
    <s v="2025-09-02"/>
    <s v="Pending"/>
    <m/>
    <s v="Customer 1069"/>
    <s v="Personal Loan"/>
    <s v="B01"/>
    <s v="Hyderabad Main"/>
    <s v="High value"/>
    <s v="Under Review"/>
    <n v="170711"/>
    <n v="1270875"/>
    <x v="9"/>
  </r>
  <r>
    <s v="L0173"/>
    <n v="1152"/>
    <s v="LT04"/>
    <s v="E002"/>
    <n v="9295437"/>
    <n v="9.5"/>
    <n v="240"/>
    <s v="2025-04-04"/>
    <s v="Approved"/>
    <s v="2025-04-06"/>
    <s v="Customer 1152"/>
    <s v="Education Loan"/>
    <s v="B03"/>
    <s v="Vizag Branch"/>
    <s v="High value"/>
    <s v="Under Review"/>
    <n v="216725"/>
    <n v="9078712"/>
    <x v="3"/>
  </r>
  <r>
    <s v="L0174"/>
    <n v="1060"/>
    <s v="LT04"/>
    <s v="E027"/>
    <n v="5235368"/>
    <n v="12"/>
    <n v="120"/>
    <s v="2025-09-05"/>
    <s v="Pending"/>
    <m/>
    <s v="Customer 1060"/>
    <s v="Education Loan"/>
    <s v="B04"/>
    <s v="Guntur Branch"/>
    <s v="High value"/>
    <s v="Under Review"/>
    <n v="59754"/>
    <n v="5175614"/>
    <x v="9"/>
  </r>
  <r>
    <s v="L0175"/>
    <n v="1159"/>
    <s v="LT03"/>
    <s v="E015"/>
    <n v="3042459"/>
    <n v="8.5"/>
    <n v="84"/>
    <s v="2025-03-26"/>
    <s v="Approved"/>
    <s v="2025-03-28"/>
    <s v="Customer 1159"/>
    <s v="Car Loan"/>
    <s v="B05"/>
    <s v="Warangal Branch"/>
    <s v="High value"/>
    <s v="Under Review"/>
    <n v="96361"/>
    <n v="2946098"/>
    <x v="1"/>
  </r>
  <r>
    <s v="L0176"/>
    <n v="1140"/>
    <s v="LT01"/>
    <s v="E006"/>
    <n v="2086033"/>
    <n v="8.5"/>
    <n v="84"/>
    <s v="2025-01-15"/>
    <s v="Rejected"/>
    <m/>
    <s v="Customer 1140"/>
    <s v="Home Loan"/>
    <s v="B03"/>
    <s v="Vizag Branch"/>
    <s v="High value"/>
    <s v="Under Review"/>
    <n v="47876"/>
    <n v="2038157"/>
    <x v="6"/>
  </r>
  <r>
    <s v="L0177"/>
    <n v="1027"/>
    <s v="LT03"/>
    <s v="E027"/>
    <n v="6460420"/>
    <n v="9.5"/>
    <n v="120"/>
    <s v="2025-06-22"/>
    <s v="Pending"/>
    <m/>
    <s v="Customer 1027"/>
    <s v="Car Loan"/>
    <s v="B02"/>
    <s v="Vijayawada Branch"/>
    <s v="High value"/>
    <s v="Under Review"/>
    <n v="89047"/>
    <n v="6371373"/>
    <x v="10"/>
  </r>
  <r>
    <s v="L0178"/>
    <n v="1100"/>
    <s v="LT02"/>
    <s v="E020"/>
    <n v="9704731"/>
    <n v="7.5"/>
    <n v="36"/>
    <s v="2025-12-29"/>
    <s v="Approved"/>
    <s v="2026-01-08"/>
    <s v="Customer 1100"/>
    <s v="Personal Loan"/>
    <s v="B01"/>
    <s v="Hyderabad Main"/>
    <s v="High value"/>
    <s v="Under Review"/>
    <n v="6164"/>
    <n v="9698567"/>
    <x v="4"/>
  </r>
  <r>
    <s v="L0179"/>
    <n v="1121"/>
    <s v="LT03"/>
    <s v="E013"/>
    <n v="3885303"/>
    <n v="9.5"/>
    <n v="36"/>
    <s v="2025-10-19"/>
    <s v="Pending"/>
    <m/>
    <s v="Customer 1121"/>
    <s v="Car Loan"/>
    <s v="B01"/>
    <s v="Hyderabad Main"/>
    <s v="High value"/>
    <s v="Under Review"/>
    <n v="58849"/>
    <n v="3826454"/>
    <x v="11"/>
  </r>
  <r>
    <s v="L0180"/>
    <n v="1012"/>
    <s v="LT05"/>
    <s v="E028"/>
    <n v="4558778"/>
    <n v="11"/>
    <n v="84"/>
    <s v="2025-06-01"/>
    <s v="Rejected"/>
    <m/>
    <s v="Customer 1012"/>
    <s v="Business Loan"/>
    <s v="B01"/>
    <s v="Hyderabad Main"/>
    <s v="High value"/>
    <s v="Under Review"/>
    <n v="56240"/>
    <n v="4502538"/>
    <x v="10"/>
  </r>
  <r>
    <s v="L0181"/>
    <n v="1197"/>
    <s v="LT04"/>
    <s v="E011"/>
    <n v="4546493"/>
    <n v="11"/>
    <n v="240"/>
    <s v="2025-08-04"/>
    <s v="Pending"/>
    <m/>
    <s v="Customer 1197"/>
    <s v="Education Loan"/>
    <s v="B02"/>
    <s v="Vijayawada Branch"/>
    <s v="High value"/>
    <s v="Under Review"/>
    <n v="126206"/>
    <n v="4420287"/>
    <x v="0"/>
  </r>
  <r>
    <s v="L0182"/>
    <n v="1033"/>
    <s v="LT02"/>
    <s v="E025"/>
    <n v="7791613"/>
    <n v="12"/>
    <n v="240"/>
    <s v="2025-08-22"/>
    <s v="Approved"/>
    <s v="2025-08-24"/>
    <s v="Customer 1033"/>
    <s v="Personal Loan"/>
    <s v="B03"/>
    <s v="Vizag Branch"/>
    <s v="High value"/>
    <s v="Under Review"/>
    <n v="97593"/>
    <n v="7694020"/>
    <x v="0"/>
  </r>
  <r>
    <s v="L0183"/>
    <n v="1187"/>
    <s v="LT03"/>
    <s v="E024"/>
    <n v="3776424"/>
    <n v="8.5"/>
    <n v="120"/>
    <s v="2025-09-09"/>
    <s v="Approved"/>
    <s v="2025-09-12"/>
    <s v="Customer 1187"/>
    <s v="Car Loan"/>
    <s v="B02"/>
    <s v="Vijayawada Branch"/>
    <s v="High value"/>
    <s v="Under Review"/>
    <n v="97883"/>
    <n v="3678541"/>
    <x v="9"/>
  </r>
  <r>
    <s v="L0184"/>
    <n v="1073"/>
    <s v="LT04"/>
    <s v="E017"/>
    <n v="3113624"/>
    <n v="11"/>
    <n v="84"/>
    <s v="2025-07-10"/>
    <s v="Rejected"/>
    <m/>
    <s v="Customer 1073"/>
    <s v="Education Loan"/>
    <s v="B02"/>
    <s v="Vijayawada Branch"/>
    <s v="High value"/>
    <s v="Under Review"/>
    <n v="93464"/>
    <n v="3020160"/>
    <x v="5"/>
  </r>
  <r>
    <s v="L0185"/>
    <n v="1189"/>
    <s v="LT01"/>
    <s v="E018"/>
    <n v="8340384"/>
    <n v="7.5"/>
    <n v="60"/>
    <s v="2025-12-04"/>
    <s v="Approved"/>
    <s v="2025-12-08"/>
    <s v="Customer 1189"/>
    <s v="Home Loan"/>
    <s v="B05"/>
    <s v="Warangal Branch"/>
    <s v="High value"/>
    <s v="Under Review"/>
    <n v="138938"/>
    <n v="8201446"/>
    <x v="4"/>
  </r>
  <r>
    <s v="L0186"/>
    <n v="1094"/>
    <s v="LT01"/>
    <s v="E012"/>
    <n v="5940545"/>
    <n v="7.5"/>
    <n v="240"/>
    <s v="2025-03-02"/>
    <s v="Approved"/>
    <s v="2025-03-12"/>
    <s v="Customer 1094"/>
    <s v="Home Loan"/>
    <s v="B01"/>
    <s v="Hyderabad Main"/>
    <s v="High value"/>
    <s v="Under Review"/>
    <n v="93423"/>
    <n v="5847122"/>
    <x v="1"/>
  </r>
  <r>
    <s v="L0187"/>
    <n v="1146"/>
    <s v="LT03"/>
    <s v="E004"/>
    <n v="285186"/>
    <n v="8.5"/>
    <n v="60"/>
    <s v="2025-09-21"/>
    <s v="Approved"/>
    <s v="2025-09-30"/>
    <s v="Customer 1146"/>
    <s v="Car Loan"/>
    <s v="B03"/>
    <s v="Vizag Branch"/>
    <s v="Normal"/>
    <s v="Under Review"/>
    <n v="140520"/>
    <n v="144666"/>
    <x v="9"/>
  </r>
  <r>
    <s v="L0188"/>
    <n v="1090"/>
    <s v="LT03"/>
    <s v="E017"/>
    <n v="4276031"/>
    <n v="8.5"/>
    <n v="120"/>
    <s v="2025-04-15"/>
    <s v="Approved"/>
    <s v="2025-04-16"/>
    <s v="Customer 1090"/>
    <s v="Car Loan"/>
    <s v="B04"/>
    <s v="Guntur Branch"/>
    <s v="High value"/>
    <s v="Under Review"/>
    <n v="103397"/>
    <n v="4172634"/>
    <x v="3"/>
  </r>
  <r>
    <s v="L0189"/>
    <n v="1197"/>
    <s v="LT01"/>
    <s v="E024"/>
    <n v="1955363"/>
    <n v="7.5"/>
    <n v="120"/>
    <s v="2025-04-04"/>
    <s v="Pending"/>
    <m/>
    <s v="Customer 1197"/>
    <s v="Home Loan"/>
    <s v="B02"/>
    <s v="Vijayawada Branch"/>
    <s v="High value"/>
    <s v="Under Review"/>
    <n v="83398"/>
    <n v="1871965"/>
    <x v="3"/>
  </r>
  <r>
    <s v="L0190"/>
    <n v="1106"/>
    <s v="LT01"/>
    <s v="E017"/>
    <n v="2380532"/>
    <n v="11"/>
    <n v="120"/>
    <s v="2025-08-31"/>
    <s v="Approved"/>
    <s v="2025-09-09"/>
    <s v="Customer 1106"/>
    <s v="Home Loan"/>
    <s v="B02"/>
    <s v="Vijayawada Branch"/>
    <s v="High value"/>
    <s v="Under Review"/>
    <n v="47771"/>
    <n v="2332761"/>
    <x v="0"/>
  </r>
  <r>
    <s v="L0191"/>
    <n v="1161"/>
    <s v="LT05"/>
    <s v="E030"/>
    <n v="6167968"/>
    <n v="12"/>
    <n v="60"/>
    <s v="2025-11-21"/>
    <s v="Rejected"/>
    <m/>
    <s v="Customer 1161"/>
    <s v="Business Loan"/>
    <s v="B01"/>
    <s v="Hyderabad Main"/>
    <s v="High value"/>
    <s v="Under Review"/>
    <n v="173801"/>
    <n v="5994167"/>
    <x v="2"/>
  </r>
  <r>
    <s v="L0192"/>
    <n v="1195"/>
    <s v="LT04"/>
    <s v="E005"/>
    <n v="1996806"/>
    <n v="8.5"/>
    <n v="120"/>
    <s v="2025-04-24"/>
    <s v="Pending"/>
    <m/>
    <s v="Customer 1195"/>
    <s v="Education Loan"/>
    <s v="B02"/>
    <s v="Vijayawada Branch"/>
    <s v="High value"/>
    <s v="Under Review"/>
    <n v="61971"/>
    <n v="1934835"/>
    <x v="3"/>
  </r>
  <r>
    <s v="L0193"/>
    <n v="1102"/>
    <s v="LT01"/>
    <s v="E009"/>
    <n v="7628530"/>
    <n v="9.5"/>
    <n v="120"/>
    <s v="2025-03-03"/>
    <s v="Rejected"/>
    <m/>
    <s v="Customer 1102"/>
    <s v="Home Loan"/>
    <s v="B01"/>
    <s v="Hyderabad Main"/>
    <s v="High value"/>
    <s v="Under Review"/>
    <n v="54321"/>
    <n v="7574209"/>
    <x v="1"/>
  </r>
  <r>
    <s v="L0194"/>
    <n v="1034"/>
    <s v="LT01"/>
    <s v="E003"/>
    <n v="3065535"/>
    <n v="8.5"/>
    <n v="84"/>
    <s v="2025-03-18"/>
    <s v="Approved"/>
    <s v="2025-03-22"/>
    <s v="Customer 1034"/>
    <s v="Home Loan"/>
    <s v="B05"/>
    <s v="Warangal Branch"/>
    <s v="High value"/>
    <s v="Under Review"/>
    <n v="40002"/>
    <n v="3025533"/>
    <x v="1"/>
  </r>
  <r>
    <s v="L0195"/>
    <n v="1008"/>
    <s v="LT04"/>
    <s v="E019"/>
    <n v="5971847"/>
    <n v="9.5"/>
    <n v="240"/>
    <s v="2025-02-22"/>
    <s v="Approved"/>
    <s v="2025-03-04"/>
    <s v="Customer 1008"/>
    <s v="Education Loan"/>
    <s v="B02"/>
    <s v="Vijayawada Branch"/>
    <s v="High value"/>
    <s v="Under Review"/>
    <n v="192313"/>
    <n v="5779534"/>
    <x v="7"/>
  </r>
  <r>
    <s v="L0196"/>
    <n v="1194"/>
    <s v="LT02"/>
    <s v="E023"/>
    <n v="4930914"/>
    <n v="9.5"/>
    <n v="120"/>
    <s v="2025-06-12"/>
    <s v="Approved"/>
    <s v="2025-06-14"/>
    <s v="Customer 1194"/>
    <s v="Personal Loan"/>
    <s v="B03"/>
    <s v="Vizag Branch"/>
    <s v="High value"/>
    <s v="Under Review"/>
    <n v="132632"/>
    <n v="4798282"/>
    <x v="10"/>
  </r>
  <r>
    <s v="L0197"/>
    <n v="1022"/>
    <s v="LT02"/>
    <s v="E017"/>
    <n v="5332160"/>
    <n v="9.5"/>
    <n v="36"/>
    <s v="2025-12-30"/>
    <s v="Rejected"/>
    <m/>
    <s v="Customer 1022"/>
    <s v="Personal Loan"/>
    <s v="B02"/>
    <s v="Vijayawada Branch"/>
    <s v="High value"/>
    <s v="Under Review"/>
    <n v="127572"/>
    <n v="5204588"/>
    <x v="4"/>
  </r>
  <r>
    <s v="L0198"/>
    <n v="1019"/>
    <s v="LT04"/>
    <s v="E016"/>
    <n v="3675836"/>
    <n v="7.5"/>
    <n v="240"/>
    <s v="2025-05-16"/>
    <s v="Rejected"/>
    <m/>
    <s v="Customer 1019"/>
    <s v="Education Loan"/>
    <s v="B05"/>
    <s v="Warangal Branch"/>
    <s v="High value"/>
    <s v="Under Review"/>
    <n v="51208"/>
    <n v="3624628"/>
    <x v="8"/>
  </r>
  <r>
    <s v="L0199"/>
    <n v="1175"/>
    <s v="LT04"/>
    <s v="E007"/>
    <n v="2393726"/>
    <n v="11"/>
    <n v="84"/>
    <s v="2025-06-13"/>
    <s v="Approved"/>
    <s v="2025-06-17"/>
    <s v="Customer 1175"/>
    <s v="Education Loan"/>
    <s v="B01"/>
    <s v="Hyderabad Main"/>
    <s v="High value"/>
    <s v="Under Review"/>
    <n v="107143"/>
    <n v="2286583"/>
    <x v="10"/>
  </r>
  <r>
    <s v="L0200"/>
    <n v="1110"/>
    <s v="LT02"/>
    <s v="E009"/>
    <n v="7139819"/>
    <n v="7.5"/>
    <n v="84"/>
    <s v="2025-05-20"/>
    <s v="Approved"/>
    <s v="2025-05-27"/>
    <s v="Customer 1110"/>
    <s v="Personal Loan"/>
    <s v="B02"/>
    <s v="Vijayawada Branch"/>
    <s v="High value"/>
    <s v="Under Review"/>
    <n v="66428"/>
    <n v="7073391"/>
    <x v="8"/>
  </r>
  <r>
    <s v="L0201"/>
    <n v="1146"/>
    <s v="LT04"/>
    <s v="E020"/>
    <n v="9361605"/>
    <n v="12"/>
    <n v="240"/>
    <s v="2025-02-17"/>
    <s v="Approved"/>
    <s v="2025-02-24"/>
    <s v="Customer 1146"/>
    <s v="Education Loan"/>
    <s v="B03"/>
    <s v="Vizag Branch"/>
    <s v="High value"/>
    <s v="Under Review"/>
    <n v="17449"/>
    <n v="9344156"/>
    <x v="7"/>
  </r>
  <r>
    <s v="L0202"/>
    <n v="1094"/>
    <s v="LT02"/>
    <s v="E021"/>
    <n v="1437202"/>
    <n v="7.5"/>
    <n v="120"/>
    <s v="2025-06-13"/>
    <s v="Rejected"/>
    <m/>
    <s v="Customer 1094"/>
    <s v="Personal Loan"/>
    <s v="B01"/>
    <s v="Hyderabad Main"/>
    <s v="High value"/>
    <s v="Under Review"/>
    <n v="86866"/>
    <n v="1350336"/>
    <x v="10"/>
  </r>
  <r>
    <s v="L0203"/>
    <n v="1095"/>
    <s v="LT02"/>
    <s v="E029"/>
    <n v="4491797"/>
    <n v="7.5"/>
    <n v="60"/>
    <s v="2025-10-31"/>
    <s v="Rejected"/>
    <m/>
    <s v="Customer 1095"/>
    <s v="Personal Loan"/>
    <s v="B03"/>
    <s v="Vizag Branch"/>
    <s v="High value"/>
    <s v="Under Review"/>
    <n v="25876"/>
    <n v="4465921"/>
    <x v="11"/>
  </r>
  <r>
    <s v="L0204"/>
    <n v="1170"/>
    <s v="LT03"/>
    <s v="E012"/>
    <n v="7468949"/>
    <n v="11"/>
    <n v="84"/>
    <s v="2025-08-30"/>
    <s v="Approved"/>
    <s v="2025-08-31"/>
    <s v="Customer 1170"/>
    <s v="Car Loan"/>
    <s v="B04"/>
    <s v="Guntur Branch"/>
    <s v="High value"/>
    <s v="Under Review"/>
    <n v="90075"/>
    <n v="7378874"/>
    <x v="0"/>
  </r>
  <r>
    <s v="L0205"/>
    <n v="1126"/>
    <s v="LT04"/>
    <s v="E030"/>
    <n v="2359379"/>
    <n v="8.5"/>
    <n v="84"/>
    <s v="2025-06-29"/>
    <s v="Rejected"/>
    <m/>
    <s v="Customer 1126"/>
    <s v="Education Loan"/>
    <s v="B01"/>
    <s v="Hyderabad Main"/>
    <s v="High value"/>
    <s v="Under Review"/>
    <n v="121213"/>
    <n v="2238166"/>
    <x v="10"/>
  </r>
  <r>
    <s v="L0206"/>
    <n v="1044"/>
    <s v="LT05"/>
    <s v="E021"/>
    <n v="5499599"/>
    <n v="9.5"/>
    <n v="60"/>
    <s v="2025-05-21"/>
    <s v="Pending"/>
    <m/>
    <s v="Customer 1044"/>
    <s v="Business Loan"/>
    <s v="B04"/>
    <s v="Guntur Branch"/>
    <s v="High value"/>
    <s v="Under Review"/>
    <n v="17456"/>
    <n v="5482143"/>
    <x v="8"/>
  </r>
  <r>
    <s v="L0207"/>
    <n v="1120"/>
    <s v="LT01"/>
    <s v="E019"/>
    <n v="7108709"/>
    <n v="7.5"/>
    <n v="84"/>
    <s v="2025-03-11"/>
    <s v="Approved"/>
    <s v="2025-03-17"/>
    <s v="Customer 1120"/>
    <s v="Home Loan"/>
    <s v="B04"/>
    <s v="Guntur Branch"/>
    <s v="High value"/>
    <s v="Under Review"/>
    <n v="69501"/>
    <n v="7039208"/>
    <x v="1"/>
  </r>
  <r>
    <s v="L0208"/>
    <n v="1200"/>
    <s v="LT01"/>
    <s v="E026"/>
    <n v="1268678"/>
    <n v="7.5"/>
    <n v="84"/>
    <s v="2025-12-04"/>
    <s v="Approved"/>
    <s v="2025-12-05"/>
    <s v="Customer 1200"/>
    <s v="Home Loan"/>
    <s v="B03"/>
    <s v="Vizag Branch"/>
    <s v="High value"/>
    <s v="Under Review"/>
    <n v="67143"/>
    <n v="1201535"/>
    <x v="4"/>
  </r>
  <r>
    <s v="L0209"/>
    <n v="1037"/>
    <s v="LT02"/>
    <s v="E028"/>
    <n v="821690"/>
    <n v="12"/>
    <n v="240"/>
    <s v="2025-02-17"/>
    <s v="Approved"/>
    <s v="2025-02-20"/>
    <s v="Customer 1037"/>
    <s v="Personal Loan"/>
    <s v="B04"/>
    <s v="Guntur Branch"/>
    <s v="Normal"/>
    <s v="Under Review"/>
    <n v="43952"/>
    <n v="777738"/>
    <x v="7"/>
  </r>
  <r>
    <s v="L0210"/>
    <n v="1184"/>
    <s v="LT05"/>
    <s v="E023"/>
    <n v="8482673"/>
    <n v="11"/>
    <n v="36"/>
    <s v="2025-11-09"/>
    <s v="Approved"/>
    <s v="2025-11-17"/>
    <s v="Customer 1184"/>
    <s v="Business Loan"/>
    <s v="B02"/>
    <s v="Vijayawada Branch"/>
    <s v="High value"/>
    <s v="Under Review"/>
    <n v="78738"/>
    <n v="8403935"/>
    <x v="2"/>
  </r>
  <r>
    <s v="L0211"/>
    <n v="1169"/>
    <s v="LT02"/>
    <s v="E014"/>
    <n v="6093005"/>
    <n v="12"/>
    <n v="240"/>
    <s v="2025-08-09"/>
    <s v="Approved"/>
    <s v="2025-08-17"/>
    <s v="Customer 1169"/>
    <s v="Personal Loan"/>
    <s v="B01"/>
    <s v="Hyderabad Main"/>
    <s v="High value"/>
    <s v="Under Review"/>
    <n v="66170"/>
    <n v="6026835"/>
    <x v="0"/>
  </r>
  <r>
    <s v="L0212"/>
    <n v="1010"/>
    <s v="LT04"/>
    <s v="E015"/>
    <n v="5761166"/>
    <n v="7.5"/>
    <n v="120"/>
    <s v="2025-10-20"/>
    <s v="Pending"/>
    <m/>
    <s v="Customer 1010"/>
    <s v="Education Loan"/>
    <s v="B03"/>
    <s v="Vizag Branch"/>
    <s v="High value"/>
    <s v="Under Review"/>
    <n v="141452"/>
    <n v="5619714"/>
    <x v="11"/>
  </r>
  <r>
    <s v="L0213"/>
    <n v="1096"/>
    <s v="LT03"/>
    <s v="E029"/>
    <n v="6883232"/>
    <n v="8.5"/>
    <n v="84"/>
    <s v="2025-08-09"/>
    <s v="Rejected"/>
    <m/>
    <s v="Customer 1096"/>
    <s v="Car Loan"/>
    <s v="B03"/>
    <s v="Vizag Branch"/>
    <s v="High value"/>
    <s v="Under Review"/>
    <n v="196516"/>
    <n v="6686716"/>
    <x v="0"/>
  </r>
  <r>
    <s v="L0214"/>
    <n v="1105"/>
    <s v="LT01"/>
    <s v="E029"/>
    <n v="6630574"/>
    <n v="12"/>
    <n v="240"/>
    <s v="2025-02-09"/>
    <s v="Pending"/>
    <m/>
    <s v="Customer 1105"/>
    <s v="Home Loan"/>
    <s v="B01"/>
    <s v="Hyderabad Main"/>
    <s v="High value"/>
    <s v="Under Review"/>
    <n v="27548"/>
    <n v="6603026"/>
    <x v="7"/>
  </r>
  <r>
    <s v="L0215"/>
    <n v="1132"/>
    <s v="LT04"/>
    <s v="E021"/>
    <n v="6914232"/>
    <n v="9.5"/>
    <n v="240"/>
    <s v="2025-06-15"/>
    <s v="Approved"/>
    <s v="2025-06-24"/>
    <s v="Customer 1132"/>
    <s v="Education Loan"/>
    <s v="B04"/>
    <s v="Guntur Branch"/>
    <s v="High value"/>
    <s v="Under Review"/>
    <n v="25511"/>
    <n v="6888721"/>
    <x v="10"/>
  </r>
  <r>
    <s v="L0216"/>
    <n v="1049"/>
    <s v="LT02"/>
    <s v="E019"/>
    <n v="7351636"/>
    <n v="9.5"/>
    <n v="240"/>
    <s v="2025-07-07"/>
    <s v="Approved"/>
    <s v="2025-07-12"/>
    <s v="Customer 1049"/>
    <s v="Personal Loan"/>
    <s v="B02"/>
    <s v="Vijayawada Branch"/>
    <s v="High value"/>
    <s v="Under Review"/>
    <n v="160092"/>
    <n v="7191544"/>
    <x v="5"/>
  </r>
  <r>
    <s v="L0217"/>
    <n v="1027"/>
    <s v="LT01"/>
    <s v="E015"/>
    <n v="1378481"/>
    <n v="11"/>
    <n v="60"/>
    <s v="2025-06-05"/>
    <s v="Approved"/>
    <s v="2025-06-11"/>
    <s v="Customer 1027"/>
    <s v="Home Loan"/>
    <s v="B02"/>
    <s v="Vijayawada Branch"/>
    <s v="High value"/>
    <s v="Under Review"/>
    <n v="92290"/>
    <n v="1286191"/>
    <x v="10"/>
  </r>
  <r>
    <s v="L0218"/>
    <n v="1185"/>
    <s v="LT05"/>
    <s v="E026"/>
    <n v="2872416"/>
    <n v="11"/>
    <n v="36"/>
    <s v="2025-05-13"/>
    <s v="Approved"/>
    <s v="2025-05-15"/>
    <s v="Customer 1185"/>
    <s v="Business Loan"/>
    <s v="B02"/>
    <s v="Vijayawada Branch"/>
    <s v="High value"/>
    <s v="Under Review"/>
    <n v="87779"/>
    <n v="2784637"/>
    <x v="8"/>
  </r>
  <r>
    <s v="L0219"/>
    <n v="1155"/>
    <s v="LT04"/>
    <s v="E001"/>
    <n v="188268"/>
    <n v="11"/>
    <n v="60"/>
    <s v="2025-05-15"/>
    <s v="Rejected"/>
    <m/>
    <s v="Customer 1155"/>
    <s v="Education Loan"/>
    <s v="B05"/>
    <s v="Warangal Branch"/>
    <s v="Normal"/>
    <s v="Under Review"/>
    <n v="129135"/>
    <n v="59133"/>
    <x v="8"/>
  </r>
  <r>
    <s v="L0220"/>
    <n v="1067"/>
    <s v="LT01"/>
    <s v="E007"/>
    <n v="6689588"/>
    <n v="9.5"/>
    <n v="120"/>
    <s v="2025-03-19"/>
    <s v="Rejected"/>
    <m/>
    <s v="Customer 1067"/>
    <s v="Home Loan"/>
    <s v="B03"/>
    <s v="Vizag Branch"/>
    <s v="High value"/>
    <s v="Under Review"/>
    <n v="120587"/>
    <n v="6569001"/>
    <x v="1"/>
  </r>
  <r>
    <s v="L0221"/>
    <n v="1037"/>
    <s v="LT04"/>
    <s v="E015"/>
    <n v="8930157"/>
    <n v="11"/>
    <n v="84"/>
    <s v="2025-03-13"/>
    <s v="Pending"/>
    <m/>
    <s v="Customer 1037"/>
    <s v="Education Loan"/>
    <s v="B04"/>
    <s v="Guntur Branch"/>
    <s v="High value"/>
    <s v="Under Review"/>
    <n v="0"/>
    <n v="8930157"/>
    <x v="1"/>
  </r>
  <r>
    <s v="L0222"/>
    <n v="1051"/>
    <s v="LT02"/>
    <s v="E004"/>
    <n v="950725"/>
    <n v="9.5"/>
    <n v="60"/>
    <s v="2025-05-06"/>
    <s v="Rejected"/>
    <m/>
    <s v="Customer 1051"/>
    <s v="Personal Loan"/>
    <s v="B05"/>
    <s v="Warangal Branch"/>
    <s v="Normal"/>
    <s v="Under Review"/>
    <n v="43914"/>
    <n v="906811"/>
    <x v="8"/>
  </r>
  <r>
    <s v="L0223"/>
    <n v="1096"/>
    <s v="LT02"/>
    <s v="E021"/>
    <n v="9184973"/>
    <n v="9.5"/>
    <n v="60"/>
    <s v="2025-03-17"/>
    <s v="Pending"/>
    <m/>
    <s v="Customer 1096"/>
    <s v="Personal Loan"/>
    <s v="B03"/>
    <s v="Vizag Branch"/>
    <s v="High value"/>
    <s v="Under Review"/>
    <n v="0"/>
    <n v="9184973"/>
    <x v="1"/>
  </r>
  <r>
    <s v="L0224"/>
    <n v="1005"/>
    <s v="LT01"/>
    <s v="E023"/>
    <n v="4635795"/>
    <n v="9.5"/>
    <n v="84"/>
    <s v="2025-07-06"/>
    <s v="Pending"/>
    <m/>
    <s v="Customer 1005"/>
    <s v="Home Loan"/>
    <s v="B03"/>
    <s v="Vizag Branch"/>
    <s v="High value"/>
    <s v="Under Review"/>
    <n v="111162"/>
    <n v="4524633"/>
    <x v="5"/>
  </r>
  <r>
    <s v="L0225"/>
    <n v="1199"/>
    <s v="LT01"/>
    <s v="E021"/>
    <n v="2209520"/>
    <n v="7.5"/>
    <n v="60"/>
    <s v="2025-01-08"/>
    <s v="Rejected"/>
    <m/>
    <s v="Customer 1199"/>
    <s v="Home Loan"/>
    <s v="B03"/>
    <s v="Vizag Branch"/>
    <s v="High value"/>
    <s v="Under Review"/>
    <n v="194801"/>
    <n v="2014719"/>
    <x v="6"/>
  </r>
  <r>
    <s v="L0226"/>
    <n v="1153"/>
    <s v="LT02"/>
    <s v="E017"/>
    <n v="3709936"/>
    <n v="9.5"/>
    <n v="36"/>
    <s v="2025-05-19"/>
    <s v="Rejected"/>
    <m/>
    <s v="Customer 1153"/>
    <s v="Personal Loan"/>
    <s v="B01"/>
    <s v="Hyderabad Main"/>
    <s v="High value"/>
    <s v="Under Review"/>
    <n v="167513"/>
    <n v="3542423"/>
    <x v="8"/>
  </r>
  <r>
    <s v="L0227"/>
    <n v="1136"/>
    <s v="LT04"/>
    <s v="E011"/>
    <n v="9595498"/>
    <n v="12"/>
    <n v="240"/>
    <s v="2025-04-02"/>
    <s v="Rejected"/>
    <m/>
    <s v="Customer 1136"/>
    <s v="Education Loan"/>
    <s v="B01"/>
    <s v="Hyderabad Main"/>
    <s v="High value"/>
    <s v="Under Review"/>
    <n v="70363"/>
    <n v="9525135"/>
    <x v="3"/>
  </r>
  <r>
    <s v="L0228"/>
    <n v="1093"/>
    <s v="LT02"/>
    <s v="E028"/>
    <n v="7618195"/>
    <n v="11"/>
    <n v="84"/>
    <s v="2025-04-25"/>
    <s v="Approved"/>
    <s v="2025-04-28"/>
    <s v="Customer 1093"/>
    <s v="Personal Loan"/>
    <s v="B04"/>
    <s v="Guntur Branch"/>
    <s v="High value"/>
    <s v="Under Review"/>
    <n v="141318"/>
    <n v="7476877"/>
    <x v="3"/>
  </r>
  <r>
    <s v="L0229"/>
    <n v="1068"/>
    <s v="LT05"/>
    <s v="E024"/>
    <n v="8146074"/>
    <n v="11"/>
    <n v="120"/>
    <s v="2025-09-24"/>
    <s v="Approved"/>
    <s v="2025-09-25"/>
    <s v="Customer 1068"/>
    <s v="Business Loan"/>
    <s v="B05"/>
    <s v="Warangal Branch"/>
    <s v="High value"/>
    <s v="Under Review"/>
    <n v="0"/>
    <n v="8146074"/>
    <x v="9"/>
  </r>
  <r>
    <s v="L0230"/>
    <n v="1009"/>
    <s v="LT02"/>
    <s v="E016"/>
    <n v="3887135"/>
    <n v="12"/>
    <n v="240"/>
    <s v="2025-01-27"/>
    <s v="Approved"/>
    <s v="2025-01-29"/>
    <s v="Customer 1009"/>
    <s v="Personal Loan"/>
    <s v="B05"/>
    <s v="Warangal Branch"/>
    <s v="High value"/>
    <s v="Under Review"/>
    <n v="48418"/>
    <n v="3838717"/>
    <x v="6"/>
  </r>
  <r>
    <s v="L0231"/>
    <n v="1076"/>
    <s v="LT01"/>
    <s v="E017"/>
    <n v="4531714"/>
    <n v="8.5"/>
    <n v="120"/>
    <s v="2025-03-09"/>
    <s v="Approved"/>
    <s v="2025-03-18"/>
    <s v="Customer 1076"/>
    <s v="Home Loan"/>
    <s v="B02"/>
    <s v="Vijayawada Branch"/>
    <s v="High value"/>
    <s v="Under Review"/>
    <n v="209955"/>
    <n v="4321759"/>
    <x v="1"/>
  </r>
  <r>
    <s v="L0232"/>
    <n v="1197"/>
    <s v="LT01"/>
    <s v="E001"/>
    <n v="1771931"/>
    <n v="7.5"/>
    <n v="240"/>
    <s v="2025-03-29"/>
    <s v="Pending"/>
    <m/>
    <s v="Customer 1197"/>
    <s v="Home Loan"/>
    <s v="B02"/>
    <s v="Vijayawada Branch"/>
    <s v="High value"/>
    <s v="Under Review"/>
    <n v="90866"/>
    <n v="1681065"/>
    <x v="1"/>
  </r>
  <r>
    <s v="L0233"/>
    <n v="1087"/>
    <s v="LT04"/>
    <s v="E022"/>
    <n v="742904"/>
    <n v="11"/>
    <n v="84"/>
    <s v="2025-12-16"/>
    <s v="Approved"/>
    <s v="2025-12-26"/>
    <s v="Customer 1087"/>
    <s v="Education Loan"/>
    <s v="B04"/>
    <s v="Guntur Branch"/>
    <s v="Normal"/>
    <s v="Under Review"/>
    <n v="119803"/>
    <n v="623101"/>
    <x v="4"/>
  </r>
  <r>
    <s v="L0234"/>
    <n v="1014"/>
    <s v="LT05"/>
    <s v="E004"/>
    <n v="4423252"/>
    <n v="9.5"/>
    <n v="60"/>
    <s v="2025-04-01"/>
    <s v="Approved"/>
    <s v="2025-04-09"/>
    <s v="Customer 1014"/>
    <s v="Business Loan"/>
    <s v="B01"/>
    <s v="Hyderabad Main"/>
    <s v="High value"/>
    <s v="Under Review"/>
    <n v="58435"/>
    <n v="4364817"/>
    <x v="3"/>
  </r>
  <r>
    <s v="L0235"/>
    <n v="1194"/>
    <s v="LT05"/>
    <s v="E028"/>
    <n v="3332851"/>
    <n v="12"/>
    <n v="120"/>
    <s v="2025-02-22"/>
    <s v="Approved"/>
    <s v="2025-03-04"/>
    <s v="Customer 1194"/>
    <s v="Business Loan"/>
    <s v="B03"/>
    <s v="Vizag Branch"/>
    <s v="High value"/>
    <s v="Under Review"/>
    <n v="71328"/>
    <n v="3261523"/>
    <x v="7"/>
  </r>
  <r>
    <s v="L0236"/>
    <n v="1099"/>
    <s v="LT01"/>
    <s v="E002"/>
    <n v="9127270"/>
    <n v="9.5"/>
    <n v="36"/>
    <s v="2025-04-26"/>
    <s v="Rejected"/>
    <m/>
    <s v="Customer 1099"/>
    <s v="Home Loan"/>
    <s v="B05"/>
    <s v="Warangal Branch"/>
    <s v="High value"/>
    <s v="Under Review"/>
    <n v="35031"/>
    <n v="9092239"/>
    <x v="3"/>
  </r>
  <r>
    <s v="L0237"/>
    <n v="1167"/>
    <s v="LT01"/>
    <s v="E010"/>
    <n v="1674191"/>
    <n v="11"/>
    <n v="120"/>
    <s v="2025-10-17"/>
    <s v="Approved"/>
    <s v="2025-10-19"/>
    <s v="Customer 1167"/>
    <s v="Home Loan"/>
    <s v="B05"/>
    <s v="Warangal Branch"/>
    <s v="High value"/>
    <s v="Under Review"/>
    <n v="68556"/>
    <n v="1605635"/>
    <x v="11"/>
  </r>
  <r>
    <s v="L0238"/>
    <n v="1012"/>
    <s v="LT05"/>
    <s v="E006"/>
    <n v="5939700"/>
    <n v="7.5"/>
    <n v="240"/>
    <s v="2025-10-06"/>
    <s v="Pending"/>
    <m/>
    <s v="Customer 1012"/>
    <s v="Business Loan"/>
    <s v="B01"/>
    <s v="Hyderabad Main"/>
    <s v="High value"/>
    <s v="Under Review"/>
    <n v="62329"/>
    <n v="5877371"/>
    <x v="11"/>
  </r>
  <r>
    <s v="L0239"/>
    <n v="1188"/>
    <s v="LT02"/>
    <s v="E018"/>
    <n v="3939123"/>
    <n v="12"/>
    <n v="120"/>
    <s v="2025-07-06"/>
    <s v="Pending"/>
    <m/>
    <s v="Customer 1188"/>
    <s v="Personal Loan"/>
    <s v="B05"/>
    <s v="Warangal Branch"/>
    <s v="High value"/>
    <s v="Under Review"/>
    <n v="51962"/>
    <n v="3887161"/>
    <x v="5"/>
  </r>
  <r>
    <s v="L0240"/>
    <n v="1160"/>
    <s v="LT03"/>
    <s v="E016"/>
    <n v="4022272"/>
    <n v="7.5"/>
    <n v="240"/>
    <s v="2025-02-13"/>
    <s v="Approved"/>
    <s v="2025-02-23"/>
    <s v="Customer 1160"/>
    <s v="Car Loan"/>
    <s v="B03"/>
    <s v="Vizag Branch"/>
    <s v="High value"/>
    <s v="Under Review"/>
    <n v="54968"/>
    <n v="3967304"/>
    <x v="7"/>
  </r>
  <r>
    <s v="L0241"/>
    <n v="1029"/>
    <s v="LT02"/>
    <s v="E017"/>
    <n v="6103608"/>
    <n v="7.5"/>
    <n v="36"/>
    <s v="2025-12-30"/>
    <s v="Approved"/>
    <s v="2026-01-01"/>
    <s v="Customer 1029"/>
    <s v="Personal Loan"/>
    <s v="B04"/>
    <s v="Guntur Branch"/>
    <s v="High value"/>
    <s v="Under Review"/>
    <n v="60766"/>
    <n v="6042842"/>
    <x v="4"/>
  </r>
  <r>
    <s v="L0242"/>
    <n v="1022"/>
    <s v="LT02"/>
    <s v="E029"/>
    <n v="3737012"/>
    <n v="8.5"/>
    <n v="240"/>
    <s v="2025-01-20"/>
    <s v="Rejected"/>
    <m/>
    <s v="Customer 1022"/>
    <s v="Personal Loan"/>
    <s v="B02"/>
    <s v="Vijayawada Branch"/>
    <s v="High value"/>
    <s v="Under Review"/>
    <n v="70578"/>
    <n v="3666434"/>
    <x v="6"/>
  </r>
  <r>
    <s v="L0243"/>
    <n v="1137"/>
    <s v="LT02"/>
    <s v="E010"/>
    <n v="4650117"/>
    <n v="7.5"/>
    <n v="240"/>
    <s v="2025-09-07"/>
    <s v="Approved"/>
    <s v="2025-09-14"/>
    <s v="Customer 1137"/>
    <s v="Personal Loan"/>
    <s v="B05"/>
    <s v="Warangal Branch"/>
    <s v="High value"/>
    <s v="Under Review"/>
    <n v="214471"/>
    <n v="4435646"/>
    <x v="9"/>
  </r>
  <r>
    <s v="L0244"/>
    <n v="1176"/>
    <s v="LT01"/>
    <s v="E027"/>
    <n v="7972153"/>
    <n v="9.5"/>
    <n v="240"/>
    <s v="2025-07-01"/>
    <s v="Approved"/>
    <s v="2025-07-08"/>
    <s v="Customer 1176"/>
    <s v="Home Loan"/>
    <s v="B05"/>
    <s v="Warangal Branch"/>
    <s v="High value"/>
    <s v="Under Review"/>
    <n v="58363"/>
    <n v="7913790"/>
    <x v="5"/>
  </r>
  <r>
    <s v="L0245"/>
    <n v="1055"/>
    <s v="LT01"/>
    <s v="E009"/>
    <n v="2580142"/>
    <n v="8.5"/>
    <n v="120"/>
    <s v="2025-03-17"/>
    <s v="Approved"/>
    <s v="2025-03-25"/>
    <s v="Customer 1055"/>
    <s v="Home Loan"/>
    <s v="B05"/>
    <s v="Warangal Branch"/>
    <s v="High value"/>
    <s v="Under Review"/>
    <n v="205361"/>
    <n v="2374781"/>
    <x v="1"/>
  </r>
  <r>
    <s v="L0246"/>
    <n v="1002"/>
    <s v="LT02"/>
    <s v="E004"/>
    <n v="9253732"/>
    <n v="11"/>
    <n v="36"/>
    <s v="2025-09-02"/>
    <s v="Pending"/>
    <m/>
    <s v="Customer 1002"/>
    <s v="Personal Loan"/>
    <s v="B05"/>
    <s v="Warangal Branch"/>
    <s v="High value"/>
    <s v="Under Review"/>
    <n v="192147"/>
    <n v="9061585"/>
    <x v="9"/>
  </r>
  <r>
    <s v="L0247"/>
    <n v="1031"/>
    <s v="LT04"/>
    <s v="E006"/>
    <n v="2575495"/>
    <n v="7.5"/>
    <n v="60"/>
    <s v="2025-04-11"/>
    <s v="Approved"/>
    <s v="2025-04-18"/>
    <s v="Customer 1031"/>
    <s v="Education Loan"/>
    <s v="B01"/>
    <s v="Hyderabad Main"/>
    <s v="High value"/>
    <s v="Under Review"/>
    <n v="55484"/>
    <n v="2520011"/>
    <x v="3"/>
  </r>
  <r>
    <s v="L0248"/>
    <n v="1193"/>
    <s v="LT01"/>
    <s v="E022"/>
    <n v="6204279"/>
    <n v="8.5"/>
    <n v="36"/>
    <s v="2025-03-06"/>
    <s v="Approved"/>
    <s v="2025-03-13"/>
    <s v="Customer 1193"/>
    <s v="Home Loan"/>
    <s v="B01"/>
    <s v="Hyderabad Main"/>
    <s v="High value"/>
    <s v="Under Review"/>
    <n v="41426"/>
    <n v="6162853"/>
    <x v="1"/>
  </r>
  <r>
    <s v="L0249"/>
    <n v="1062"/>
    <s v="LT04"/>
    <s v="E030"/>
    <n v="6468393"/>
    <n v="9.5"/>
    <n v="240"/>
    <s v="2025-05-03"/>
    <s v="Approved"/>
    <s v="2025-05-08"/>
    <s v="Customer 1062"/>
    <s v="Education Loan"/>
    <s v="B04"/>
    <s v="Guntur Branch"/>
    <s v="High value"/>
    <s v="Under Review"/>
    <n v="48406"/>
    <n v="6419987"/>
    <x v="8"/>
  </r>
  <r>
    <s v="L0250"/>
    <n v="1081"/>
    <s v="LT01"/>
    <s v="E005"/>
    <n v="4527281"/>
    <n v="8.5"/>
    <n v="120"/>
    <s v="2025-08-11"/>
    <s v="Approved"/>
    <s v="2025-08-13"/>
    <s v="Customer 1081"/>
    <s v="Home Loan"/>
    <s v="B05"/>
    <s v="Warangal Branch"/>
    <s v="High value"/>
    <s v="Under Review"/>
    <n v="9081"/>
    <n v="4518200"/>
    <x v="0"/>
  </r>
  <r>
    <s v="L0251"/>
    <n v="1035"/>
    <s v="LT02"/>
    <s v="E026"/>
    <n v="5580079"/>
    <n v="8.5"/>
    <n v="36"/>
    <s v="2025-01-11"/>
    <s v="Approved"/>
    <s v="2025-01-18"/>
    <s v="Customer 1035"/>
    <s v="Personal Loan"/>
    <s v="B05"/>
    <s v="Warangal Branch"/>
    <s v="High value"/>
    <s v="Under Review"/>
    <n v="37723"/>
    <n v="5542356"/>
    <x v="6"/>
  </r>
  <r>
    <s v="L0252"/>
    <n v="1012"/>
    <s v="LT04"/>
    <s v="E027"/>
    <n v="1676490"/>
    <n v="7.5"/>
    <n v="60"/>
    <s v="2025-03-13"/>
    <s v="Approved"/>
    <s v="2025-03-14"/>
    <s v="Customer 1012"/>
    <s v="Education Loan"/>
    <s v="B01"/>
    <s v="Hyderabad Main"/>
    <s v="High value"/>
    <s v="Under Review"/>
    <n v="29679"/>
    <n v="1646811"/>
    <x v="1"/>
  </r>
  <r>
    <s v="L0253"/>
    <n v="1038"/>
    <s v="LT02"/>
    <s v="E017"/>
    <n v="1248043"/>
    <n v="9.5"/>
    <n v="240"/>
    <s v="2025-10-07"/>
    <s v="Approved"/>
    <s v="2025-10-13"/>
    <s v="Customer 1038"/>
    <s v="Personal Loan"/>
    <s v="B02"/>
    <s v="Vijayawada Branch"/>
    <s v="High value"/>
    <s v="Under Review"/>
    <n v="78189"/>
    <n v="1169854"/>
    <x v="11"/>
  </r>
  <r>
    <s v="L0254"/>
    <n v="1093"/>
    <s v="LT02"/>
    <s v="E023"/>
    <n v="5934409"/>
    <n v="12"/>
    <n v="120"/>
    <s v="2025-08-24"/>
    <s v="Approved"/>
    <s v="2025-08-28"/>
    <s v="Customer 1093"/>
    <s v="Personal Loan"/>
    <s v="B04"/>
    <s v="Guntur Branch"/>
    <s v="High value"/>
    <s v="Under Review"/>
    <n v="106995"/>
    <n v="5827414"/>
    <x v="0"/>
  </r>
  <r>
    <s v="L0255"/>
    <n v="1158"/>
    <s v="LT01"/>
    <s v="E019"/>
    <n v="6520426"/>
    <n v="12"/>
    <n v="240"/>
    <s v="2025-07-27"/>
    <s v="Approved"/>
    <s v="2025-07-31"/>
    <s v="Customer 1158"/>
    <s v="Home Loan"/>
    <s v="B05"/>
    <s v="Warangal Branch"/>
    <s v="High value"/>
    <s v="Under Review"/>
    <n v="108208"/>
    <n v="6412218"/>
    <x v="5"/>
  </r>
  <r>
    <s v="L0256"/>
    <n v="1089"/>
    <s v="LT04"/>
    <s v="E024"/>
    <n v="7959344"/>
    <n v="12"/>
    <n v="60"/>
    <s v="2025-02-20"/>
    <s v="Approved"/>
    <s v="2025-02-25"/>
    <s v="Customer 1089"/>
    <s v="Education Loan"/>
    <s v="B05"/>
    <s v="Warangal Branch"/>
    <s v="High value"/>
    <s v="Under Review"/>
    <n v="162975"/>
    <n v="7796369"/>
    <x v="7"/>
  </r>
  <r>
    <s v="L0257"/>
    <n v="1152"/>
    <s v="LT04"/>
    <s v="E003"/>
    <n v="1737924"/>
    <n v="8.5"/>
    <n v="120"/>
    <s v="2025-02-20"/>
    <s v="Pending"/>
    <m/>
    <s v="Customer 1152"/>
    <s v="Education Loan"/>
    <s v="B03"/>
    <s v="Vizag Branch"/>
    <s v="High value"/>
    <s v="Under Review"/>
    <n v="95633"/>
    <n v="1642291"/>
    <x v="7"/>
  </r>
  <r>
    <s v="L0258"/>
    <n v="1114"/>
    <s v="LT04"/>
    <s v="E001"/>
    <n v="8814481"/>
    <n v="7.5"/>
    <n v="36"/>
    <s v="2025-12-06"/>
    <s v="Rejected"/>
    <m/>
    <s v="Customer 1114"/>
    <s v="Education Loan"/>
    <s v="B03"/>
    <s v="Vizag Branch"/>
    <s v="High value"/>
    <s v="Under Review"/>
    <n v="162455"/>
    <n v="8652026"/>
    <x v="4"/>
  </r>
  <r>
    <s v="L0259"/>
    <n v="1089"/>
    <s v="LT03"/>
    <s v="E015"/>
    <n v="6370127"/>
    <n v="12"/>
    <n v="36"/>
    <s v="2025-06-20"/>
    <s v="Approved"/>
    <s v="2025-06-30"/>
    <s v="Customer 1089"/>
    <s v="Car Loan"/>
    <s v="B05"/>
    <s v="Warangal Branch"/>
    <s v="High value"/>
    <s v="Under Review"/>
    <n v="99697"/>
    <n v="6270430"/>
    <x v="10"/>
  </r>
  <r>
    <s v="L0260"/>
    <n v="1185"/>
    <s v="LT03"/>
    <s v="E025"/>
    <n v="6875532"/>
    <n v="12"/>
    <n v="36"/>
    <s v="2025-12-18"/>
    <s v="Approved"/>
    <s v="2025-12-20"/>
    <s v="Customer 1185"/>
    <s v="Car Loan"/>
    <s v="B02"/>
    <s v="Vijayawada Branch"/>
    <s v="High value"/>
    <s v="Under Review"/>
    <n v="129316"/>
    <n v="6746216"/>
    <x v="4"/>
  </r>
  <r>
    <s v="L0261"/>
    <n v="1118"/>
    <s v="LT04"/>
    <s v="E014"/>
    <n v="785396"/>
    <n v="7.5"/>
    <n v="120"/>
    <s v="2025-10-12"/>
    <s v="Approved"/>
    <s v="2025-10-13"/>
    <s v="Customer 1118"/>
    <s v="Education Loan"/>
    <s v="B02"/>
    <s v="Vijayawada Branch"/>
    <s v="Normal"/>
    <s v="Under Review"/>
    <n v="9839"/>
    <n v="775557"/>
    <x v="11"/>
  </r>
  <r>
    <s v="L0262"/>
    <n v="1037"/>
    <s v="LT02"/>
    <s v="E027"/>
    <n v="875373"/>
    <n v="8.5"/>
    <n v="36"/>
    <s v="2025-04-15"/>
    <s v="Approved"/>
    <s v="2025-04-24"/>
    <s v="Customer 1037"/>
    <s v="Personal Loan"/>
    <s v="B04"/>
    <s v="Guntur Branch"/>
    <s v="Normal"/>
    <s v="Under Review"/>
    <n v="12124"/>
    <n v="863249"/>
    <x v="3"/>
  </r>
  <r>
    <s v="L0263"/>
    <n v="1116"/>
    <s v="LT01"/>
    <s v="E017"/>
    <n v="2487807"/>
    <n v="7.5"/>
    <n v="36"/>
    <s v="2025-03-28"/>
    <s v="Rejected"/>
    <m/>
    <s v="Customer 1116"/>
    <s v="Home Loan"/>
    <s v="B02"/>
    <s v="Vijayawada Branch"/>
    <s v="High value"/>
    <s v="Under Review"/>
    <n v="74599"/>
    <n v="2413208"/>
    <x v="1"/>
  </r>
  <r>
    <s v="L0264"/>
    <n v="1082"/>
    <s v="LT04"/>
    <s v="E022"/>
    <n v="6622483"/>
    <n v="8.5"/>
    <n v="60"/>
    <s v="2025-03-14"/>
    <s v="Rejected"/>
    <m/>
    <s v="Customer 1082"/>
    <s v="Education Loan"/>
    <s v="B01"/>
    <s v="Hyderabad Main"/>
    <s v="High value"/>
    <s v="Under Review"/>
    <n v="177372"/>
    <n v="6445111"/>
    <x v="1"/>
  </r>
  <r>
    <s v="L0265"/>
    <n v="1182"/>
    <s v="LT02"/>
    <s v="E022"/>
    <n v="352515"/>
    <n v="9.5"/>
    <n v="84"/>
    <s v="2025-05-10"/>
    <s v="Approved"/>
    <s v="2025-05-11"/>
    <s v="Customer 1182"/>
    <s v="Personal Loan"/>
    <s v="B04"/>
    <s v="Guntur Branch"/>
    <s v="Normal"/>
    <s v="Under Review"/>
    <n v="98370"/>
    <n v="254145"/>
    <x v="8"/>
  </r>
  <r>
    <s v="L0266"/>
    <n v="1112"/>
    <s v="LT04"/>
    <s v="E024"/>
    <n v="407466"/>
    <n v="8.5"/>
    <n v="240"/>
    <s v="2025-10-06"/>
    <s v="Approved"/>
    <s v="2025-10-07"/>
    <s v="Customer 1112"/>
    <s v="Education Loan"/>
    <s v="B03"/>
    <s v="Vizag Branch"/>
    <s v="Normal"/>
    <s v="Under Review"/>
    <n v="44595"/>
    <n v="362871"/>
    <x v="11"/>
  </r>
  <r>
    <s v="L0267"/>
    <n v="1005"/>
    <s v="LT05"/>
    <s v="E019"/>
    <n v="1314358"/>
    <n v="9.5"/>
    <n v="36"/>
    <s v="2025-08-13"/>
    <s v="Approved"/>
    <s v="2025-08-23"/>
    <s v="Customer 1005"/>
    <s v="Business Loan"/>
    <s v="B03"/>
    <s v="Vizag Branch"/>
    <s v="High value"/>
    <s v="Under Review"/>
    <n v="63496"/>
    <n v="1250862"/>
    <x v="0"/>
  </r>
  <r>
    <s v="L0268"/>
    <n v="1059"/>
    <s v="LT04"/>
    <s v="E020"/>
    <n v="9334504"/>
    <n v="12"/>
    <n v="60"/>
    <s v="2025-04-20"/>
    <s v="Approved"/>
    <s v="2025-04-26"/>
    <s v="Customer 1059"/>
    <s v="Education Loan"/>
    <s v="B01"/>
    <s v="Hyderabad Main"/>
    <s v="High value"/>
    <s v="Under Review"/>
    <n v="116567"/>
    <n v="9217937"/>
    <x v="3"/>
  </r>
  <r>
    <s v="L0269"/>
    <n v="1131"/>
    <s v="LT03"/>
    <s v="E002"/>
    <n v="6435280"/>
    <n v="7.5"/>
    <n v="240"/>
    <s v="2025-12-02"/>
    <s v="Approved"/>
    <s v="2025-12-04"/>
    <s v="Customer 1131"/>
    <s v="Car Loan"/>
    <s v="B02"/>
    <s v="Vijayawada Branch"/>
    <s v="High value"/>
    <s v="Under Review"/>
    <n v="66134"/>
    <n v="6369146"/>
    <x v="4"/>
  </r>
  <r>
    <s v="L0270"/>
    <n v="1167"/>
    <s v="LT04"/>
    <s v="E016"/>
    <n v="1641662"/>
    <n v="7.5"/>
    <n v="84"/>
    <s v="2025-08-26"/>
    <s v="Approved"/>
    <s v="2025-08-27"/>
    <s v="Customer 1167"/>
    <s v="Education Loan"/>
    <s v="B05"/>
    <s v="Warangal Branch"/>
    <s v="High value"/>
    <s v="Under Review"/>
    <n v="129441"/>
    <n v="1512221"/>
    <x v="0"/>
  </r>
  <r>
    <s v="L0271"/>
    <n v="1010"/>
    <s v="LT03"/>
    <s v="E010"/>
    <n v="7422281"/>
    <n v="11"/>
    <n v="240"/>
    <s v="2025-07-26"/>
    <s v="Approved"/>
    <s v="2025-07-31"/>
    <s v="Customer 1010"/>
    <s v="Car Loan"/>
    <s v="B03"/>
    <s v="Vizag Branch"/>
    <s v="High value"/>
    <s v="Under Review"/>
    <n v="134443"/>
    <n v="7287838"/>
    <x v="5"/>
  </r>
  <r>
    <s v="L0272"/>
    <n v="1160"/>
    <s v="LT02"/>
    <s v="E017"/>
    <n v="2189025"/>
    <n v="9.5"/>
    <n v="84"/>
    <s v="2025-12-21"/>
    <s v="Pending"/>
    <m/>
    <s v="Customer 1160"/>
    <s v="Personal Loan"/>
    <s v="B03"/>
    <s v="Vizag Branch"/>
    <s v="High value"/>
    <s v="Under Review"/>
    <n v="117579"/>
    <n v="2071446"/>
    <x v="4"/>
  </r>
  <r>
    <s v="L0273"/>
    <n v="1062"/>
    <s v="LT03"/>
    <s v="E008"/>
    <n v="3003780"/>
    <n v="8.5"/>
    <n v="120"/>
    <s v="2025-04-18"/>
    <s v="Approved"/>
    <s v="2025-04-22"/>
    <s v="Customer 1062"/>
    <s v="Car Loan"/>
    <s v="B04"/>
    <s v="Guntur Branch"/>
    <s v="High value"/>
    <s v="Under Review"/>
    <n v="42925"/>
    <n v="2960855"/>
    <x v="3"/>
  </r>
  <r>
    <s v="L0274"/>
    <n v="1044"/>
    <s v="LT02"/>
    <s v="E015"/>
    <n v="5776260"/>
    <n v="12"/>
    <n v="60"/>
    <s v="2025-05-15"/>
    <s v="Approved"/>
    <s v="2025-05-23"/>
    <s v="Customer 1044"/>
    <s v="Personal Loan"/>
    <s v="B04"/>
    <s v="Guntur Branch"/>
    <s v="High value"/>
    <s v="Under Review"/>
    <n v="43167"/>
    <n v="5733093"/>
    <x v="8"/>
  </r>
  <r>
    <s v="L0275"/>
    <n v="1115"/>
    <s v="LT02"/>
    <s v="E006"/>
    <n v="5793838"/>
    <n v="8.5"/>
    <n v="36"/>
    <s v="2025-11-13"/>
    <s v="Approved"/>
    <s v="2025-11-15"/>
    <s v="Customer 1115"/>
    <s v="Personal Loan"/>
    <s v="B02"/>
    <s v="Vijayawada Branch"/>
    <s v="High value"/>
    <s v="Under Review"/>
    <n v="43968"/>
    <n v="5749870"/>
    <x v="2"/>
  </r>
  <r>
    <s v="L0276"/>
    <n v="1112"/>
    <s v="LT03"/>
    <s v="E009"/>
    <n v="7423972"/>
    <n v="8.5"/>
    <n v="60"/>
    <s v="2025-08-25"/>
    <s v="Pending"/>
    <m/>
    <s v="Customer 1112"/>
    <s v="Car Loan"/>
    <s v="B03"/>
    <s v="Vizag Branch"/>
    <s v="High value"/>
    <s v="Under Review"/>
    <n v="158345"/>
    <n v="7265627"/>
    <x v="0"/>
  </r>
  <r>
    <s v="L0277"/>
    <n v="1001"/>
    <s v="LT02"/>
    <s v="E003"/>
    <n v="1111429"/>
    <n v="12"/>
    <n v="84"/>
    <s v="2025-07-22"/>
    <s v="Pending"/>
    <m/>
    <s v="Customer 1001"/>
    <s v="Personal Loan"/>
    <s v="B01"/>
    <s v="Hyderabad Main"/>
    <s v="High value"/>
    <s v="Under Review"/>
    <n v="65220"/>
    <n v="1046209"/>
    <x v="5"/>
  </r>
  <r>
    <s v="L0278"/>
    <n v="1118"/>
    <s v="LT01"/>
    <s v="E005"/>
    <n v="8288701"/>
    <n v="7.5"/>
    <n v="84"/>
    <s v="2025-07-08"/>
    <s v="Approved"/>
    <s v="2025-07-13"/>
    <s v="Customer 1118"/>
    <s v="Home Loan"/>
    <s v="B02"/>
    <s v="Vijayawada Branch"/>
    <s v="High value"/>
    <s v="Under Review"/>
    <n v="143644"/>
    <n v="8145057"/>
    <x v="5"/>
  </r>
  <r>
    <s v="L0279"/>
    <n v="1097"/>
    <s v="LT04"/>
    <s v="E027"/>
    <n v="3225150"/>
    <n v="12"/>
    <n v="120"/>
    <s v="2025-09-05"/>
    <s v="Approved"/>
    <s v="2025-09-07"/>
    <s v="Customer 1097"/>
    <s v="Education Loan"/>
    <s v="B03"/>
    <s v="Vizag Branch"/>
    <s v="High value"/>
    <s v="Under Review"/>
    <n v="0"/>
    <n v="3225150"/>
    <x v="9"/>
  </r>
  <r>
    <s v="L0280"/>
    <n v="1084"/>
    <s v="LT03"/>
    <s v="E022"/>
    <n v="1532165"/>
    <n v="11"/>
    <n v="36"/>
    <s v="2025-03-29"/>
    <s v="Approved"/>
    <s v="2025-04-03"/>
    <s v="Customer 1084"/>
    <s v="Car Loan"/>
    <s v="B03"/>
    <s v="Vizag Branch"/>
    <s v="High value"/>
    <s v="Under Review"/>
    <n v="142265"/>
    <n v="1389900"/>
    <x v="1"/>
  </r>
  <r>
    <s v="L0281"/>
    <n v="1198"/>
    <s v="LT03"/>
    <s v="E027"/>
    <n v="1876121"/>
    <n v="7.5"/>
    <n v="60"/>
    <s v="2025-06-01"/>
    <s v="Approved"/>
    <s v="2025-06-08"/>
    <s v="Customer 1198"/>
    <s v="Car Loan"/>
    <s v="B05"/>
    <s v="Warangal Branch"/>
    <s v="High value"/>
    <s v="Under Review"/>
    <n v="86208"/>
    <n v="1789913"/>
    <x v="10"/>
  </r>
  <r>
    <s v="L0282"/>
    <n v="1179"/>
    <s v="LT01"/>
    <s v="E030"/>
    <n v="6614359"/>
    <n v="12"/>
    <n v="60"/>
    <s v="2025-05-02"/>
    <s v="Pending"/>
    <m/>
    <s v="Customer 1179"/>
    <s v="Home Loan"/>
    <s v="B03"/>
    <s v="Vizag Branch"/>
    <s v="High value"/>
    <s v="Under Review"/>
    <n v="58053"/>
    <n v="6556306"/>
    <x v="8"/>
  </r>
  <r>
    <s v="L0283"/>
    <n v="1069"/>
    <s v="LT01"/>
    <s v="E012"/>
    <n v="2119659"/>
    <n v="8.5"/>
    <n v="36"/>
    <s v="2025-08-07"/>
    <s v="Pending"/>
    <m/>
    <s v="Customer 1069"/>
    <s v="Home Loan"/>
    <s v="B01"/>
    <s v="Hyderabad Main"/>
    <s v="High value"/>
    <s v="Under Review"/>
    <n v="76137"/>
    <n v="2043522"/>
    <x v="0"/>
  </r>
  <r>
    <s v="L0284"/>
    <n v="1029"/>
    <s v="LT02"/>
    <s v="E014"/>
    <n v="2585751"/>
    <n v="7.5"/>
    <n v="36"/>
    <s v="2025-10-05"/>
    <s v="Approved"/>
    <s v="2025-10-06"/>
    <s v="Customer 1029"/>
    <s v="Personal Loan"/>
    <s v="B04"/>
    <s v="Guntur Branch"/>
    <s v="High value"/>
    <s v="Under Review"/>
    <n v="66638"/>
    <n v="2519113"/>
    <x v="11"/>
  </r>
  <r>
    <s v="L0285"/>
    <n v="1061"/>
    <s v="LT01"/>
    <s v="E022"/>
    <n v="2781574"/>
    <n v="7.5"/>
    <n v="84"/>
    <s v="2025-03-16"/>
    <s v="Approved"/>
    <s v="2025-03-24"/>
    <s v="Customer 1061"/>
    <s v="Home Loan"/>
    <s v="B04"/>
    <s v="Guntur Branch"/>
    <s v="High value"/>
    <s v="Under Review"/>
    <n v="130481"/>
    <n v="2651093"/>
    <x v="1"/>
  </r>
  <r>
    <s v="L0286"/>
    <n v="1080"/>
    <s v="LT01"/>
    <s v="E004"/>
    <n v="7212821"/>
    <n v="12"/>
    <n v="120"/>
    <s v="2025-12-21"/>
    <s v="Approved"/>
    <s v="2025-12-30"/>
    <s v="Customer 1080"/>
    <s v="Home Loan"/>
    <s v="B01"/>
    <s v="Hyderabad Main"/>
    <s v="High value"/>
    <s v="Under Review"/>
    <n v="144447"/>
    <n v="7068374"/>
    <x v="4"/>
  </r>
  <r>
    <s v="L0287"/>
    <n v="1114"/>
    <s v="LT03"/>
    <s v="E018"/>
    <n v="673184"/>
    <n v="12"/>
    <n v="60"/>
    <s v="2025-04-23"/>
    <s v="Approved"/>
    <s v="2025-04-25"/>
    <s v="Customer 1114"/>
    <s v="Car Loan"/>
    <s v="B03"/>
    <s v="Vizag Branch"/>
    <s v="Normal"/>
    <s v="Under Review"/>
    <n v="111355"/>
    <n v="561829"/>
    <x v="3"/>
  </r>
  <r>
    <s v="L0288"/>
    <n v="1008"/>
    <s v="LT04"/>
    <s v="E010"/>
    <n v="1614059"/>
    <n v="7.5"/>
    <n v="36"/>
    <s v="2025-07-27"/>
    <s v="Pending"/>
    <m/>
    <s v="Customer 1008"/>
    <s v="Education Loan"/>
    <s v="B02"/>
    <s v="Vijayawada Branch"/>
    <s v="High value"/>
    <s v="Under Review"/>
    <n v="88798"/>
    <n v="1525261"/>
    <x v="5"/>
  </r>
  <r>
    <s v="L0289"/>
    <n v="1070"/>
    <s v="LT04"/>
    <s v="E030"/>
    <n v="5952745"/>
    <n v="11"/>
    <n v="240"/>
    <s v="2025-12-08"/>
    <s v="Approved"/>
    <s v="2025-12-10"/>
    <s v="Customer 1070"/>
    <s v="Education Loan"/>
    <s v="B03"/>
    <s v="Vizag Branch"/>
    <s v="High value"/>
    <s v="Under Review"/>
    <n v="80542"/>
    <n v="5872203"/>
    <x v="4"/>
  </r>
  <r>
    <s v="L0290"/>
    <n v="1188"/>
    <s v="LT02"/>
    <s v="E030"/>
    <n v="4755995"/>
    <n v="8.5"/>
    <n v="60"/>
    <s v="2025-11-13"/>
    <s v="Pending"/>
    <m/>
    <s v="Customer 1188"/>
    <s v="Personal Loan"/>
    <s v="B05"/>
    <s v="Warangal Branch"/>
    <s v="High value"/>
    <s v="Under Review"/>
    <n v="22663"/>
    <n v="4733332"/>
    <x v="2"/>
  </r>
  <r>
    <s v="L0291"/>
    <n v="1042"/>
    <s v="LT05"/>
    <s v="E023"/>
    <n v="6756196"/>
    <n v="12"/>
    <n v="240"/>
    <s v="2025-02-25"/>
    <s v="Approved"/>
    <s v="2025-03-07"/>
    <s v="Customer 1042"/>
    <s v="Business Loan"/>
    <s v="B02"/>
    <s v="Vijayawada Branch"/>
    <s v="High value"/>
    <s v="Under Review"/>
    <n v="10787"/>
    <n v="6745409"/>
    <x v="7"/>
  </r>
  <r>
    <s v="L0292"/>
    <n v="1173"/>
    <s v="LT01"/>
    <s v="E025"/>
    <n v="5283235"/>
    <n v="11"/>
    <n v="120"/>
    <s v="2025-11-09"/>
    <s v="Approved"/>
    <s v="2025-11-13"/>
    <s v="Customer 1173"/>
    <s v="Home Loan"/>
    <s v="B02"/>
    <s v="Vijayawada Branch"/>
    <s v="High value"/>
    <s v="Under Review"/>
    <n v="73415"/>
    <n v="5209820"/>
    <x v="2"/>
  </r>
  <r>
    <s v="L0293"/>
    <n v="1108"/>
    <s v="LT05"/>
    <s v="E008"/>
    <n v="2674868"/>
    <n v="7.5"/>
    <n v="60"/>
    <s v="2025-09-12"/>
    <s v="Approved"/>
    <s v="2025-09-19"/>
    <s v="Customer 1108"/>
    <s v="Business Loan"/>
    <s v="B03"/>
    <s v="Vizag Branch"/>
    <s v="High value"/>
    <s v="Under Review"/>
    <n v="61038"/>
    <n v="2613830"/>
    <x v="9"/>
  </r>
  <r>
    <s v="L0294"/>
    <n v="1046"/>
    <s v="LT04"/>
    <s v="E030"/>
    <n v="2482356"/>
    <n v="9.5"/>
    <n v="240"/>
    <s v="2025-02-09"/>
    <s v="Approved"/>
    <s v="2025-02-13"/>
    <s v="Customer 1046"/>
    <s v="Education Loan"/>
    <s v="B02"/>
    <s v="Vijayawada Branch"/>
    <s v="High value"/>
    <s v="Under Review"/>
    <n v="110831"/>
    <n v="2371525"/>
    <x v="7"/>
  </r>
  <r>
    <s v="L0295"/>
    <n v="1101"/>
    <s v="LT02"/>
    <s v="E013"/>
    <n v="3857847"/>
    <n v="11"/>
    <n v="60"/>
    <s v="2025-02-14"/>
    <s v="Approved"/>
    <s v="2025-02-18"/>
    <s v="Customer 1101"/>
    <s v="Personal Loan"/>
    <s v="B04"/>
    <s v="Guntur Branch"/>
    <s v="High value"/>
    <s v="Under Review"/>
    <n v="119278"/>
    <n v="3738569"/>
    <x v="7"/>
  </r>
  <r>
    <s v="L0296"/>
    <n v="1198"/>
    <s v="LT04"/>
    <s v="E010"/>
    <n v="9477882"/>
    <n v="9.5"/>
    <n v="240"/>
    <s v="2025-02-14"/>
    <s v="Approved"/>
    <s v="2025-02-20"/>
    <s v="Customer 1198"/>
    <s v="Education Loan"/>
    <s v="B05"/>
    <s v="Warangal Branch"/>
    <s v="High value"/>
    <s v="Under Review"/>
    <n v="57260"/>
    <n v="9420622"/>
    <x v="7"/>
  </r>
  <r>
    <s v="L0297"/>
    <n v="1030"/>
    <s v="LT04"/>
    <s v="E012"/>
    <n v="1076174"/>
    <n v="12"/>
    <n v="240"/>
    <s v="2025-11-01"/>
    <s v="Approved"/>
    <s v="2025-11-08"/>
    <s v="Customer 1030"/>
    <s v="Education Loan"/>
    <s v="B05"/>
    <s v="Warangal Branch"/>
    <s v="High value"/>
    <s v="Under Review"/>
    <n v="165770"/>
    <n v="910404"/>
    <x v="2"/>
  </r>
  <r>
    <s v="L0298"/>
    <n v="1075"/>
    <s v="LT05"/>
    <s v="E005"/>
    <n v="6250437"/>
    <n v="7.5"/>
    <n v="84"/>
    <s v="2025-10-25"/>
    <s v="Rejected"/>
    <m/>
    <s v="Customer 1075"/>
    <s v="Business Loan"/>
    <s v="B01"/>
    <s v="Hyderabad Main"/>
    <s v="High value"/>
    <s v="Under Review"/>
    <n v="0"/>
    <n v="6250437"/>
    <x v="11"/>
  </r>
  <r>
    <s v="L0299"/>
    <n v="1149"/>
    <s v="LT01"/>
    <s v="E014"/>
    <n v="9245482"/>
    <n v="12"/>
    <n v="60"/>
    <s v="2025-11-26"/>
    <s v="Approved"/>
    <s v="2025-12-03"/>
    <s v="Customer 1149"/>
    <s v="Home Loan"/>
    <s v="B05"/>
    <s v="Warangal Branch"/>
    <s v="High value"/>
    <s v="Under Review"/>
    <n v="198653"/>
    <n v="9046829"/>
    <x v="2"/>
  </r>
  <r>
    <s v="L0300"/>
    <n v="1139"/>
    <s v="LT03"/>
    <s v="E016"/>
    <n v="2322577"/>
    <n v="8.5"/>
    <n v="84"/>
    <s v="2025-09-23"/>
    <s v="Approved"/>
    <s v="2025-09-26"/>
    <s v="Customer 1139"/>
    <s v="Car Loan"/>
    <s v="B01"/>
    <s v="Hyderabad Main"/>
    <s v="High value"/>
    <s v="Under Review"/>
    <n v="68595"/>
    <n v="2253982"/>
    <x v="9"/>
  </r>
  <r>
    <s v="L0301"/>
    <n v="1109"/>
    <s v="LT02"/>
    <s v="E001"/>
    <n v="4733640"/>
    <n v="8.5"/>
    <n v="60"/>
    <s v="2025-06-02"/>
    <s v="Approved"/>
    <s v="2025-06-06"/>
    <s v="Customer 1109"/>
    <s v="Personal Loan"/>
    <s v="B02"/>
    <s v="Vijayawada Branch"/>
    <s v="High value"/>
    <s v="Under Review"/>
    <n v="46689"/>
    <n v="4686951"/>
    <x v="10"/>
  </r>
  <r>
    <s v="L0302"/>
    <n v="1033"/>
    <s v="LT05"/>
    <s v="E005"/>
    <n v="8459020"/>
    <n v="9.5"/>
    <n v="36"/>
    <s v="2025-02-18"/>
    <s v="Pending"/>
    <m/>
    <s v="Customer 1033"/>
    <s v="Business Loan"/>
    <s v="B03"/>
    <s v="Vizag Branch"/>
    <s v="High value"/>
    <s v="Under Review"/>
    <n v="81066"/>
    <n v="8377954"/>
    <x v="7"/>
  </r>
  <r>
    <s v="L0303"/>
    <n v="1137"/>
    <s v="LT01"/>
    <s v="E022"/>
    <n v="2793318"/>
    <n v="11"/>
    <n v="240"/>
    <s v="2025-05-25"/>
    <s v="Pending"/>
    <m/>
    <s v="Customer 1137"/>
    <s v="Home Loan"/>
    <s v="B05"/>
    <s v="Warangal Branch"/>
    <s v="High value"/>
    <s v="Under Review"/>
    <n v="85066"/>
    <n v="2708252"/>
    <x v="8"/>
  </r>
  <r>
    <s v="L0304"/>
    <n v="1177"/>
    <s v="LT04"/>
    <s v="E024"/>
    <n v="4348215"/>
    <n v="11"/>
    <n v="84"/>
    <s v="2025-04-27"/>
    <s v="Approved"/>
    <s v="2025-05-02"/>
    <s v="Customer 1177"/>
    <s v="Education Loan"/>
    <s v="B03"/>
    <s v="Vizag Branch"/>
    <s v="High value"/>
    <s v="Under Review"/>
    <n v="74869"/>
    <n v="4273346"/>
    <x v="3"/>
  </r>
  <r>
    <s v="L0305"/>
    <n v="1154"/>
    <s v="LT02"/>
    <s v="E024"/>
    <n v="8983112"/>
    <n v="7.5"/>
    <n v="84"/>
    <s v="2025-12-28"/>
    <s v="Pending"/>
    <m/>
    <s v="Customer 1154"/>
    <s v="Personal Loan"/>
    <s v="B04"/>
    <s v="Guntur Branch"/>
    <s v="High value"/>
    <s v="Under Review"/>
    <n v="132072"/>
    <n v="8851040"/>
    <x v="4"/>
  </r>
  <r>
    <s v="L0306"/>
    <n v="1150"/>
    <s v="LT03"/>
    <s v="E002"/>
    <n v="4369699"/>
    <n v="12"/>
    <n v="60"/>
    <s v="2025-08-27"/>
    <s v="Rejected"/>
    <m/>
    <s v="Customer 1150"/>
    <s v="Car Loan"/>
    <s v="B01"/>
    <s v="Hyderabad Main"/>
    <s v="High value"/>
    <s v="Under Review"/>
    <n v="115775"/>
    <n v="4253924"/>
    <x v="0"/>
  </r>
  <r>
    <s v="L0307"/>
    <n v="1027"/>
    <s v="LT05"/>
    <s v="E014"/>
    <n v="658907"/>
    <n v="11"/>
    <n v="84"/>
    <s v="2025-11-10"/>
    <s v="Pending"/>
    <m/>
    <s v="Customer 1027"/>
    <s v="Business Loan"/>
    <s v="B02"/>
    <s v="Vijayawada Branch"/>
    <s v="Normal"/>
    <s v="Under Review"/>
    <n v="29866"/>
    <n v="629041"/>
    <x v="2"/>
  </r>
  <r>
    <s v="L0308"/>
    <n v="1198"/>
    <s v="LT02"/>
    <s v="E015"/>
    <n v="8306514"/>
    <n v="12"/>
    <n v="240"/>
    <s v="2025-09-10"/>
    <s v="Approved"/>
    <s v="2025-09-14"/>
    <s v="Customer 1198"/>
    <s v="Personal Loan"/>
    <s v="B05"/>
    <s v="Warangal Branch"/>
    <s v="High value"/>
    <s v="Under Review"/>
    <n v="54942"/>
    <n v="8251572"/>
    <x v="9"/>
  </r>
  <r>
    <s v="L0309"/>
    <n v="1087"/>
    <s v="LT01"/>
    <s v="E008"/>
    <n v="2896202"/>
    <n v="7.5"/>
    <n v="120"/>
    <s v="2025-12-17"/>
    <s v="Approved"/>
    <s v="2025-12-23"/>
    <s v="Customer 1087"/>
    <s v="Home Loan"/>
    <s v="B04"/>
    <s v="Guntur Branch"/>
    <s v="High value"/>
    <s v="Under Review"/>
    <n v="116366"/>
    <n v="2779836"/>
    <x v="4"/>
  </r>
  <r>
    <s v="L0310"/>
    <n v="1034"/>
    <s v="LT05"/>
    <s v="E026"/>
    <n v="4792172"/>
    <n v="11"/>
    <n v="84"/>
    <s v="2025-07-27"/>
    <s v="Pending"/>
    <m/>
    <s v="Customer 1034"/>
    <s v="Business Loan"/>
    <s v="B05"/>
    <s v="Warangal Branch"/>
    <s v="High value"/>
    <s v="Under Review"/>
    <n v="150017"/>
    <n v="4642155"/>
    <x v="5"/>
  </r>
  <r>
    <s v="L0311"/>
    <n v="1187"/>
    <s v="LT04"/>
    <s v="E012"/>
    <n v="9332143"/>
    <n v="8.5"/>
    <n v="60"/>
    <s v="2025-06-13"/>
    <s v="Approved"/>
    <s v="2025-06-18"/>
    <s v="Customer 1187"/>
    <s v="Education Loan"/>
    <s v="B02"/>
    <s v="Vijayawada Branch"/>
    <s v="High value"/>
    <s v="Under Review"/>
    <n v="66963"/>
    <n v="9265180"/>
    <x v="10"/>
  </r>
  <r>
    <s v="L0312"/>
    <n v="1012"/>
    <s v="LT05"/>
    <s v="E015"/>
    <n v="2688089"/>
    <n v="8.5"/>
    <n v="84"/>
    <s v="2025-06-01"/>
    <s v="Rejected"/>
    <m/>
    <s v="Customer 1012"/>
    <s v="Business Loan"/>
    <s v="B01"/>
    <s v="Hyderabad Main"/>
    <s v="High value"/>
    <s v="Under Review"/>
    <n v="38194"/>
    <n v="2649895"/>
    <x v="10"/>
  </r>
  <r>
    <s v="L0313"/>
    <n v="1089"/>
    <s v="LT02"/>
    <s v="E023"/>
    <n v="4180938"/>
    <n v="9.5"/>
    <n v="84"/>
    <s v="2025-09-23"/>
    <s v="Approved"/>
    <s v="2025-09-24"/>
    <s v="Customer 1089"/>
    <s v="Personal Loan"/>
    <s v="B05"/>
    <s v="Warangal Branch"/>
    <s v="High value"/>
    <s v="Under Review"/>
    <n v="26752"/>
    <n v="4154186"/>
    <x v="9"/>
  </r>
  <r>
    <s v="L0314"/>
    <n v="1043"/>
    <s v="LT03"/>
    <s v="E003"/>
    <n v="6187382"/>
    <n v="8.5"/>
    <n v="60"/>
    <s v="2025-03-27"/>
    <s v="Approved"/>
    <s v="2025-03-30"/>
    <s v="Customer 1043"/>
    <s v="Car Loan"/>
    <s v="B02"/>
    <s v="Vijayawada Branch"/>
    <s v="High value"/>
    <s v="Under Review"/>
    <n v="235231"/>
    <n v="5952151"/>
    <x v="1"/>
  </r>
  <r>
    <s v="L0315"/>
    <n v="1117"/>
    <s v="LT01"/>
    <s v="E030"/>
    <n v="320731"/>
    <n v="11"/>
    <n v="36"/>
    <s v="2025-03-04"/>
    <s v="Approved"/>
    <s v="2025-03-14"/>
    <s v="Customer 1117"/>
    <s v="Home Loan"/>
    <s v="B04"/>
    <s v="Guntur Branch"/>
    <s v="Normal"/>
    <s v="Under Review"/>
    <n v="98055"/>
    <n v="222676"/>
    <x v="1"/>
  </r>
  <r>
    <s v="L0316"/>
    <n v="1113"/>
    <s v="LT03"/>
    <s v="E029"/>
    <n v="3720310"/>
    <n v="9.5"/>
    <n v="36"/>
    <s v="2025-05-05"/>
    <s v="Approved"/>
    <s v="2025-05-13"/>
    <s v="Customer 1113"/>
    <s v="Car Loan"/>
    <s v="B02"/>
    <s v="Vijayawada Branch"/>
    <s v="High value"/>
    <s v="Under Review"/>
    <n v="17119"/>
    <n v="3703191"/>
    <x v="8"/>
  </r>
  <r>
    <s v="L0317"/>
    <n v="1076"/>
    <s v="LT05"/>
    <s v="E017"/>
    <n v="4970285"/>
    <n v="11"/>
    <n v="120"/>
    <s v="2025-09-01"/>
    <s v="Approved"/>
    <s v="2025-09-05"/>
    <s v="Customer 1076"/>
    <s v="Business Loan"/>
    <s v="B02"/>
    <s v="Vijayawada Branch"/>
    <s v="High value"/>
    <s v="Under Review"/>
    <n v="142691"/>
    <n v="4827594"/>
    <x v="9"/>
  </r>
  <r>
    <s v="L0318"/>
    <n v="1100"/>
    <s v="LT05"/>
    <s v="E007"/>
    <n v="5452765"/>
    <n v="7.5"/>
    <n v="120"/>
    <s v="2025-01-18"/>
    <s v="Approved"/>
    <s v="2025-01-23"/>
    <s v="Customer 1100"/>
    <s v="Business Loan"/>
    <s v="B01"/>
    <s v="Hyderabad Main"/>
    <s v="High value"/>
    <s v="Under Review"/>
    <n v="175891"/>
    <n v="5276874"/>
    <x v="6"/>
  </r>
  <r>
    <s v="L0319"/>
    <n v="1030"/>
    <s v="LT02"/>
    <s v="E021"/>
    <n v="3251722"/>
    <n v="11"/>
    <n v="120"/>
    <s v="2025-02-26"/>
    <s v="Approved"/>
    <s v="2025-03-03"/>
    <s v="Customer 1030"/>
    <s v="Personal Loan"/>
    <s v="B05"/>
    <s v="Warangal Branch"/>
    <s v="High value"/>
    <s v="Under Review"/>
    <n v="49390"/>
    <n v="3202332"/>
    <x v="7"/>
  </r>
  <r>
    <s v="L0320"/>
    <n v="1085"/>
    <s v="LT04"/>
    <s v="E016"/>
    <n v="8052259"/>
    <n v="11"/>
    <n v="120"/>
    <s v="2025-09-23"/>
    <s v="Rejected"/>
    <m/>
    <s v="Customer 1085"/>
    <s v="Education Loan"/>
    <s v="B05"/>
    <s v="Warangal Branch"/>
    <s v="High value"/>
    <s v="Under Review"/>
    <n v="6786"/>
    <n v="8045473"/>
    <x v="9"/>
  </r>
  <r>
    <s v="L0321"/>
    <n v="1103"/>
    <s v="LT05"/>
    <s v="E010"/>
    <n v="1230336"/>
    <n v="12"/>
    <n v="36"/>
    <s v="2025-02-25"/>
    <s v="Rejected"/>
    <m/>
    <s v="Customer 1103"/>
    <s v="Business Loan"/>
    <s v="B01"/>
    <s v="Hyderabad Main"/>
    <s v="High value"/>
    <s v="Under Review"/>
    <n v="70125"/>
    <n v="1160211"/>
    <x v="7"/>
  </r>
  <r>
    <s v="L0322"/>
    <n v="1040"/>
    <s v="LT01"/>
    <s v="E013"/>
    <n v="2519900"/>
    <n v="8.5"/>
    <n v="60"/>
    <s v="2025-03-05"/>
    <s v="Rejected"/>
    <m/>
    <s v="Customer 1040"/>
    <s v="Home Loan"/>
    <s v="B05"/>
    <s v="Warangal Branch"/>
    <s v="High value"/>
    <s v="Under Review"/>
    <n v="64664"/>
    <n v="2455236"/>
    <x v="1"/>
  </r>
  <r>
    <s v="L0323"/>
    <n v="1028"/>
    <s v="LT04"/>
    <s v="E030"/>
    <n v="9518427"/>
    <n v="12"/>
    <n v="240"/>
    <s v="2025-03-23"/>
    <s v="Approved"/>
    <s v="2025-03-26"/>
    <s v="Customer 1028"/>
    <s v="Education Loan"/>
    <s v="B01"/>
    <s v="Hyderabad Main"/>
    <s v="High value"/>
    <s v="Under Review"/>
    <n v="100424"/>
    <n v="9418003"/>
    <x v="1"/>
  </r>
  <r>
    <s v="L0324"/>
    <n v="1058"/>
    <s v="LT04"/>
    <s v="E024"/>
    <n v="679337"/>
    <n v="9.5"/>
    <n v="36"/>
    <s v="2025-06-23"/>
    <s v="Approved"/>
    <s v="2025-06-28"/>
    <s v="Customer 1058"/>
    <s v="Education Loan"/>
    <s v="B01"/>
    <s v="Hyderabad Main"/>
    <s v="Normal"/>
    <s v="Under Review"/>
    <n v="19703"/>
    <n v="659634"/>
    <x v="10"/>
  </r>
  <r>
    <s v="L0325"/>
    <n v="1079"/>
    <s v="LT05"/>
    <s v="E028"/>
    <n v="6329538"/>
    <n v="11"/>
    <n v="84"/>
    <s v="2025-12-29"/>
    <s v="Approved"/>
    <s v="2025-12-30"/>
    <s v="Customer 1079"/>
    <s v="Business Loan"/>
    <s v="B01"/>
    <s v="Hyderabad Main"/>
    <s v="High value"/>
    <s v="Under Review"/>
    <n v="26948"/>
    <n v="6302590"/>
    <x v="4"/>
  </r>
  <r>
    <s v="L0326"/>
    <n v="1005"/>
    <s v="LT03"/>
    <s v="E003"/>
    <n v="9062506"/>
    <n v="7.5"/>
    <n v="84"/>
    <s v="2025-06-03"/>
    <s v="Approved"/>
    <s v="2025-06-11"/>
    <s v="Customer 1005"/>
    <s v="Car Loan"/>
    <s v="B03"/>
    <s v="Vizag Branch"/>
    <s v="High value"/>
    <s v="Under Review"/>
    <n v="40932"/>
    <n v="9021574"/>
    <x v="10"/>
  </r>
  <r>
    <s v="L0327"/>
    <n v="1048"/>
    <s v="LT03"/>
    <s v="E015"/>
    <n v="2647201"/>
    <n v="8.5"/>
    <n v="120"/>
    <s v="2025-09-27"/>
    <s v="Approved"/>
    <s v="2025-09-28"/>
    <s v="Customer 1048"/>
    <s v="Car Loan"/>
    <s v="B02"/>
    <s v="Vijayawada Branch"/>
    <s v="High value"/>
    <s v="Under Review"/>
    <n v="136486"/>
    <n v="2510715"/>
    <x v="9"/>
  </r>
  <r>
    <s v="L0328"/>
    <n v="1001"/>
    <s v="LT05"/>
    <s v="E024"/>
    <n v="4396032"/>
    <n v="8.5"/>
    <n v="60"/>
    <s v="2025-05-27"/>
    <s v="Rejected"/>
    <m/>
    <s v="Customer 1001"/>
    <s v="Business Loan"/>
    <s v="B01"/>
    <s v="Hyderabad Main"/>
    <s v="High value"/>
    <s v="Under Review"/>
    <n v="73746"/>
    <n v="4322286"/>
    <x v="8"/>
  </r>
  <r>
    <s v="L0329"/>
    <n v="1075"/>
    <s v="LT04"/>
    <s v="E029"/>
    <n v="6356750"/>
    <n v="9.5"/>
    <n v="240"/>
    <s v="2025-01-03"/>
    <s v="Approved"/>
    <s v="2025-01-09"/>
    <s v="Customer 1075"/>
    <s v="Education Loan"/>
    <s v="B01"/>
    <s v="Hyderabad Main"/>
    <s v="High value"/>
    <s v="Under Review"/>
    <n v="86054"/>
    <n v="6270696"/>
    <x v="6"/>
  </r>
  <r>
    <s v="L0330"/>
    <n v="1127"/>
    <s v="LT02"/>
    <s v="E018"/>
    <n v="4214160"/>
    <n v="11"/>
    <n v="60"/>
    <s v="2025-12-02"/>
    <s v="Pending"/>
    <m/>
    <s v="Customer 1127"/>
    <s v="Personal Loan"/>
    <s v="B02"/>
    <s v="Vijayawada Branch"/>
    <s v="High value"/>
    <s v="Under Review"/>
    <n v="33381"/>
    <n v="4180779"/>
    <x v="4"/>
  </r>
  <r>
    <s v="L0331"/>
    <n v="1017"/>
    <s v="LT05"/>
    <s v="E012"/>
    <n v="6182838"/>
    <n v="9.5"/>
    <n v="36"/>
    <s v="2025-08-15"/>
    <s v="Pending"/>
    <m/>
    <s v="Customer 1017"/>
    <s v="Business Loan"/>
    <s v="B02"/>
    <s v="Vijayawada Branch"/>
    <s v="High value"/>
    <s v="Under Review"/>
    <n v="62136"/>
    <n v="6120702"/>
    <x v="0"/>
  </r>
  <r>
    <s v="L0332"/>
    <n v="1169"/>
    <s v="LT01"/>
    <s v="E016"/>
    <n v="8476974"/>
    <n v="12"/>
    <n v="240"/>
    <s v="2025-05-20"/>
    <s v="Pending"/>
    <m/>
    <s v="Customer 1169"/>
    <s v="Home Loan"/>
    <s v="B01"/>
    <s v="Hyderabad Main"/>
    <s v="High value"/>
    <s v="Under Review"/>
    <n v="88519"/>
    <n v="8388455"/>
    <x v="8"/>
  </r>
  <r>
    <s v="L0333"/>
    <n v="1103"/>
    <s v="LT02"/>
    <s v="E001"/>
    <n v="8468071"/>
    <n v="8.5"/>
    <n v="36"/>
    <s v="2025-03-25"/>
    <s v="Approved"/>
    <s v="2025-03-28"/>
    <s v="Customer 1103"/>
    <s v="Personal Loan"/>
    <s v="B01"/>
    <s v="Hyderabad Main"/>
    <s v="High value"/>
    <s v="Under Review"/>
    <n v="22662"/>
    <n v="8445409"/>
    <x v="1"/>
  </r>
  <r>
    <s v="L0334"/>
    <n v="1194"/>
    <s v="LT05"/>
    <s v="E012"/>
    <n v="1806639"/>
    <n v="9.5"/>
    <n v="60"/>
    <s v="2025-06-19"/>
    <s v="Rejected"/>
    <m/>
    <s v="Customer 1194"/>
    <s v="Business Loan"/>
    <s v="B03"/>
    <s v="Vizag Branch"/>
    <s v="High value"/>
    <s v="Under Review"/>
    <n v="58257"/>
    <n v="1748382"/>
    <x v="10"/>
  </r>
  <r>
    <s v="L0335"/>
    <n v="1062"/>
    <s v="LT01"/>
    <s v="E003"/>
    <n v="2971623"/>
    <n v="7.5"/>
    <n v="240"/>
    <s v="2025-11-24"/>
    <s v="Approved"/>
    <s v="2025-11-30"/>
    <s v="Customer 1062"/>
    <s v="Home Loan"/>
    <s v="B04"/>
    <s v="Guntur Branch"/>
    <s v="High value"/>
    <s v="Under Review"/>
    <n v="206275"/>
    <n v="2765348"/>
    <x v="2"/>
  </r>
  <r>
    <s v="L0336"/>
    <n v="1006"/>
    <s v="LT02"/>
    <s v="E014"/>
    <n v="5427946"/>
    <n v="12"/>
    <n v="36"/>
    <s v="2025-03-08"/>
    <s v="Approved"/>
    <s v="2025-03-09"/>
    <s v="Customer 1006"/>
    <s v="Personal Loan"/>
    <s v="B02"/>
    <s v="Vijayawada Branch"/>
    <s v="High value"/>
    <s v="Under Review"/>
    <n v="98573"/>
    <n v="5329373"/>
    <x v="1"/>
  </r>
  <r>
    <s v="L0337"/>
    <n v="1156"/>
    <s v="LT02"/>
    <s v="E014"/>
    <n v="6040027"/>
    <n v="9.5"/>
    <n v="240"/>
    <s v="2025-10-11"/>
    <s v="Approved"/>
    <s v="2025-10-14"/>
    <s v="Customer 1156"/>
    <s v="Personal Loan"/>
    <s v="B03"/>
    <s v="Vizag Branch"/>
    <s v="High value"/>
    <s v="Under Review"/>
    <n v="129437"/>
    <n v="5910590"/>
    <x v="11"/>
  </r>
  <r>
    <s v="L0338"/>
    <n v="1168"/>
    <s v="LT02"/>
    <s v="E018"/>
    <n v="1043080"/>
    <n v="9.5"/>
    <n v="240"/>
    <s v="2025-09-27"/>
    <s v="Approved"/>
    <s v="2025-10-06"/>
    <s v="Customer 1168"/>
    <s v="Personal Loan"/>
    <s v="B04"/>
    <s v="Guntur Branch"/>
    <s v="High value"/>
    <s v="Under Review"/>
    <n v="179758"/>
    <n v="863322"/>
    <x v="9"/>
  </r>
  <r>
    <s v="L0339"/>
    <n v="1168"/>
    <s v="LT05"/>
    <s v="E001"/>
    <n v="325224"/>
    <n v="9.5"/>
    <n v="240"/>
    <s v="2025-01-12"/>
    <s v="Approved"/>
    <s v="2025-01-13"/>
    <s v="Customer 1168"/>
    <s v="Business Loan"/>
    <s v="B04"/>
    <s v="Guntur Branch"/>
    <s v="Normal"/>
    <s v="Under Review"/>
    <n v="22838"/>
    <n v="302386"/>
    <x v="6"/>
  </r>
  <r>
    <s v="L0340"/>
    <n v="1007"/>
    <s v="LT03"/>
    <s v="E022"/>
    <n v="1193398"/>
    <n v="7.5"/>
    <n v="120"/>
    <s v="2025-10-25"/>
    <s v="Approved"/>
    <s v="2025-10-27"/>
    <s v="Customer 1007"/>
    <s v="Car Loan"/>
    <s v="B03"/>
    <s v="Vizag Branch"/>
    <s v="High value"/>
    <s v="Under Review"/>
    <n v="34131"/>
    <n v="1159267"/>
    <x v="11"/>
  </r>
  <r>
    <s v="L0341"/>
    <n v="1031"/>
    <s v="LT05"/>
    <s v="E029"/>
    <n v="5417700"/>
    <n v="9.5"/>
    <n v="240"/>
    <s v="2025-07-17"/>
    <s v="Pending"/>
    <m/>
    <s v="Customer 1031"/>
    <s v="Business Loan"/>
    <s v="B01"/>
    <s v="Hyderabad Main"/>
    <s v="High value"/>
    <s v="Under Review"/>
    <n v="33691"/>
    <n v="5384009"/>
    <x v="5"/>
  </r>
  <r>
    <s v="L0342"/>
    <n v="1114"/>
    <s v="LT05"/>
    <s v="E018"/>
    <n v="1082602"/>
    <n v="9.5"/>
    <n v="84"/>
    <s v="2025-03-04"/>
    <s v="Rejected"/>
    <m/>
    <s v="Customer 1114"/>
    <s v="Business Loan"/>
    <s v="B03"/>
    <s v="Vizag Branch"/>
    <s v="High value"/>
    <s v="Under Review"/>
    <n v="67566"/>
    <n v="1015036"/>
    <x v="1"/>
  </r>
  <r>
    <s v="L0343"/>
    <n v="1094"/>
    <s v="LT01"/>
    <s v="E002"/>
    <n v="4157455"/>
    <n v="12"/>
    <n v="84"/>
    <s v="2025-04-09"/>
    <s v="Rejected"/>
    <m/>
    <s v="Customer 1094"/>
    <s v="Home Loan"/>
    <s v="B01"/>
    <s v="Hyderabad Main"/>
    <s v="High value"/>
    <s v="Under Review"/>
    <n v="95072"/>
    <n v="4062383"/>
    <x v="3"/>
  </r>
  <r>
    <s v="L0344"/>
    <n v="1013"/>
    <s v="LT04"/>
    <s v="E018"/>
    <n v="437270"/>
    <n v="8.5"/>
    <n v="60"/>
    <s v="2025-11-11"/>
    <s v="Approved"/>
    <s v="2025-11-21"/>
    <s v="Customer 1013"/>
    <s v="Education Loan"/>
    <s v="B03"/>
    <s v="Vizag Branch"/>
    <s v="Normal"/>
    <s v="Under Review"/>
    <n v="19434"/>
    <n v="417836"/>
    <x v="2"/>
  </r>
  <r>
    <s v="L0345"/>
    <n v="1055"/>
    <s v="LT02"/>
    <s v="E019"/>
    <n v="9449647"/>
    <n v="7.5"/>
    <n v="60"/>
    <s v="2025-10-17"/>
    <s v="Approved"/>
    <s v="2025-10-24"/>
    <s v="Customer 1055"/>
    <s v="Personal Loan"/>
    <s v="B05"/>
    <s v="Warangal Branch"/>
    <s v="High value"/>
    <s v="Under Review"/>
    <n v="42573"/>
    <n v="9407074"/>
    <x v="11"/>
  </r>
  <r>
    <s v="L0346"/>
    <n v="1043"/>
    <s v="LT01"/>
    <s v="E024"/>
    <n v="4597875"/>
    <n v="12"/>
    <n v="36"/>
    <s v="2025-01-19"/>
    <s v="Approved"/>
    <s v="2025-01-27"/>
    <s v="Customer 1043"/>
    <s v="Home Loan"/>
    <s v="B02"/>
    <s v="Vijayawada Branch"/>
    <s v="High value"/>
    <s v="Under Review"/>
    <n v="25198"/>
    <n v="4572677"/>
    <x v="6"/>
  </r>
  <r>
    <s v="L0347"/>
    <n v="1185"/>
    <s v="LT04"/>
    <s v="E003"/>
    <n v="3076661"/>
    <n v="12"/>
    <n v="36"/>
    <s v="2025-12-15"/>
    <s v="Approved"/>
    <s v="2025-12-20"/>
    <s v="Customer 1185"/>
    <s v="Education Loan"/>
    <s v="B02"/>
    <s v="Vijayawada Branch"/>
    <s v="High value"/>
    <s v="Under Review"/>
    <n v="146272"/>
    <n v="2930389"/>
    <x v="4"/>
  </r>
  <r>
    <s v="L0348"/>
    <n v="1020"/>
    <s v="LT04"/>
    <s v="E014"/>
    <n v="7976055"/>
    <n v="11"/>
    <n v="84"/>
    <s v="2025-10-11"/>
    <s v="Approved"/>
    <s v="2025-10-13"/>
    <s v="Customer 1020"/>
    <s v="Education Loan"/>
    <s v="B04"/>
    <s v="Guntur Branch"/>
    <s v="High value"/>
    <s v="Under Review"/>
    <n v="232099"/>
    <n v="7743956"/>
    <x v="11"/>
  </r>
  <r>
    <s v="L0349"/>
    <n v="1057"/>
    <s v="LT02"/>
    <s v="E023"/>
    <n v="5205943"/>
    <n v="11"/>
    <n v="240"/>
    <s v="2025-02-04"/>
    <s v="Rejected"/>
    <m/>
    <s v="Customer 1057"/>
    <s v="Personal Loan"/>
    <s v="B02"/>
    <s v="Vijayawada Branch"/>
    <s v="High value"/>
    <s v="Under Review"/>
    <n v="31200"/>
    <n v="5174743"/>
    <x v="7"/>
  </r>
  <r>
    <s v="L0350"/>
    <n v="1057"/>
    <s v="LT02"/>
    <s v="E020"/>
    <n v="298578"/>
    <n v="11"/>
    <n v="36"/>
    <s v="2025-03-14"/>
    <s v="Approved"/>
    <s v="2025-03-21"/>
    <s v="Customer 1057"/>
    <s v="Personal Loan"/>
    <s v="B02"/>
    <s v="Vijayawada Branch"/>
    <s v="Normal"/>
    <s v="Under Review"/>
    <n v="26082"/>
    <n v="272496"/>
    <x v="1"/>
  </r>
  <r>
    <s v="L0351"/>
    <n v="1066"/>
    <s v="LT03"/>
    <s v="E021"/>
    <n v="6199016"/>
    <n v="11"/>
    <n v="120"/>
    <s v="2025-05-18"/>
    <s v="Approved"/>
    <s v="2025-05-23"/>
    <s v="Customer 1066"/>
    <s v="Car Loan"/>
    <s v="B02"/>
    <s v="Vijayawada Branch"/>
    <s v="High value"/>
    <s v="Under Review"/>
    <n v="170435"/>
    <n v="6028581"/>
    <x v="8"/>
  </r>
  <r>
    <s v="L0352"/>
    <n v="1109"/>
    <s v="LT01"/>
    <s v="E015"/>
    <n v="6021846"/>
    <n v="8.5"/>
    <n v="240"/>
    <s v="2025-08-31"/>
    <s v="Approved"/>
    <s v="2025-09-09"/>
    <s v="Customer 1109"/>
    <s v="Home Loan"/>
    <s v="B02"/>
    <s v="Vijayawada Branch"/>
    <s v="High value"/>
    <s v="Under Review"/>
    <n v="136599"/>
    <n v="5885247"/>
    <x v="0"/>
  </r>
  <r>
    <s v="L0353"/>
    <n v="1023"/>
    <s v="LT03"/>
    <s v="E021"/>
    <n v="7363475"/>
    <n v="11"/>
    <n v="120"/>
    <s v="2025-09-24"/>
    <s v="Rejected"/>
    <m/>
    <s v="Customer 1023"/>
    <s v="Car Loan"/>
    <s v="B02"/>
    <s v="Vijayawada Branch"/>
    <s v="High value"/>
    <s v="Under Review"/>
    <n v="56064"/>
    <n v="7307411"/>
    <x v="9"/>
  </r>
  <r>
    <s v="L0354"/>
    <n v="1042"/>
    <s v="LT02"/>
    <s v="E024"/>
    <n v="6827190"/>
    <n v="9.5"/>
    <n v="84"/>
    <s v="2025-11-10"/>
    <s v="Approved"/>
    <s v="2025-11-17"/>
    <s v="Customer 1042"/>
    <s v="Personal Loan"/>
    <s v="B02"/>
    <s v="Vijayawada Branch"/>
    <s v="High value"/>
    <s v="Under Review"/>
    <n v="7200"/>
    <n v="6819990"/>
    <x v="2"/>
  </r>
  <r>
    <s v="L0355"/>
    <n v="1129"/>
    <s v="LT04"/>
    <s v="E007"/>
    <n v="3637923"/>
    <n v="12"/>
    <n v="84"/>
    <s v="2025-08-07"/>
    <s v="Approved"/>
    <s v="2025-08-09"/>
    <s v="Customer 1129"/>
    <s v="Education Loan"/>
    <s v="B02"/>
    <s v="Vijayawada Branch"/>
    <s v="High value"/>
    <s v="Under Review"/>
    <n v="185586"/>
    <n v="3452337"/>
    <x v="0"/>
  </r>
  <r>
    <s v="L0356"/>
    <n v="1096"/>
    <s v="LT05"/>
    <s v="E014"/>
    <n v="3474891"/>
    <n v="7.5"/>
    <n v="60"/>
    <s v="2025-05-26"/>
    <s v="Approved"/>
    <s v="2025-05-28"/>
    <s v="Customer 1096"/>
    <s v="Business Loan"/>
    <s v="B03"/>
    <s v="Vizag Branch"/>
    <s v="High value"/>
    <s v="Under Review"/>
    <n v="163736"/>
    <n v="3311155"/>
    <x v="8"/>
  </r>
  <r>
    <s v="L0357"/>
    <n v="1159"/>
    <s v="LT01"/>
    <s v="E002"/>
    <n v="9495778"/>
    <n v="9.5"/>
    <n v="240"/>
    <s v="2025-09-08"/>
    <s v="Approved"/>
    <s v="2025-09-13"/>
    <s v="Customer 1159"/>
    <s v="Home Loan"/>
    <s v="B05"/>
    <s v="Warangal Branch"/>
    <s v="High value"/>
    <s v="Under Review"/>
    <n v="152342"/>
    <n v="9343436"/>
    <x v="9"/>
  </r>
  <r>
    <s v="L0358"/>
    <n v="1036"/>
    <s v="LT03"/>
    <s v="E001"/>
    <n v="417481"/>
    <n v="11"/>
    <n v="84"/>
    <s v="2025-05-12"/>
    <s v="Pending"/>
    <m/>
    <s v="Customer 1036"/>
    <s v="Car Loan"/>
    <s v="B04"/>
    <s v="Guntur Branch"/>
    <s v="Normal"/>
    <s v="Under Review"/>
    <n v="69845"/>
    <n v="347636"/>
    <x v="8"/>
  </r>
  <r>
    <s v="L0359"/>
    <n v="1175"/>
    <s v="LT02"/>
    <s v="E006"/>
    <n v="4773292"/>
    <n v="7.5"/>
    <n v="60"/>
    <s v="2025-02-03"/>
    <s v="Approved"/>
    <s v="2025-02-13"/>
    <s v="Customer 1175"/>
    <s v="Personal Loan"/>
    <s v="B01"/>
    <s v="Hyderabad Main"/>
    <s v="High value"/>
    <s v="Under Review"/>
    <n v="105139"/>
    <n v="4668153"/>
    <x v="7"/>
  </r>
  <r>
    <s v="L0360"/>
    <n v="1127"/>
    <s v="LT01"/>
    <s v="E005"/>
    <n v="9999077"/>
    <n v="8.5"/>
    <n v="36"/>
    <s v="2025-01-30"/>
    <s v="Pending"/>
    <m/>
    <s v="Customer 1127"/>
    <s v="Home Loan"/>
    <s v="B02"/>
    <s v="Vijayawada Branch"/>
    <s v="High value"/>
    <s v="Under Review"/>
    <n v="116218"/>
    <n v="9882859"/>
    <x v="6"/>
  </r>
  <r>
    <s v="L0361"/>
    <n v="1074"/>
    <s v="LT04"/>
    <s v="E018"/>
    <n v="5248641"/>
    <n v="7.5"/>
    <n v="120"/>
    <s v="2025-10-16"/>
    <s v="Approved"/>
    <s v="2025-10-25"/>
    <s v="Customer 1074"/>
    <s v="Education Loan"/>
    <s v="B03"/>
    <s v="Vizag Branch"/>
    <s v="High value"/>
    <s v="Under Review"/>
    <n v="104127"/>
    <n v="5144514"/>
    <x v="11"/>
  </r>
  <r>
    <s v="L0362"/>
    <n v="1175"/>
    <s v="LT01"/>
    <s v="E028"/>
    <n v="5274869"/>
    <n v="11"/>
    <n v="84"/>
    <s v="2025-08-21"/>
    <s v="Approved"/>
    <s v="2025-08-31"/>
    <s v="Customer 1175"/>
    <s v="Home Loan"/>
    <s v="B01"/>
    <s v="Hyderabad Main"/>
    <s v="High value"/>
    <s v="Under Review"/>
    <n v="180531"/>
    <n v="5094338"/>
    <x v="0"/>
  </r>
  <r>
    <s v="L0363"/>
    <n v="1118"/>
    <s v="LT01"/>
    <s v="E007"/>
    <n v="3742387"/>
    <n v="9.5"/>
    <n v="60"/>
    <s v="2025-08-10"/>
    <s v="Pending"/>
    <m/>
    <s v="Customer 1118"/>
    <s v="Home Loan"/>
    <s v="B02"/>
    <s v="Vijayawada Branch"/>
    <s v="High value"/>
    <s v="Under Review"/>
    <n v="186354"/>
    <n v="3556033"/>
    <x v="0"/>
  </r>
  <r>
    <s v="L0364"/>
    <n v="1195"/>
    <s v="LT04"/>
    <s v="E001"/>
    <n v="3832872"/>
    <n v="11"/>
    <n v="120"/>
    <s v="2025-11-19"/>
    <s v="Rejected"/>
    <m/>
    <s v="Customer 1195"/>
    <s v="Education Loan"/>
    <s v="B02"/>
    <s v="Vijayawada Branch"/>
    <s v="High value"/>
    <s v="Under Review"/>
    <n v="123576"/>
    <n v="3709296"/>
    <x v="2"/>
  </r>
  <r>
    <s v="L0365"/>
    <n v="1159"/>
    <s v="LT02"/>
    <s v="E012"/>
    <n v="4239304"/>
    <n v="7.5"/>
    <n v="84"/>
    <s v="2025-12-31"/>
    <s v="Approved"/>
    <s v="2026-01-07"/>
    <s v="Customer 1159"/>
    <s v="Personal Loan"/>
    <s v="B05"/>
    <s v="Warangal Branch"/>
    <s v="High value"/>
    <s v="Under Review"/>
    <n v="6275"/>
    <n v="4233029"/>
    <x v="4"/>
  </r>
  <r>
    <s v="L0366"/>
    <n v="1065"/>
    <s v="LT01"/>
    <s v="E009"/>
    <n v="5036272"/>
    <n v="11"/>
    <n v="60"/>
    <s v="2025-11-26"/>
    <s v="Approved"/>
    <s v="2025-11-28"/>
    <s v="Customer 1065"/>
    <s v="Home Loan"/>
    <s v="B05"/>
    <s v="Warangal Branch"/>
    <s v="High value"/>
    <s v="Under Review"/>
    <n v="11713"/>
    <n v="5024559"/>
    <x v="2"/>
  </r>
  <r>
    <s v="L0367"/>
    <n v="1011"/>
    <s v="LT02"/>
    <s v="E028"/>
    <n v="7294833"/>
    <n v="11"/>
    <n v="120"/>
    <s v="2025-12-23"/>
    <s v="Rejected"/>
    <m/>
    <s v="Customer 1011"/>
    <s v="Personal Loan"/>
    <s v="B04"/>
    <s v="Guntur Branch"/>
    <s v="High value"/>
    <s v="Under Review"/>
    <n v="94149"/>
    <n v="7200684"/>
    <x v="4"/>
  </r>
  <r>
    <s v="L0368"/>
    <n v="1150"/>
    <s v="LT05"/>
    <s v="E010"/>
    <n v="6719125"/>
    <n v="11"/>
    <n v="120"/>
    <s v="2025-09-01"/>
    <s v="Pending"/>
    <m/>
    <s v="Customer 1150"/>
    <s v="Business Loan"/>
    <s v="B01"/>
    <s v="Hyderabad Main"/>
    <s v="High value"/>
    <s v="Under Review"/>
    <n v="139026"/>
    <n v="6580099"/>
    <x v="9"/>
  </r>
  <r>
    <s v="L0369"/>
    <n v="1071"/>
    <s v="LT01"/>
    <s v="E028"/>
    <n v="1334480"/>
    <n v="8.5"/>
    <n v="240"/>
    <s v="2025-12-28"/>
    <s v="Rejected"/>
    <m/>
    <s v="Customer 1071"/>
    <s v="Home Loan"/>
    <s v="B02"/>
    <s v="Vijayawada Branch"/>
    <s v="High value"/>
    <s v="Under Review"/>
    <n v="99002"/>
    <n v="1235478"/>
    <x v="4"/>
  </r>
  <r>
    <s v="L0370"/>
    <n v="1054"/>
    <s v="LT04"/>
    <s v="E029"/>
    <n v="4237963"/>
    <n v="7.5"/>
    <n v="84"/>
    <s v="2025-03-19"/>
    <s v="Approved"/>
    <s v="2025-03-26"/>
    <s v="Customer 1054"/>
    <s v="Education Loan"/>
    <s v="B02"/>
    <s v="Vijayawada Branch"/>
    <s v="High value"/>
    <s v="Under Review"/>
    <n v="136017"/>
    <n v="4101946"/>
    <x v="1"/>
  </r>
  <r>
    <s v="L0371"/>
    <n v="1071"/>
    <s v="LT01"/>
    <s v="E002"/>
    <n v="5159726"/>
    <n v="9.5"/>
    <n v="60"/>
    <s v="2025-09-13"/>
    <s v="Rejected"/>
    <m/>
    <s v="Customer 1071"/>
    <s v="Home Loan"/>
    <s v="B02"/>
    <s v="Vijayawada Branch"/>
    <s v="High value"/>
    <s v="Under Review"/>
    <n v="41049"/>
    <n v="5118677"/>
    <x v="9"/>
  </r>
  <r>
    <s v="L0372"/>
    <n v="1100"/>
    <s v="LT05"/>
    <s v="E015"/>
    <n v="6716012"/>
    <n v="7.5"/>
    <n v="240"/>
    <s v="2025-12-05"/>
    <s v="Pending"/>
    <m/>
    <s v="Customer 1100"/>
    <s v="Business Loan"/>
    <s v="B01"/>
    <s v="Hyderabad Main"/>
    <s v="High value"/>
    <s v="Under Review"/>
    <n v="181861"/>
    <n v="6534151"/>
    <x v="4"/>
  </r>
  <r>
    <s v="L0373"/>
    <n v="1136"/>
    <s v="LT05"/>
    <s v="E015"/>
    <n v="1471277"/>
    <n v="12"/>
    <n v="240"/>
    <s v="2025-02-21"/>
    <s v="Rejected"/>
    <m/>
    <s v="Customer 1136"/>
    <s v="Business Loan"/>
    <s v="B01"/>
    <s v="Hyderabad Main"/>
    <s v="High value"/>
    <s v="Under Review"/>
    <n v="79420"/>
    <n v="1391857"/>
    <x v="7"/>
  </r>
  <r>
    <s v="L0374"/>
    <n v="1179"/>
    <s v="LT03"/>
    <s v="E014"/>
    <n v="2181776"/>
    <n v="12"/>
    <n v="120"/>
    <s v="2025-05-02"/>
    <s v="Pending"/>
    <m/>
    <s v="Customer 1179"/>
    <s v="Car Loan"/>
    <s v="B03"/>
    <s v="Vizag Branch"/>
    <s v="High value"/>
    <s v="Under Review"/>
    <n v="110639"/>
    <n v="2071137"/>
    <x v="8"/>
  </r>
  <r>
    <s v="L0375"/>
    <n v="1112"/>
    <s v="LT01"/>
    <s v="E028"/>
    <n v="7589588"/>
    <n v="12"/>
    <n v="36"/>
    <s v="2025-06-02"/>
    <s v="Pending"/>
    <m/>
    <s v="Customer 1112"/>
    <s v="Home Loan"/>
    <s v="B03"/>
    <s v="Vizag Branch"/>
    <s v="High value"/>
    <s v="Under Review"/>
    <n v="0"/>
    <n v="7589588"/>
    <x v="10"/>
  </r>
  <r>
    <s v="L0376"/>
    <n v="1200"/>
    <s v="LT02"/>
    <s v="E018"/>
    <n v="6596770"/>
    <n v="9.5"/>
    <n v="84"/>
    <s v="2025-09-04"/>
    <s v="Approved"/>
    <s v="2025-09-13"/>
    <s v="Customer 1200"/>
    <s v="Personal Loan"/>
    <s v="B03"/>
    <s v="Vizag Branch"/>
    <s v="High value"/>
    <s v="Under Review"/>
    <n v="159738"/>
    <n v="6437032"/>
    <x v="9"/>
  </r>
  <r>
    <s v="L0377"/>
    <n v="1026"/>
    <s v="LT04"/>
    <s v="E022"/>
    <n v="1049198"/>
    <n v="12"/>
    <n v="60"/>
    <s v="2025-05-06"/>
    <s v="Approved"/>
    <s v="2025-05-13"/>
    <s v="Customer 1026"/>
    <s v="Education Loan"/>
    <s v="B04"/>
    <s v="Guntur Branch"/>
    <s v="High value"/>
    <s v="Under Review"/>
    <n v="113476"/>
    <n v="935722"/>
    <x v="8"/>
  </r>
  <r>
    <s v="L0378"/>
    <n v="1088"/>
    <s v="LT01"/>
    <s v="E027"/>
    <n v="7352264"/>
    <n v="8.5"/>
    <n v="60"/>
    <s v="2025-02-24"/>
    <s v="Approved"/>
    <s v="2025-02-27"/>
    <s v="Customer 1088"/>
    <s v="Home Loan"/>
    <s v="B01"/>
    <s v="Hyderabad Main"/>
    <s v="High value"/>
    <s v="Under Review"/>
    <n v="64274"/>
    <n v="7287990"/>
    <x v="7"/>
  </r>
  <r>
    <s v="L0379"/>
    <n v="1177"/>
    <s v="LT05"/>
    <s v="E025"/>
    <n v="6364739"/>
    <n v="9.5"/>
    <n v="84"/>
    <s v="2025-02-04"/>
    <s v="Pending"/>
    <m/>
    <s v="Customer 1177"/>
    <s v="Business Loan"/>
    <s v="B03"/>
    <s v="Vizag Branch"/>
    <s v="High value"/>
    <s v="Under Review"/>
    <n v="123269"/>
    <n v="6241470"/>
    <x v="7"/>
  </r>
  <r>
    <s v="L0380"/>
    <n v="1101"/>
    <s v="LT02"/>
    <s v="E015"/>
    <n v="8490363"/>
    <n v="9.5"/>
    <n v="60"/>
    <s v="2025-11-21"/>
    <s v="Approved"/>
    <s v="2025-11-27"/>
    <s v="Customer 1101"/>
    <s v="Personal Loan"/>
    <s v="B04"/>
    <s v="Guntur Branch"/>
    <s v="High value"/>
    <s v="Under Review"/>
    <n v="74359"/>
    <n v="8416004"/>
    <x v="2"/>
  </r>
  <r>
    <s v="L0381"/>
    <n v="1075"/>
    <s v="LT03"/>
    <s v="E007"/>
    <n v="7214130"/>
    <n v="12"/>
    <n v="120"/>
    <s v="2025-10-11"/>
    <s v="Approved"/>
    <s v="2025-10-21"/>
    <s v="Customer 1075"/>
    <s v="Car Loan"/>
    <s v="B01"/>
    <s v="Hyderabad Main"/>
    <s v="High value"/>
    <s v="Under Review"/>
    <n v="141003"/>
    <n v="7073127"/>
    <x v="11"/>
  </r>
  <r>
    <s v="L0382"/>
    <n v="1024"/>
    <s v="LT02"/>
    <s v="E018"/>
    <n v="5708881"/>
    <n v="7.5"/>
    <n v="240"/>
    <s v="2025-02-28"/>
    <s v="Rejected"/>
    <m/>
    <s v="Customer 1024"/>
    <s v="Personal Loan"/>
    <s v="B02"/>
    <s v="Vijayawada Branch"/>
    <s v="High value"/>
    <s v="Under Review"/>
    <n v="97009"/>
    <n v="5611872"/>
    <x v="7"/>
  </r>
  <r>
    <s v="L0383"/>
    <n v="1095"/>
    <s v="LT04"/>
    <s v="E023"/>
    <n v="8714067"/>
    <n v="8.5"/>
    <n v="240"/>
    <s v="2025-11-12"/>
    <s v="Pending"/>
    <m/>
    <s v="Customer 1095"/>
    <s v="Education Loan"/>
    <s v="B03"/>
    <s v="Vizag Branch"/>
    <s v="High value"/>
    <s v="Under Review"/>
    <n v="64623"/>
    <n v="8649444"/>
    <x v="2"/>
  </r>
  <r>
    <s v="L0384"/>
    <n v="1106"/>
    <s v="LT01"/>
    <s v="E021"/>
    <n v="1605344"/>
    <n v="7.5"/>
    <n v="60"/>
    <s v="2025-10-24"/>
    <s v="Approved"/>
    <s v="2025-11-03"/>
    <s v="Customer 1106"/>
    <s v="Home Loan"/>
    <s v="B02"/>
    <s v="Vijayawada Branch"/>
    <s v="High value"/>
    <s v="Under Review"/>
    <n v="180880"/>
    <n v="1424464"/>
    <x v="11"/>
  </r>
  <r>
    <s v="L0385"/>
    <n v="1052"/>
    <s v="LT02"/>
    <s v="E005"/>
    <n v="5838454"/>
    <n v="9.5"/>
    <n v="60"/>
    <s v="2025-09-06"/>
    <s v="Rejected"/>
    <m/>
    <s v="Customer 1052"/>
    <s v="Personal Loan"/>
    <s v="B03"/>
    <s v="Vizag Branch"/>
    <s v="High value"/>
    <s v="Under Review"/>
    <n v="123917"/>
    <n v="5714537"/>
    <x v="9"/>
  </r>
  <r>
    <s v="L0386"/>
    <n v="1090"/>
    <s v="LT03"/>
    <s v="E022"/>
    <n v="1091172"/>
    <n v="8.5"/>
    <n v="60"/>
    <s v="2025-03-04"/>
    <s v="Pending"/>
    <m/>
    <s v="Customer 1090"/>
    <s v="Car Loan"/>
    <s v="B04"/>
    <s v="Guntur Branch"/>
    <s v="High value"/>
    <s v="Under Review"/>
    <n v="5210"/>
    <n v="1085962"/>
    <x v="1"/>
  </r>
  <r>
    <s v="L0387"/>
    <n v="1099"/>
    <s v="LT05"/>
    <s v="E027"/>
    <n v="6609161"/>
    <n v="7.5"/>
    <n v="60"/>
    <s v="2025-05-21"/>
    <s v="Approved"/>
    <s v="2025-05-29"/>
    <s v="Customer 1099"/>
    <s v="Business Loan"/>
    <s v="B05"/>
    <s v="Warangal Branch"/>
    <s v="High value"/>
    <s v="Under Review"/>
    <n v="17757"/>
    <n v="6591404"/>
    <x v="8"/>
  </r>
  <r>
    <s v="L0388"/>
    <n v="1177"/>
    <s v="LT05"/>
    <s v="E028"/>
    <n v="4537290"/>
    <n v="11"/>
    <n v="36"/>
    <s v="2025-11-01"/>
    <s v="Rejected"/>
    <m/>
    <s v="Customer 1177"/>
    <s v="Business Loan"/>
    <s v="B03"/>
    <s v="Vizag Branch"/>
    <s v="High value"/>
    <s v="Under Review"/>
    <n v="170639"/>
    <n v="4366651"/>
    <x v="2"/>
  </r>
  <r>
    <s v="L0389"/>
    <n v="1001"/>
    <s v="LT01"/>
    <s v="E026"/>
    <n v="7585550"/>
    <n v="11"/>
    <n v="240"/>
    <s v="2025-05-24"/>
    <s v="Pending"/>
    <m/>
    <s v="Customer 1001"/>
    <s v="Home Loan"/>
    <s v="B01"/>
    <s v="Hyderabad Main"/>
    <s v="High value"/>
    <s v="Under Review"/>
    <n v="52064"/>
    <n v="7533486"/>
    <x v="8"/>
  </r>
  <r>
    <s v="L0390"/>
    <n v="1113"/>
    <s v="LT03"/>
    <s v="E028"/>
    <n v="4818713"/>
    <n v="9.5"/>
    <n v="120"/>
    <s v="2025-12-03"/>
    <s v="Approved"/>
    <s v="2025-12-04"/>
    <s v="Customer 1113"/>
    <s v="Car Loan"/>
    <s v="B02"/>
    <s v="Vijayawada Branch"/>
    <s v="High value"/>
    <s v="Under Review"/>
    <n v="109412"/>
    <n v="4709301"/>
    <x v="4"/>
  </r>
  <r>
    <s v="L0391"/>
    <n v="1005"/>
    <s v="LT02"/>
    <s v="E009"/>
    <n v="9518691"/>
    <n v="12"/>
    <n v="36"/>
    <s v="2025-11-30"/>
    <s v="Approved"/>
    <s v="2025-12-03"/>
    <s v="Customer 1005"/>
    <s v="Personal Loan"/>
    <s v="B03"/>
    <s v="Vizag Branch"/>
    <s v="High value"/>
    <s v="Under Review"/>
    <n v="82831"/>
    <n v="9435860"/>
    <x v="2"/>
  </r>
  <r>
    <s v="L0392"/>
    <n v="1144"/>
    <s v="LT04"/>
    <s v="E011"/>
    <n v="4587951"/>
    <n v="9.5"/>
    <n v="60"/>
    <s v="2025-10-30"/>
    <s v="Approved"/>
    <s v="2025-11-05"/>
    <s v="Customer 1144"/>
    <s v="Education Loan"/>
    <s v="B01"/>
    <s v="Hyderabad Main"/>
    <s v="High value"/>
    <s v="Under Review"/>
    <n v="116237"/>
    <n v="4471714"/>
    <x v="11"/>
  </r>
  <r>
    <s v="L0393"/>
    <n v="1089"/>
    <s v="LT04"/>
    <s v="E002"/>
    <n v="8419158"/>
    <n v="12"/>
    <n v="120"/>
    <s v="2025-07-05"/>
    <s v="Rejected"/>
    <m/>
    <s v="Customer 1089"/>
    <s v="Education Loan"/>
    <s v="B05"/>
    <s v="Warangal Branch"/>
    <s v="High value"/>
    <s v="Under Review"/>
    <n v="200091"/>
    <n v="8219067"/>
    <x v="5"/>
  </r>
  <r>
    <s v="L0394"/>
    <n v="1079"/>
    <s v="LT05"/>
    <s v="E009"/>
    <n v="9806684"/>
    <n v="12"/>
    <n v="240"/>
    <s v="2025-01-23"/>
    <s v="Approved"/>
    <s v="2025-01-27"/>
    <s v="Customer 1079"/>
    <s v="Business Loan"/>
    <s v="B01"/>
    <s v="Hyderabad Main"/>
    <s v="High value"/>
    <s v="Under Review"/>
    <n v="110577"/>
    <n v="9696107"/>
    <x v="6"/>
  </r>
  <r>
    <s v="L0395"/>
    <n v="1137"/>
    <s v="LT05"/>
    <s v="E018"/>
    <n v="5046325"/>
    <n v="11"/>
    <n v="240"/>
    <s v="2025-03-22"/>
    <s v="Approved"/>
    <s v="2025-03-31"/>
    <s v="Customer 1137"/>
    <s v="Business Loan"/>
    <s v="B05"/>
    <s v="Warangal Branch"/>
    <s v="High value"/>
    <s v="Under Review"/>
    <n v="21174"/>
    <n v="5025151"/>
    <x v="1"/>
  </r>
  <r>
    <s v="L0396"/>
    <n v="1043"/>
    <s v="LT05"/>
    <s v="E013"/>
    <n v="9506864"/>
    <n v="8.5"/>
    <n v="120"/>
    <s v="2025-09-11"/>
    <s v="Rejected"/>
    <m/>
    <s v="Customer 1043"/>
    <s v="Business Loan"/>
    <s v="B02"/>
    <s v="Vijayawada Branch"/>
    <s v="High value"/>
    <s v="Under Review"/>
    <n v="164437"/>
    <n v="9342427"/>
    <x v="9"/>
  </r>
  <r>
    <s v="L0397"/>
    <n v="1192"/>
    <s v="LT05"/>
    <s v="E001"/>
    <n v="5365383"/>
    <n v="12"/>
    <n v="84"/>
    <s v="2025-09-04"/>
    <s v="Pending"/>
    <m/>
    <s v="Customer 1192"/>
    <s v="Business Loan"/>
    <s v="B04"/>
    <s v="Guntur Branch"/>
    <s v="High value"/>
    <s v="Under Review"/>
    <n v="150002"/>
    <n v="5215381"/>
    <x v="9"/>
  </r>
  <r>
    <s v="L0398"/>
    <n v="1132"/>
    <s v="LT02"/>
    <s v="E016"/>
    <n v="9451062"/>
    <n v="9.5"/>
    <n v="120"/>
    <s v="2025-01-23"/>
    <s v="Pending"/>
    <m/>
    <s v="Customer 1132"/>
    <s v="Personal Loan"/>
    <s v="B04"/>
    <s v="Guntur Branch"/>
    <s v="High value"/>
    <s v="Under Review"/>
    <n v="153840"/>
    <n v="9297222"/>
    <x v="6"/>
  </r>
  <r>
    <s v="L0399"/>
    <n v="1083"/>
    <s v="LT02"/>
    <s v="E010"/>
    <n v="422863"/>
    <n v="9.5"/>
    <n v="60"/>
    <s v="2025-05-11"/>
    <s v="Approved"/>
    <s v="2025-05-19"/>
    <s v="Customer 1083"/>
    <s v="Personal Loan"/>
    <s v="B03"/>
    <s v="Vizag Branch"/>
    <s v="Normal"/>
    <s v="Under Review"/>
    <n v="137057"/>
    <n v="285806"/>
    <x v="8"/>
  </r>
  <r>
    <s v="L0400"/>
    <n v="1107"/>
    <s v="LT01"/>
    <s v="E003"/>
    <n v="4822330"/>
    <n v="11"/>
    <n v="36"/>
    <s v="2025-11-16"/>
    <s v="Approved"/>
    <s v="2025-11-18"/>
    <s v="Customer 1107"/>
    <s v="Home Loan"/>
    <s v="B04"/>
    <s v="Guntur Branch"/>
    <s v="High value"/>
    <s v="Under Review"/>
    <n v="71463"/>
    <n v="4750867"/>
    <x v="2"/>
  </r>
  <r>
    <s v="L0401"/>
    <n v="1057"/>
    <s v="LT02"/>
    <s v="E009"/>
    <n v="3849094"/>
    <n v="11"/>
    <n v="120"/>
    <s v="2025-09-15"/>
    <s v="Rejected"/>
    <m/>
    <s v="Customer 1057"/>
    <s v="Personal Loan"/>
    <s v="B02"/>
    <s v="Vijayawada Branch"/>
    <s v="High value"/>
    <s v="Under Review"/>
    <n v="0"/>
    <n v="3849094"/>
    <x v="9"/>
  </r>
  <r>
    <s v="L0402"/>
    <n v="1106"/>
    <s v="LT05"/>
    <s v="E019"/>
    <n v="2775331"/>
    <n v="8.5"/>
    <n v="120"/>
    <s v="2025-08-04"/>
    <s v="Approved"/>
    <s v="2025-08-10"/>
    <s v="Customer 1106"/>
    <s v="Business Loan"/>
    <s v="B02"/>
    <s v="Vijayawada Branch"/>
    <s v="High value"/>
    <s v="Under Review"/>
    <n v="44510"/>
    <n v="2730821"/>
    <x v="0"/>
  </r>
  <r>
    <s v="L0403"/>
    <n v="1111"/>
    <s v="LT05"/>
    <s v="E016"/>
    <n v="8021281"/>
    <n v="7.5"/>
    <n v="84"/>
    <s v="2025-06-19"/>
    <s v="Rejected"/>
    <m/>
    <s v="Customer 1111"/>
    <s v="Business Loan"/>
    <s v="B05"/>
    <s v="Warangal Branch"/>
    <s v="High value"/>
    <s v="Under Review"/>
    <n v="45909"/>
    <n v="7975372"/>
    <x v="10"/>
  </r>
  <r>
    <s v="L0404"/>
    <n v="1094"/>
    <s v="LT05"/>
    <s v="E016"/>
    <n v="9921560"/>
    <n v="7.5"/>
    <n v="60"/>
    <s v="2025-01-30"/>
    <s v="Approved"/>
    <s v="2025-02-05"/>
    <s v="Customer 1094"/>
    <s v="Business Loan"/>
    <s v="B01"/>
    <s v="Hyderabad Main"/>
    <s v="High value"/>
    <s v="Under Review"/>
    <n v="89368"/>
    <n v="9832192"/>
    <x v="6"/>
  </r>
  <r>
    <s v="L0405"/>
    <n v="1133"/>
    <s v="LT03"/>
    <s v="E030"/>
    <n v="8635160"/>
    <n v="8.5"/>
    <n v="60"/>
    <s v="2025-06-22"/>
    <s v="Approved"/>
    <s v="2025-06-23"/>
    <s v="Customer 1133"/>
    <s v="Car Loan"/>
    <s v="B04"/>
    <s v="Guntur Branch"/>
    <s v="High value"/>
    <s v="Under Review"/>
    <n v="0"/>
    <n v="8635160"/>
    <x v="10"/>
  </r>
  <r>
    <s v="L0406"/>
    <n v="1097"/>
    <s v="LT02"/>
    <s v="E017"/>
    <n v="2148406"/>
    <n v="7.5"/>
    <n v="120"/>
    <s v="2025-10-07"/>
    <s v="Approved"/>
    <s v="2025-10-11"/>
    <s v="Customer 1097"/>
    <s v="Personal Loan"/>
    <s v="B03"/>
    <s v="Vizag Branch"/>
    <s v="High value"/>
    <s v="Under Review"/>
    <n v="97051"/>
    <n v="2051355"/>
    <x v="11"/>
  </r>
  <r>
    <s v="L0407"/>
    <n v="1021"/>
    <s v="LT04"/>
    <s v="E021"/>
    <n v="3107516"/>
    <n v="8.5"/>
    <n v="240"/>
    <s v="2025-03-01"/>
    <s v="Approved"/>
    <s v="2025-03-03"/>
    <s v="Customer 1021"/>
    <s v="Education Loan"/>
    <s v="B03"/>
    <s v="Vizag Branch"/>
    <s v="High value"/>
    <s v="Under Review"/>
    <n v="279113"/>
    <n v="2828403"/>
    <x v="1"/>
  </r>
  <r>
    <s v="L0408"/>
    <n v="1038"/>
    <s v="LT01"/>
    <s v="E004"/>
    <n v="3630045"/>
    <n v="7.5"/>
    <n v="60"/>
    <s v="2025-05-18"/>
    <s v="Approved"/>
    <s v="2025-05-24"/>
    <s v="Customer 1038"/>
    <s v="Home Loan"/>
    <s v="B02"/>
    <s v="Vijayawada Branch"/>
    <s v="High value"/>
    <s v="Under Review"/>
    <n v="39137"/>
    <n v="3590908"/>
    <x v="8"/>
  </r>
  <r>
    <s v="L0409"/>
    <n v="1117"/>
    <s v="LT02"/>
    <s v="E023"/>
    <n v="7916377"/>
    <n v="12"/>
    <n v="240"/>
    <s v="2025-04-09"/>
    <s v="Approved"/>
    <s v="2025-04-16"/>
    <s v="Customer 1117"/>
    <s v="Personal Loan"/>
    <s v="B04"/>
    <s v="Guntur Branch"/>
    <s v="High value"/>
    <s v="Under Review"/>
    <n v="25883"/>
    <n v="7890494"/>
    <x v="3"/>
  </r>
  <r>
    <s v="L0410"/>
    <n v="1114"/>
    <s v="LT05"/>
    <s v="E013"/>
    <n v="1183564"/>
    <n v="11"/>
    <n v="60"/>
    <s v="2025-05-18"/>
    <s v="Pending"/>
    <m/>
    <s v="Customer 1114"/>
    <s v="Business Loan"/>
    <s v="B03"/>
    <s v="Vizag Branch"/>
    <s v="High value"/>
    <s v="Under Review"/>
    <n v="106017"/>
    <n v="1077547"/>
    <x v="8"/>
  </r>
  <r>
    <s v="L0411"/>
    <n v="1162"/>
    <s v="LT04"/>
    <s v="E012"/>
    <n v="4561023"/>
    <n v="9.5"/>
    <n v="36"/>
    <s v="2025-06-24"/>
    <s v="Rejected"/>
    <m/>
    <s v="Customer 1162"/>
    <s v="Education Loan"/>
    <s v="B01"/>
    <s v="Hyderabad Main"/>
    <s v="High value"/>
    <s v="Under Review"/>
    <n v="138877"/>
    <n v="4422146"/>
    <x v="10"/>
  </r>
  <r>
    <s v="L0412"/>
    <n v="1039"/>
    <s v="LT05"/>
    <s v="E014"/>
    <n v="3006667"/>
    <n v="11"/>
    <n v="120"/>
    <s v="2025-04-17"/>
    <s v="Approved"/>
    <s v="2025-04-22"/>
    <s v="Customer 1039"/>
    <s v="Business Loan"/>
    <s v="B01"/>
    <s v="Hyderabad Main"/>
    <s v="High value"/>
    <s v="Under Review"/>
    <n v="114105"/>
    <n v="2892562"/>
    <x v="3"/>
  </r>
  <r>
    <s v="L0413"/>
    <n v="1157"/>
    <s v="LT01"/>
    <s v="E029"/>
    <n v="1687969"/>
    <n v="7.5"/>
    <n v="120"/>
    <s v="2025-12-11"/>
    <s v="Approved"/>
    <s v="2025-12-21"/>
    <s v="Customer 1157"/>
    <s v="Home Loan"/>
    <s v="B03"/>
    <s v="Vizag Branch"/>
    <s v="High value"/>
    <s v="Under Review"/>
    <n v="88700"/>
    <n v="1599269"/>
    <x v="4"/>
  </r>
  <r>
    <s v="L0414"/>
    <n v="1158"/>
    <s v="LT02"/>
    <s v="E026"/>
    <n v="488857"/>
    <n v="9.5"/>
    <n v="84"/>
    <s v="2025-10-18"/>
    <s v="Approved"/>
    <s v="2025-10-24"/>
    <s v="Customer 1158"/>
    <s v="Personal Loan"/>
    <s v="B05"/>
    <s v="Warangal Branch"/>
    <s v="Normal"/>
    <s v="Under Review"/>
    <n v="122778"/>
    <n v="366079"/>
    <x v="11"/>
  </r>
  <r>
    <s v="L0415"/>
    <n v="1009"/>
    <s v="LT04"/>
    <s v="E002"/>
    <n v="5175826"/>
    <n v="8.5"/>
    <n v="60"/>
    <s v="2025-12-11"/>
    <s v="Approved"/>
    <s v="2025-12-14"/>
    <s v="Customer 1009"/>
    <s v="Education Loan"/>
    <s v="B05"/>
    <s v="Warangal Branch"/>
    <s v="High value"/>
    <s v="Under Review"/>
    <n v="35408"/>
    <n v="5140418"/>
    <x v="4"/>
  </r>
  <r>
    <s v="L0416"/>
    <n v="1106"/>
    <s v="LT04"/>
    <s v="E024"/>
    <n v="1929610"/>
    <n v="7.5"/>
    <n v="36"/>
    <s v="2025-11-13"/>
    <s v="Approved"/>
    <s v="2025-11-16"/>
    <s v="Customer 1106"/>
    <s v="Education Loan"/>
    <s v="B02"/>
    <s v="Vijayawada Branch"/>
    <s v="High value"/>
    <s v="Under Review"/>
    <n v="0"/>
    <n v="1929610"/>
    <x v="2"/>
  </r>
  <r>
    <s v="L0417"/>
    <n v="1105"/>
    <s v="LT02"/>
    <s v="E009"/>
    <n v="4415238"/>
    <n v="9.5"/>
    <n v="240"/>
    <s v="2025-01-16"/>
    <s v="Approved"/>
    <s v="2025-01-19"/>
    <s v="Customer 1105"/>
    <s v="Personal Loan"/>
    <s v="B01"/>
    <s v="Hyderabad Main"/>
    <s v="High value"/>
    <s v="Under Review"/>
    <n v="67911"/>
    <n v="4347327"/>
    <x v="6"/>
  </r>
  <r>
    <s v="L0418"/>
    <n v="1077"/>
    <s v="LT03"/>
    <s v="E026"/>
    <n v="6430018"/>
    <n v="8.5"/>
    <n v="240"/>
    <s v="2025-01-04"/>
    <s v="Pending"/>
    <m/>
    <s v="Customer 1077"/>
    <s v="Car Loan"/>
    <s v="B01"/>
    <s v="Hyderabad Main"/>
    <s v="High value"/>
    <s v="Under Review"/>
    <n v="7344"/>
    <n v="6422674"/>
    <x v="6"/>
  </r>
  <r>
    <s v="L0419"/>
    <n v="1123"/>
    <s v="LT02"/>
    <s v="E001"/>
    <n v="6097191"/>
    <n v="12"/>
    <n v="60"/>
    <s v="2025-09-24"/>
    <s v="Rejected"/>
    <m/>
    <s v="Customer 1123"/>
    <s v="Personal Loan"/>
    <s v="B04"/>
    <s v="Guntur Branch"/>
    <s v="High value"/>
    <s v="Under Review"/>
    <n v="0"/>
    <n v="6097191"/>
    <x v="9"/>
  </r>
  <r>
    <s v="L0420"/>
    <n v="1092"/>
    <s v="LT04"/>
    <s v="E025"/>
    <n v="4537474"/>
    <n v="11"/>
    <n v="84"/>
    <s v="2025-11-18"/>
    <s v="Pending"/>
    <m/>
    <s v="Customer 1092"/>
    <s v="Education Loan"/>
    <s v="B02"/>
    <s v="Vijayawada Branch"/>
    <s v="High value"/>
    <s v="Under Review"/>
    <n v="152132"/>
    <n v="4385342"/>
    <x v="2"/>
  </r>
  <r>
    <s v="L0421"/>
    <n v="1154"/>
    <s v="LT02"/>
    <s v="E006"/>
    <n v="5487092"/>
    <n v="7.5"/>
    <n v="36"/>
    <s v="2025-04-28"/>
    <s v="Approved"/>
    <s v="2025-05-06"/>
    <s v="Customer 1154"/>
    <s v="Personal Loan"/>
    <s v="B04"/>
    <s v="Guntur Branch"/>
    <s v="High value"/>
    <s v="Under Review"/>
    <n v="98633"/>
    <n v="5388459"/>
    <x v="3"/>
  </r>
  <r>
    <s v="L0422"/>
    <n v="1099"/>
    <s v="LT01"/>
    <s v="E021"/>
    <n v="4698031"/>
    <n v="11"/>
    <n v="120"/>
    <s v="2025-03-24"/>
    <s v="Approved"/>
    <s v="2025-03-26"/>
    <s v="Customer 1099"/>
    <s v="Home Loan"/>
    <s v="B05"/>
    <s v="Warangal Branch"/>
    <s v="High value"/>
    <s v="Under Review"/>
    <n v="188838"/>
    <n v="4509193"/>
    <x v="1"/>
  </r>
  <r>
    <s v="L0423"/>
    <n v="1178"/>
    <s v="LT04"/>
    <s v="E029"/>
    <n v="8706704"/>
    <n v="12"/>
    <n v="60"/>
    <s v="2025-10-13"/>
    <s v="Approved"/>
    <s v="2025-10-16"/>
    <s v="Customer 1178"/>
    <s v="Education Loan"/>
    <s v="B01"/>
    <s v="Hyderabad Main"/>
    <s v="High value"/>
    <s v="Under Review"/>
    <n v="77178"/>
    <n v="8629526"/>
    <x v="11"/>
  </r>
  <r>
    <s v="L0424"/>
    <n v="1076"/>
    <s v="LT02"/>
    <s v="E021"/>
    <n v="7374869"/>
    <n v="7.5"/>
    <n v="240"/>
    <s v="2025-03-31"/>
    <s v="Approved"/>
    <s v="2025-04-09"/>
    <s v="Customer 1076"/>
    <s v="Personal Loan"/>
    <s v="B02"/>
    <s v="Vijayawada Branch"/>
    <s v="High value"/>
    <s v="Under Review"/>
    <n v="0"/>
    <n v="7374869"/>
    <x v="1"/>
  </r>
  <r>
    <s v="L0425"/>
    <n v="1175"/>
    <s v="LT01"/>
    <s v="E003"/>
    <n v="5388976"/>
    <n v="7.5"/>
    <n v="60"/>
    <s v="2025-06-20"/>
    <s v="Approved"/>
    <s v="2025-06-30"/>
    <s v="Customer 1175"/>
    <s v="Home Loan"/>
    <s v="B01"/>
    <s v="Hyderabad Main"/>
    <s v="High value"/>
    <s v="Under Review"/>
    <n v="110902"/>
    <n v="5278074"/>
    <x v="10"/>
  </r>
  <r>
    <s v="L0426"/>
    <n v="1124"/>
    <s v="LT02"/>
    <s v="E024"/>
    <n v="5658719"/>
    <n v="12"/>
    <n v="120"/>
    <s v="2025-02-02"/>
    <s v="Rejected"/>
    <m/>
    <s v="Customer 1124"/>
    <s v="Personal Loan"/>
    <s v="B05"/>
    <s v="Warangal Branch"/>
    <s v="High value"/>
    <s v="Under Review"/>
    <n v="0"/>
    <n v="5658719"/>
    <x v="7"/>
  </r>
  <r>
    <s v="L0427"/>
    <n v="1112"/>
    <s v="LT02"/>
    <s v="E014"/>
    <n v="7293787"/>
    <n v="7.5"/>
    <n v="120"/>
    <s v="2025-04-13"/>
    <s v="Pending"/>
    <m/>
    <s v="Customer 1112"/>
    <s v="Personal Loan"/>
    <s v="B03"/>
    <s v="Vizag Branch"/>
    <s v="High value"/>
    <s v="Under Review"/>
    <n v="145386"/>
    <n v="7148401"/>
    <x v="3"/>
  </r>
  <r>
    <s v="L0428"/>
    <n v="1055"/>
    <s v="LT03"/>
    <s v="E007"/>
    <n v="827015"/>
    <n v="11"/>
    <n v="84"/>
    <s v="2025-11-24"/>
    <s v="Approved"/>
    <s v="2025-12-04"/>
    <s v="Customer 1055"/>
    <s v="Car Loan"/>
    <s v="B05"/>
    <s v="Warangal Branch"/>
    <s v="Normal"/>
    <s v="Under Review"/>
    <n v="0"/>
    <n v="827015"/>
    <x v="2"/>
  </r>
  <r>
    <s v="L0429"/>
    <n v="1197"/>
    <s v="LT01"/>
    <s v="E024"/>
    <n v="9548544"/>
    <n v="9.5"/>
    <n v="36"/>
    <s v="2025-12-28"/>
    <s v="Approved"/>
    <s v="2025-12-30"/>
    <s v="Customer 1197"/>
    <s v="Home Loan"/>
    <s v="B02"/>
    <s v="Vijayawada Branch"/>
    <s v="High value"/>
    <s v="Under Review"/>
    <n v="211061"/>
    <n v="9337483"/>
    <x v="4"/>
  </r>
  <r>
    <s v="L0430"/>
    <n v="1056"/>
    <s v="LT05"/>
    <s v="E023"/>
    <n v="5706107"/>
    <n v="8.5"/>
    <n v="36"/>
    <s v="2025-06-18"/>
    <s v="Approved"/>
    <s v="2025-06-27"/>
    <s v="Customer 1056"/>
    <s v="Business Loan"/>
    <s v="B05"/>
    <s v="Warangal Branch"/>
    <s v="High value"/>
    <s v="Under Review"/>
    <n v="15948"/>
    <n v="5690159"/>
    <x v="10"/>
  </r>
  <r>
    <s v="L0431"/>
    <n v="1138"/>
    <s v="LT03"/>
    <s v="E013"/>
    <n v="6117097"/>
    <n v="9.5"/>
    <n v="84"/>
    <s v="2025-12-14"/>
    <s v="Rejected"/>
    <m/>
    <s v="Customer 1138"/>
    <s v="Car Loan"/>
    <s v="B05"/>
    <s v="Warangal Branch"/>
    <s v="High value"/>
    <s v="Under Review"/>
    <n v="0"/>
    <n v="6117097"/>
    <x v="4"/>
  </r>
  <r>
    <s v="L0432"/>
    <n v="1008"/>
    <s v="LT01"/>
    <s v="E013"/>
    <n v="3824386"/>
    <n v="12"/>
    <n v="60"/>
    <s v="2025-02-16"/>
    <s v="Approved"/>
    <s v="2025-02-24"/>
    <s v="Customer 1008"/>
    <s v="Home Loan"/>
    <s v="B02"/>
    <s v="Vijayawada Branch"/>
    <s v="High value"/>
    <s v="Under Review"/>
    <n v="181462"/>
    <n v="3642924"/>
    <x v="7"/>
  </r>
  <r>
    <s v="L0433"/>
    <n v="1136"/>
    <s v="LT02"/>
    <s v="E028"/>
    <n v="2772900"/>
    <n v="7.5"/>
    <n v="84"/>
    <s v="2025-06-09"/>
    <s v="Approved"/>
    <s v="2025-06-13"/>
    <s v="Customer 1136"/>
    <s v="Personal Loan"/>
    <s v="B01"/>
    <s v="Hyderabad Main"/>
    <s v="High value"/>
    <s v="Under Review"/>
    <n v="47389"/>
    <n v="2725511"/>
    <x v="10"/>
  </r>
  <r>
    <s v="L0434"/>
    <n v="1002"/>
    <s v="LT04"/>
    <s v="E008"/>
    <n v="6628965"/>
    <n v="11"/>
    <n v="36"/>
    <s v="2025-04-04"/>
    <s v="Approved"/>
    <s v="2025-04-08"/>
    <s v="Customer 1002"/>
    <s v="Education Loan"/>
    <s v="B05"/>
    <s v="Warangal Branch"/>
    <s v="High value"/>
    <s v="Under Review"/>
    <n v="64444"/>
    <n v="6564521"/>
    <x v="3"/>
  </r>
  <r>
    <s v="L0435"/>
    <n v="1029"/>
    <s v="LT03"/>
    <s v="E024"/>
    <n v="8809380"/>
    <n v="8.5"/>
    <n v="60"/>
    <s v="2025-03-01"/>
    <s v="Approved"/>
    <s v="2025-03-07"/>
    <s v="Customer 1029"/>
    <s v="Car Loan"/>
    <s v="B04"/>
    <s v="Guntur Branch"/>
    <s v="High value"/>
    <s v="Under Review"/>
    <n v="153038"/>
    <n v="8656342"/>
    <x v="1"/>
  </r>
  <r>
    <s v="L0436"/>
    <n v="1131"/>
    <s v="LT04"/>
    <s v="E007"/>
    <n v="2569760"/>
    <n v="9.5"/>
    <n v="36"/>
    <s v="2025-12-12"/>
    <s v="Approved"/>
    <s v="2025-12-18"/>
    <s v="Customer 1131"/>
    <s v="Education Loan"/>
    <s v="B02"/>
    <s v="Vijayawada Branch"/>
    <s v="High value"/>
    <s v="Under Review"/>
    <n v="180133"/>
    <n v="2389627"/>
    <x v="4"/>
  </r>
  <r>
    <s v="L0437"/>
    <n v="1121"/>
    <s v="LT05"/>
    <s v="E008"/>
    <n v="2332546"/>
    <n v="7.5"/>
    <n v="120"/>
    <s v="2025-01-15"/>
    <s v="Approved"/>
    <s v="2025-01-16"/>
    <s v="Customer 1121"/>
    <s v="Business Loan"/>
    <s v="B01"/>
    <s v="Hyderabad Main"/>
    <s v="High value"/>
    <s v="Under Review"/>
    <n v="132153"/>
    <n v="2200393"/>
    <x v="6"/>
  </r>
  <r>
    <s v="L0438"/>
    <n v="1098"/>
    <s v="LT02"/>
    <s v="E021"/>
    <n v="9977719"/>
    <n v="11"/>
    <n v="120"/>
    <s v="2025-05-30"/>
    <s v="Pending"/>
    <m/>
    <s v="Customer 1098"/>
    <s v="Personal Loan"/>
    <s v="B04"/>
    <s v="Guntur Branch"/>
    <s v="High value"/>
    <s v="Under Review"/>
    <n v="23999"/>
    <n v="9953720"/>
    <x v="8"/>
  </r>
  <r>
    <s v="L0439"/>
    <n v="1094"/>
    <s v="LT01"/>
    <s v="E005"/>
    <n v="3382095"/>
    <n v="8.5"/>
    <n v="240"/>
    <s v="2025-02-23"/>
    <s v="Pending"/>
    <m/>
    <s v="Customer 1094"/>
    <s v="Home Loan"/>
    <s v="B01"/>
    <s v="Hyderabad Main"/>
    <s v="High value"/>
    <s v="Under Review"/>
    <n v="152511"/>
    <n v="3229584"/>
    <x v="7"/>
  </r>
  <r>
    <s v="L0440"/>
    <n v="1179"/>
    <s v="LT04"/>
    <s v="E016"/>
    <n v="6285881"/>
    <n v="11"/>
    <n v="84"/>
    <s v="2025-11-18"/>
    <s v="Approved"/>
    <s v="2025-11-25"/>
    <s v="Customer 1179"/>
    <s v="Education Loan"/>
    <s v="B03"/>
    <s v="Vizag Branch"/>
    <s v="High value"/>
    <s v="Under Review"/>
    <n v="23612"/>
    <n v="6262269"/>
    <x v="2"/>
  </r>
  <r>
    <s v="L0441"/>
    <n v="1145"/>
    <s v="LT04"/>
    <s v="E005"/>
    <n v="9821150"/>
    <n v="11"/>
    <n v="120"/>
    <s v="2025-06-25"/>
    <s v="Approved"/>
    <s v="2025-07-02"/>
    <s v="Customer 1145"/>
    <s v="Education Loan"/>
    <s v="B01"/>
    <s v="Hyderabad Main"/>
    <s v="High value"/>
    <s v="Under Review"/>
    <n v="37595"/>
    <n v="9783555"/>
    <x v="10"/>
  </r>
  <r>
    <s v="L0442"/>
    <n v="1098"/>
    <s v="LT05"/>
    <s v="E018"/>
    <n v="9572439"/>
    <n v="9.5"/>
    <n v="36"/>
    <s v="2025-01-05"/>
    <s v="Approved"/>
    <s v="2025-01-07"/>
    <s v="Customer 1098"/>
    <s v="Business Loan"/>
    <s v="B04"/>
    <s v="Guntur Branch"/>
    <s v="High value"/>
    <s v="Under Review"/>
    <n v="39694"/>
    <n v="9532745"/>
    <x v="6"/>
  </r>
  <r>
    <s v="L0443"/>
    <n v="1091"/>
    <s v="LT03"/>
    <s v="E006"/>
    <n v="5539350"/>
    <n v="12"/>
    <n v="60"/>
    <s v="2025-02-10"/>
    <s v="Rejected"/>
    <m/>
    <s v="Customer 1091"/>
    <s v="Car Loan"/>
    <s v="B03"/>
    <s v="Vizag Branch"/>
    <s v="High value"/>
    <s v="Under Review"/>
    <n v="126431"/>
    <n v="5412919"/>
    <x v="7"/>
  </r>
  <r>
    <s v="L0444"/>
    <n v="1104"/>
    <s v="LT01"/>
    <s v="E014"/>
    <n v="1224720"/>
    <n v="8.5"/>
    <n v="36"/>
    <s v="2025-12-29"/>
    <s v="Approved"/>
    <s v="2026-01-01"/>
    <s v="Customer 1104"/>
    <s v="Home Loan"/>
    <s v="B02"/>
    <s v="Vijayawada Branch"/>
    <s v="High value"/>
    <s v="Under Review"/>
    <n v="87569"/>
    <n v="1137151"/>
    <x v="4"/>
  </r>
  <r>
    <s v="L0445"/>
    <n v="1149"/>
    <s v="LT03"/>
    <s v="E006"/>
    <n v="8000997"/>
    <n v="9.5"/>
    <n v="60"/>
    <s v="2025-01-14"/>
    <s v="Approved"/>
    <s v="2025-01-21"/>
    <s v="Customer 1149"/>
    <s v="Car Loan"/>
    <s v="B05"/>
    <s v="Warangal Branch"/>
    <s v="High value"/>
    <s v="Under Review"/>
    <n v="55844"/>
    <n v="7945153"/>
    <x v="6"/>
  </r>
  <r>
    <s v="L0446"/>
    <n v="1013"/>
    <s v="LT05"/>
    <s v="E028"/>
    <n v="1745774"/>
    <n v="8.5"/>
    <n v="240"/>
    <s v="2025-09-18"/>
    <s v="Rejected"/>
    <m/>
    <s v="Customer 1013"/>
    <s v="Business Loan"/>
    <s v="B03"/>
    <s v="Vizag Branch"/>
    <s v="High value"/>
    <s v="Under Review"/>
    <n v="81816"/>
    <n v="1663958"/>
    <x v="9"/>
  </r>
  <r>
    <s v="L0447"/>
    <n v="1048"/>
    <s v="LT03"/>
    <s v="E027"/>
    <n v="8225316"/>
    <n v="12"/>
    <n v="84"/>
    <s v="2025-06-07"/>
    <s v="Pending"/>
    <m/>
    <s v="Customer 1048"/>
    <s v="Car Loan"/>
    <s v="B02"/>
    <s v="Vijayawada Branch"/>
    <s v="High value"/>
    <s v="Under Review"/>
    <n v="222433"/>
    <n v="8002883"/>
    <x v="10"/>
  </r>
  <r>
    <s v="L0448"/>
    <n v="1180"/>
    <s v="LT04"/>
    <s v="E011"/>
    <n v="9576047"/>
    <n v="9.5"/>
    <n v="84"/>
    <s v="2025-11-11"/>
    <s v="Approved"/>
    <s v="2025-11-13"/>
    <s v="Customer 1180"/>
    <s v="Education Loan"/>
    <s v="B01"/>
    <s v="Hyderabad Main"/>
    <s v="High value"/>
    <s v="Under Review"/>
    <n v="109432"/>
    <n v="9466615"/>
    <x v="2"/>
  </r>
  <r>
    <s v="L0449"/>
    <n v="1153"/>
    <s v="LT01"/>
    <s v="E022"/>
    <n v="191930"/>
    <n v="7.5"/>
    <n v="240"/>
    <s v="2025-06-04"/>
    <s v="Pending"/>
    <m/>
    <s v="Customer 1153"/>
    <s v="Home Loan"/>
    <s v="B01"/>
    <s v="Hyderabad Main"/>
    <s v="Normal"/>
    <s v="Under Review"/>
    <n v="176221"/>
    <n v="15709"/>
    <x v="10"/>
  </r>
  <r>
    <s v="L0450"/>
    <n v="1084"/>
    <s v="LT05"/>
    <s v="E012"/>
    <n v="1338575"/>
    <n v="12"/>
    <n v="240"/>
    <s v="2025-07-24"/>
    <s v="Approved"/>
    <s v="2025-07-28"/>
    <s v="Customer 1084"/>
    <s v="Business Loan"/>
    <s v="B03"/>
    <s v="Vizag Branch"/>
    <s v="High value"/>
    <s v="Under Review"/>
    <n v="90026"/>
    <n v="1248549"/>
    <x v="5"/>
  </r>
  <r>
    <s v="L0451"/>
    <n v="1050"/>
    <s v="LT05"/>
    <s v="E022"/>
    <n v="3841698"/>
    <n v="7.5"/>
    <n v="36"/>
    <s v="2025-06-12"/>
    <s v="Approved"/>
    <s v="2025-06-13"/>
    <s v="Customer 1050"/>
    <s v="Business Loan"/>
    <s v="B05"/>
    <s v="Warangal Branch"/>
    <s v="High value"/>
    <s v="Under Review"/>
    <n v="77170"/>
    <n v="3764528"/>
    <x v="10"/>
  </r>
  <r>
    <s v="L0452"/>
    <n v="1109"/>
    <s v="LT01"/>
    <s v="E029"/>
    <n v="9720717"/>
    <n v="7.5"/>
    <n v="240"/>
    <s v="2025-09-09"/>
    <s v="Pending"/>
    <m/>
    <s v="Customer 1109"/>
    <s v="Home Loan"/>
    <s v="B02"/>
    <s v="Vijayawada Branch"/>
    <s v="High value"/>
    <s v="Under Review"/>
    <n v="49894"/>
    <n v="9670823"/>
    <x v="9"/>
  </r>
  <r>
    <s v="L0453"/>
    <n v="1097"/>
    <s v="LT02"/>
    <s v="E024"/>
    <n v="1575551"/>
    <n v="11"/>
    <n v="36"/>
    <s v="2025-11-10"/>
    <s v="Approved"/>
    <s v="2025-11-16"/>
    <s v="Customer 1097"/>
    <s v="Personal Loan"/>
    <s v="B03"/>
    <s v="Vizag Branch"/>
    <s v="High value"/>
    <s v="Under Review"/>
    <n v="167568"/>
    <n v="1407983"/>
    <x v="2"/>
  </r>
  <r>
    <s v="L0454"/>
    <n v="1117"/>
    <s v="LT02"/>
    <s v="E017"/>
    <n v="3297353"/>
    <n v="9.5"/>
    <n v="60"/>
    <s v="2025-03-13"/>
    <s v="Approved"/>
    <s v="2025-03-19"/>
    <s v="Customer 1117"/>
    <s v="Personal Loan"/>
    <s v="B04"/>
    <s v="Guntur Branch"/>
    <s v="High value"/>
    <s v="Under Review"/>
    <n v="107090"/>
    <n v="3190263"/>
    <x v="1"/>
  </r>
  <r>
    <s v="L0455"/>
    <n v="1121"/>
    <s v="LT03"/>
    <s v="E020"/>
    <n v="9258907"/>
    <n v="12"/>
    <n v="36"/>
    <s v="2025-10-28"/>
    <s v="Approved"/>
    <s v="2025-11-06"/>
    <s v="Customer 1121"/>
    <s v="Car Loan"/>
    <s v="B01"/>
    <s v="Hyderabad Main"/>
    <s v="High value"/>
    <s v="Under Review"/>
    <n v="96228"/>
    <n v="9162679"/>
    <x v="11"/>
  </r>
  <r>
    <s v="L0456"/>
    <n v="1094"/>
    <s v="LT05"/>
    <s v="E021"/>
    <n v="677978"/>
    <n v="8.5"/>
    <n v="36"/>
    <s v="2025-12-16"/>
    <s v="Approved"/>
    <s v="2025-12-22"/>
    <s v="Customer 1094"/>
    <s v="Business Loan"/>
    <s v="B01"/>
    <s v="Hyderabad Main"/>
    <s v="Normal"/>
    <s v="Under Review"/>
    <n v="138490"/>
    <n v="539488"/>
    <x v="4"/>
  </r>
  <r>
    <s v="L0457"/>
    <n v="1167"/>
    <s v="LT02"/>
    <s v="E028"/>
    <n v="9596948"/>
    <n v="7.5"/>
    <n v="240"/>
    <s v="2025-04-30"/>
    <s v="Approved"/>
    <s v="2025-05-03"/>
    <s v="Customer 1167"/>
    <s v="Personal Loan"/>
    <s v="B05"/>
    <s v="Warangal Branch"/>
    <s v="High value"/>
    <s v="Under Review"/>
    <n v="0"/>
    <n v="9596948"/>
    <x v="3"/>
  </r>
  <r>
    <s v="L0458"/>
    <n v="1182"/>
    <s v="LT03"/>
    <s v="E001"/>
    <n v="2744901"/>
    <n v="7.5"/>
    <n v="120"/>
    <s v="2025-01-04"/>
    <s v="Approved"/>
    <s v="2025-01-06"/>
    <s v="Customer 1182"/>
    <s v="Car Loan"/>
    <s v="B04"/>
    <s v="Guntur Branch"/>
    <s v="High value"/>
    <s v="Under Review"/>
    <n v="136766"/>
    <n v="2608135"/>
    <x v="6"/>
  </r>
  <r>
    <s v="L0459"/>
    <n v="1153"/>
    <s v="LT05"/>
    <s v="E014"/>
    <n v="9672897"/>
    <n v="9.5"/>
    <n v="240"/>
    <s v="2025-12-20"/>
    <s v="Pending"/>
    <m/>
    <s v="Customer 1153"/>
    <s v="Business Loan"/>
    <s v="B01"/>
    <s v="Hyderabad Main"/>
    <s v="High value"/>
    <s v="Under Review"/>
    <n v="10050"/>
    <n v="9662847"/>
    <x v="4"/>
  </r>
  <r>
    <s v="L0460"/>
    <n v="1115"/>
    <s v="LT03"/>
    <s v="E013"/>
    <n v="9828349"/>
    <n v="7.5"/>
    <n v="240"/>
    <s v="2025-06-27"/>
    <s v="Pending"/>
    <m/>
    <s v="Customer 1115"/>
    <s v="Car Loan"/>
    <s v="B02"/>
    <s v="Vijayawada Branch"/>
    <s v="High value"/>
    <s v="Under Review"/>
    <n v="131269"/>
    <n v="9697080"/>
    <x v="10"/>
  </r>
  <r>
    <s v="L0461"/>
    <n v="1064"/>
    <s v="LT04"/>
    <s v="E001"/>
    <n v="5014859"/>
    <n v="7.5"/>
    <n v="60"/>
    <s v="2025-02-23"/>
    <s v="Approved"/>
    <s v="2025-03-04"/>
    <s v="Customer 1064"/>
    <s v="Education Loan"/>
    <s v="B04"/>
    <s v="Guntur Branch"/>
    <s v="High value"/>
    <s v="Under Review"/>
    <n v="101443"/>
    <n v="4913416"/>
    <x v="7"/>
  </r>
  <r>
    <s v="L0462"/>
    <n v="1101"/>
    <s v="LT05"/>
    <s v="E003"/>
    <n v="5523580"/>
    <n v="9.5"/>
    <n v="60"/>
    <s v="2025-04-04"/>
    <s v="Approved"/>
    <s v="2025-04-10"/>
    <s v="Customer 1101"/>
    <s v="Business Loan"/>
    <s v="B04"/>
    <s v="Guntur Branch"/>
    <s v="High value"/>
    <s v="Under Review"/>
    <n v="51328"/>
    <n v="5472252"/>
    <x v="3"/>
  </r>
  <r>
    <s v="L0463"/>
    <n v="1042"/>
    <s v="LT01"/>
    <s v="E005"/>
    <n v="339213"/>
    <n v="11"/>
    <n v="240"/>
    <s v="2025-02-18"/>
    <s v="Approved"/>
    <s v="2025-02-23"/>
    <s v="Customer 1042"/>
    <s v="Home Loan"/>
    <s v="B02"/>
    <s v="Vijayawada Branch"/>
    <s v="Normal"/>
    <s v="Under Review"/>
    <n v="43185"/>
    <n v="296028"/>
    <x v="7"/>
  </r>
  <r>
    <s v="L0464"/>
    <n v="1151"/>
    <s v="LT01"/>
    <s v="E019"/>
    <n v="719375"/>
    <n v="7.5"/>
    <n v="60"/>
    <s v="2025-10-15"/>
    <s v="Approved"/>
    <s v="2025-10-24"/>
    <s v="Customer 1151"/>
    <s v="Home Loan"/>
    <s v="B02"/>
    <s v="Vijayawada Branch"/>
    <s v="Normal"/>
    <s v="Under Review"/>
    <n v="36909"/>
    <n v="682466"/>
    <x v="11"/>
  </r>
  <r>
    <s v="L0465"/>
    <n v="1003"/>
    <s v="LT04"/>
    <s v="E027"/>
    <n v="7950034"/>
    <n v="8.5"/>
    <n v="36"/>
    <s v="2025-12-06"/>
    <s v="Pending"/>
    <m/>
    <s v="Customer 1003"/>
    <s v="Education Loan"/>
    <s v="B04"/>
    <s v="Guntur Branch"/>
    <s v="High value"/>
    <s v="Under Review"/>
    <n v="172296"/>
    <n v="7777738"/>
    <x v="4"/>
  </r>
  <r>
    <s v="L0466"/>
    <n v="1107"/>
    <s v="LT02"/>
    <s v="E012"/>
    <n v="2789302"/>
    <n v="8.5"/>
    <n v="240"/>
    <s v="2025-03-07"/>
    <s v="Rejected"/>
    <m/>
    <s v="Customer 1107"/>
    <s v="Personal Loan"/>
    <s v="B04"/>
    <s v="Guntur Branch"/>
    <s v="High value"/>
    <s v="Under Review"/>
    <n v="8246"/>
    <n v="2781056"/>
    <x v="1"/>
  </r>
  <r>
    <s v="L0467"/>
    <n v="1089"/>
    <s v="LT02"/>
    <s v="E023"/>
    <n v="4407024"/>
    <n v="12"/>
    <n v="120"/>
    <s v="2025-05-08"/>
    <s v="Approved"/>
    <s v="2025-05-18"/>
    <s v="Customer 1089"/>
    <s v="Personal Loan"/>
    <s v="B05"/>
    <s v="Warangal Branch"/>
    <s v="High value"/>
    <s v="Under Review"/>
    <n v="182441"/>
    <n v="4224583"/>
    <x v="8"/>
  </r>
  <r>
    <s v="L0468"/>
    <n v="1155"/>
    <s v="LT03"/>
    <s v="E020"/>
    <n v="1015229"/>
    <n v="12"/>
    <n v="240"/>
    <s v="2025-02-21"/>
    <s v="Approved"/>
    <s v="2025-03-01"/>
    <s v="Customer 1155"/>
    <s v="Car Loan"/>
    <s v="B05"/>
    <s v="Warangal Branch"/>
    <s v="High value"/>
    <s v="Under Review"/>
    <n v="111492"/>
    <n v="903737"/>
    <x v="7"/>
  </r>
  <r>
    <s v="L0469"/>
    <n v="1052"/>
    <s v="LT02"/>
    <s v="E029"/>
    <n v="2707431"/>
    <n v="8.5"/>
    <n v="120"/>
    <s v="2025-05-16"/>
    <s v="Pending"/>
    <m/>
    <s v="Customer 1052"/>
    <s v="Personal Loan"/>
    <s v="B03"/>
    <s v="Vizag Branch"/>
    <s v="High value"/>
    <s v="Under Review"/>
    <n v="95725"/>
    <n v="2611706"/>
    <x v="8"/>
  </r>
  <r>
    <s v="L0470"/>
    <n v="1135"/>
    <s v="LT04"/>
    <s v="E029"/>
    <n v="5700917"/>
    <n v="7.5"/>
    <n v="240"/>
    <s v="2025-11-28"/>
    <s v="Approved"/>
    <s v="2025-12-03"/>
    <s v="Customer 1135"/>
    <s v="Education Loan"/>
    <s v="B05"/>
    <s v="Warangal Branch"/>
    <s v="High value"/>
    <s v="Under Review"/>
    <n v="23647"/>
    <n v="5677270"/>
    <x v="2"/>
  </r>
  <r>
    <s v="L0471"/>
    <n v="1021"/>
    <s v="LT05"/>
    <s v="E005"/>
    <n v="1425291"/>
    <n v="7.5"/>
    <n v="36"/>
    <s v="2025-01-15"/>
    <s v="Rejected"/>
    <m/>
    <s v="Customer 1021"/>
    <s v="Business Loan"/>
    <s v="B03"/>
    <s v="Vizag Branch"/>
    <s v="High value"/>
    <s v="Under Review"/>
    <n v="29090"/>
    <n v="1396201"/>
    <x v="6"/>
  </r>
  <r>
    <s v="L0472"/>
    <n v="1089"/>
    <s v="LT04"/>
    <s v="E018"/>
    <n v="6929681"/>
    <n v="8.5"/>
    <n v="36"/>
    <s v="2025-07-18"/>
    <s v="Approved"/>
    <s v="2025-07-21"/>
    <s v="Customer 1089"/>
    <s v="Education Loan"/>
    <s v="B05"/>
    <s v="Warangal Branch"/>
    <s v="High value"/>
    <s v="Under Review"/>
    <n v="47402"/>
    <n v="6882279"/>
    <x v="5"/>
  </r>
  <r>
    <s v="L0473"/>
    <n v="1065"/>
    <s v="LT01"/>
    <s v="E022"/>
    <n v="4611005"/>
    <n v="12"/>
    <n v="84"/>
    <s v="2025-08-22"/>
    <s v="Approved"/>
    <s v="2025-08-28"/>
    <s v="Customer 1065"/>
    <s v="Home Loan"/>
    <s v="B05"/>
    <s v="Warangal Branch"/>
    <s v="High value"/>
    <s v="Under Review"/>
    <n v="12163"/>
    <n v="4598842"/>
    <x v="0"/>
  </r>
  <r>
    <s v="L0474"/>
    <n v="1132"/>
    <s v="LT03"/>
    <s v="E018"/>
    <n v="9075937"/>
    <n v="7.5"/>
    <n v="240"/>
    <s v="2025-12-15"/>
    <s v="Approved"/>
    <s v="2025-12-23"/>
    <s v="Customer 1132"/>
    <s v="Car Loan"/>
    <s v="B04"/>
    <s v="Guntur Branch"/>
    <s v="High value"/>
    <s v="Under Review"/>
    <n v="22623"/>
    <n v="9053314"/>
    <x v="4"/>
  </r>
  <r>
    <s v="L0475"/>
    <n v="1153"/>
    <s v="LT03"/>
    <s v="E006"/>
    <n v="4985759"/>
    <n v="11"/>
    <n v="60"/>
    <s v="2025-05-22"/>
    <s v="Approved"/>
    <s v="2025-05-24"/>
    <s v="Customer 1153"/>
    <s v="Car Loan"/>
    <s v="B01"/>
    <s v="Hyderabad Main"/>
    <s v="High value"/>
    <s v="Under Review"/>
    <n v="57362"/>
    <n v="4928397"/>
    <x v="8"/>
  </r>
  <r>
    <s v="L0476"/>
    <n v="1115"/>
    <s v="LT03"/>
    <s v="E004"/>
    <n v="1384515"/>
    <n v="7.5"/>
    <n v="240"/>
    <s v="2025-07-28"/>
    <s v="Approved"/>
    <s v="2025-08-05"/>
    <s v="Customer 1115"/>
    <s v="Car Loan"/>
    <s v="B02"/>
    <s v="Vijayawada Branch"/>
    <s v="High value"/>
    <s v="Under Review"/>
    <n v="104028"/>
    <n v="1280487"/>
    <x v="5"/>
  </r>
  <r>
    <s v="L0477"/>
    <n v="1065"/>
    <s v="LT02"/>
    <s v="E002"/>
    <n v="3308497"/>
    <n v="9.5"/>
    <n v="60"/>
    <s v="2025-12-23"/>
    <s v="Pending"/>
    <m/>
    <s v="Customer 1065"/>
    <s v="Personal Loan"/>
    <s v="B05"/>
    <s v="Warangal Branch"/>
    <s v="High value"/>
    <s v="Under Review"/>
    <n v="114596"/>
    <n v="3193901"/>
    <x v="4"/>
  </r>
  <r>
    <s v="L0478"/>
    <n v="1104"/>
    <s v="LT02"/>
    <s v="E030"/>
    <n v="6252679"/>
    <n v="12"/>
    <n v="36"/>
    <s v="2025-06-18"/>
    <s v="Approved"/>
    <s v="2025-06-25"/>
    <s v="Customer 1104"/>
    <s v="Personal Loan"/>
    <s v="B02"/>
    <s v="Vijayawada Branch"/>
    <s v="High value"/>
    <s v="Under Review"/>
    <n v="83307"/>
    <n v="6169372"/>
    <x v="10"/>
  </r>
  <r>
    <s v="L0479"/>
    <n v="1052"/>
    <s v="LT01"/>
    <s v="E001"/>
    <n v="6315865"/>
    <n v="9.5"/>
    <n v="36"/>
    <s v="2025-11-17"/>
    <s v="Pending"/>
    <m/>
    <s v="Customer 1052"/>
    <s v="Home Loan"/>
    <s v="B03"/>
    <s v="Vizag Branch"/>
    <s v="High value"/>
    <s v="Under Review"/>
    <n v="15806"/>
    <n v="6300059"/>
    <x v="2"/>
  </r>
  <r>
    <s v="L0480"/>
    <n v="1058"/>
    <s v="LT04"/>
    <s v="E028"/>
    <n v="652530"/>
    <n v="8.5"/>
    <n v="60"/>
    <s v="2025-05-15"/>
    <s v="Pending"/>
    <m/>
    <s v="Customer 1058"/>
    <s v="Education Loan"/>
    <s v="B01"/>
    <s v="Hyderabad Main"/>
    <s v="Normal"/>
    <s v="Under Review"/>
    <n v="0"/>
    <n v="652530"/>
    <x v="8"/>
  </r>
  <r>
    <s v="L0481"/>
    <n v="1089"/>
    <s v="LT01"/>
    <s v="E030"/>
    <n v="5900009"/>
    <n v="9.5"/>
    <n v="36"/>
    <s v="2025-07-17"/>
    <s v="Approved"/>
    <s v="2025-07-25"/>
    <s v="Customer 1089"/>
    <s v="Home Loan"/>
    <s v="B05"/>
    <s v="Warangal Branch"/>
    <s v="High value"/>
    <s v="Under Review"/>
    <n v="88278"/>
    <n v="5811731"/>
    <x v="5"/>
  </r>
  <r>
    <s v="L0482"/>
    <n v="1062"/>
    <s v="LT03"/>
    <s v="E025"/>
    <n v="3183797"/>
    <n v="9.5"/>
    <n v="84"/>
    <s v="2025-01-25"/>
    <s v="Approved"/>
    <s v="2025-02-02"/>
    <s v="Customer 1062"/>
    <s v="Car Loan"/>
    <s v="B04"/>
    <s v="Guntur Branch"/>
    <s v="High value"/>
    <s v="Under Review"/>
    <n v="185934"/>
    <n v="2997863"/>
    <x v="6"/>
  </r>
  <r>
    <s v="L0483"/>
    <n v="1101"/>
    <s v="LT02"/>
    <s v="E003"/>
    <n v="2547702"/>
    <n v="9.5"/>
    <n v="60"/>
    <s v="2025-05-03"/>
    <s v="Approved"/>
    <s v="2025-05-07"/>
    <s v="Customer 1101"/>
    <s v="Personal Loan"/>
    <s v="B04"/>
    <s v="Guntur Branch"/>
    <s v="High value"/>
    <s v="Under Review"/>
    <n v="12561"/>
    <n v="2535141"/>
    <x v="8"/>
  </r>
  <r>
    <s v="L0484"/>
    <n v="1139"/>
    <s v="LT01"/>
    <s v="E022"/>
    <n v="4868106"/>
    <n v="11"/>
    <n v="240"/>
    <s v="2025-06-11"/>
    <s v="Pending"/>
    <m/>
    <s v="Customer 1139"/>
    <s v="Home Loan"/>
    <s v="B01"/>
    <s v="Hyderabad Main"/>
    <s v="High value"/>
    <s v="Under Review"/>
    <n v="12140"/>
    <n v="4855966"/>
    <x v="10"/>
  </r>
  <r>
    <s v="L0485"/>
    <n v="1140"/>
    <s v="LT04"/>
    <s v="E010"/>
    <n v="251127"/>
    <n v="9.5"/>
    <n v="60"/>
    <s v="2025-08-17"/>
    <s v="Rejected"/>
    <m/>
    <s v="Customer 1140"/>
    <s v="Education Loan"/>
    <s v="B03"/>
    <s v="Vizag Branch"/>
    <s v="Normal"/>
    <s v="Under Review"/>
    <n v="111216"/>
    <n v="139911"/>
    <x v="0"/>
  </r>
  <r>
    <s v="L0486"/>
    <n v="1114"/>
    <s v="LT04"/>
    <s v="E030"/>
    <n v="3177140"/>
    <n v="11"/>
    <n v="60"/>
    <s v="2025-11-11"/>
    <s v="Pending"/>
    <m/>
    <s v="Customer 1114"/>
    <s v="Education Loan"/>
    <s v="B03"/>
    <s v="Vizag Branch"/>
    <s v="High value"/>
    <s v="Under Review"/>
    <n v="104686"/>
    <n v="3072454"/>
    <x v="2"/>
  </r>
  <r>
    <s v="L0487"/>
    <n v="1108"/>
    <s v="LT04"/>
    <s v="E029"/>
    <n v="9832569"/>
    <n v="9.5"/>
    <n v="36"/>
    <s v="2025-09-25"/>
    <s v="Approved"/>
    <s v="2025-10-05"/>
    <s v="Customer 1108"/>
    <s v="Education Loan"/>
    <s v="B03"/>
    <s v="Vizag Branch"/>
    <s v="High value"/>
    <s v="Under Review"/>
    <n v="146280"/>
    <n v="9686289"/>
    <x v="9"/>
  </r>
  <r>
    <s v="L0488"/>
    <n v="1063"/>
    <s v="LT01"/>
    <s v="E020"/>
    <n v="8595482"/>
    <n v="9.5"/>
    <n v="36"/>
    <s v="2025-10-08"/>
    <s v="Pending"/>
    <m/>
    <s v="Customer 1063"/>
    <s v="Home Loan"/>
    <s v="B05"/>
    <s v="Warangal Branch"/>
    <s v="High value"/>
    <s v="Under Review"/>
    <n v="208181"/>
    <n v="8387301"/>
    <x v="11"/>
  </r>
  <r>
    <s v="L0489"/>
    <n v="1020"/>
    <s v="LT01"/>
    <s v="E004"/>
    <n v="2478887"/>
    <n v="9.5"/>
    <n v="60"/>
    <s v="2025-03-14"/>
    <s v="Approved"/>
    <s v="2025-03-16"/>
    <s v="Customer 1020"/>
    <s v="Home Loan"/>
    <s v="B04"/>
    <s v="Guntur Branch"/>
    <s v="High value"/>
    <s v="Under Review"/>
    <n v="121579"/>
    <n v="2357308"/>
    <x v="1"/>
  </r>
  <r>
    <s v="L0490"/>
    <n v="1002"/>
    <s v="LT04"/>
    <s v="E022"/>
    <n v="934669"/>
    <n v="11"/>
    <n v="60"/>
    <s v="2025-11-26"/>
    <s v="Approved"/>
    <s v="2025-12-01"/>
    <s v="Customer 1002"/>
    <s v="Education Loan"/>
    <s v="B05"/>
    <s v="Warangal Branch"/>
    <s v="Normal"/>
    <s v="Under Review"/>
    <n v="5645"/>
    <n v="929024"/>
    <x v="2"/>
  </r>
  <r>
    <s v="L0491"/>
    <n v="1126"/>
    <s v="LT04"/>
    <s v="E023"/>
    <n v="234133"/>
    <n v="7.5"/>
    <n v="84"/>
    <s v="2025-06-02"/>
    <s v="Rejected"/>
    <m/>
    <s v="Customer 1126"/>
    <s v="Education Loan"/>
    <s v="B01"/>
    <s v="Hyderabad Main"/>
    <s v="Normal"/>
    <s v="Under Review"/>
    <n v="116194"/>
    <n v="117939"/>
    <x v="10"/>
  </r>
  <r>
    <s v="L0492"/>
    <n v="1088"/>
    <s v="LT02"/>
    <s v="E016"/>
    <n v="1973944"/>
    <n v="8.5"/>
    <n v="120"/>
    <s v="2025-08-12"/>
    <s v="Approved"/>
    <s v="2025-08-15"/>
    <s v="Customer 1088"/>
    <s v="Personal Loan"/>
    <s v="B01"/>
    <s v="Hyderabad Main"/>
    <s v="High value"/>
    <s v="Under Review"/>
    <n v="28815"/>
    <n v="1945129"/>
    <x v="0"/>
  </r>
  <r>
    <s v="L0493"/>
    <n v="1120"/>
    <s v="LT04"/>
    <s v="E020"/>
    <n v="9547976"/>
    <n v="7.5"/>
    <n v="60"/>
    <s v="2025-11-26"/>
    <s v="Rejected"/>
    <m/>
    <s v="Customer 1120"/>
    <s v="Education Loan"/>
    <s v="B04"/>
    <s v="Guntur Branch"/>
    <s v="High value"/>
    <s v="Under Review"/>
    <n v="80750"/>
    <n v="9467226"/>
    <x v="2"/>
  </r>
  <r>
    <s v="L0494"/>
    <n v="1007"/>
    <s v="LT02"/>
    <s v="E028"/>
    <n v="4701816"/>
    <n v="11"/>
    <n v="84"/>
    <s v="2025-12-15"/>
    <s v="Approved"/>
    <s v="2025-12-18"/>
    <s v="Customer 1007"/>
    <s v="Personal Loan"/>
    <s v="B03"/>
    <s v="Vizag Branch"/>
    <s v="High value"/>
    <s v="Under Review"/>
    <n v="102382"/>
    <n v="4599434"/>
    <x v="4"/>
  </r>
  <r>
    <s v="L0495"/>
    <n v="1191"/>
    <s v="LT03"/>
    <s v="E004"/>
    <n v="313221"/>
    <n v="8.5"/>
    <n v="84"/>
    <s v="2025-10-23"/>
    <s v="Approved"/>
    <s v="2025-10-30"/>
    <s v="Customer 1191"/>
    <s v="Car Loan"/>
    <s v="B01"/>
    <s v="Hyderabad Main"/>
    <s v="Normal"/>
    <s v="Under Review"/>
    <n v="133501"/>
    <n v="179720"/>
    <x v="11"/>
  </r>
  <r>
    <s v="L0496"/>
    <n v="1197"/>
    <s v="LT04"/>
    <s v="E020"/>
    <n v="9684526"/>
    <n v="7.5"/>
    <n v="84"/>
    <s v="2025-09-13"/>
    <s v="Approved"/>
    <s v="2025-09-16"/>
    <s v="Customer 1197"/>
    <s v="Education Loan"/>
    <s v="B02"/>
    <s v="Vijayawada Branch"/>
    <s v="High value"/>
    <s v="Under Review"/>
    <n v="75037"/>
    <n v="9609489"/>
    <x v="9"/>
  </r>
  <r>
    <s v="L0497"/>
    <n v="1025"/>
    <s v="LT01"/>
    <s v="E011"/>
    <n v="485758"/>
    <n v="12"/>
    <n v="36"/>
    <s v="2025-08-11"/>
    <s v="Rejected"/>
    <m/>
    <s v="Customer 1025"/>
    <s v="Home Loan"/>
    <s v="B04"/>
    <s v="Guntur Branch"/>
    <s v="Normal"/>
    <s v="Under Review"/>
    <n v="52069"/>
    <n v="433689"/>
    <x v="0"/>
  </r>
  <r>
    <s v="L0498"/>
    <n v="1190"/>
    <s v="LT02"/>
    <s v="E011"/>
    <n v="5156372"/>
    <n v="7.5"/>
    <n v="36"/>
    <s v="2025-11-14"/>
    <s v="Approved"/>
    <s v="2025-11-16"/>
    <s v="Customer 1190"/>
    <s v="Personal Loan"/>
    <s v="B01"/>
    <s v="Hyderabad Main"/>
    <s v="High value"/>
    <s v="Under Review"/>
    <n v="0"/>
    <n v="5156372"/>
    <x v="2"/>
  </r>
  <r>
    <s v="L0499"/>
    <n v="1130"/>
    <s v="LT04"/>
    <s v="E018"/>
    <n v="7443818"/>
    <n v="8.5"/>
    <n v="36"/>
    <s v="2025-10-25"/>
    <s v="Approved"/>
    <s v="2025-10-27"/>
    <s v="Customer 1130"/>
    <s v="Education Loan"/>
    <s v="B04"/>
    <s v="Guntur Branch"/>
    <s v="High value"/>
    <s v="Under Review"/>
    <n v="77715"/>
    <n v="7366103"/>
    <x v="11"/>
  </r>
  <r>
    <s v="L0500"/>
    <n v="1027"/>
    <s v="LT02"/>
    <s v="E030"/>
    <n v="3446820"/>
    <n v="8.5"/>
    <n v="36"/>
    <s v="2025-07-28"/>
    <s v="Approved"/>
    <s v="2025-08-06"/>
    <s v="Customer 1027"/>
    <s v="Personal Loan"/>
    <s v="B02"/>
    <s v="Vijayawada Branch"/>
    <s v="High value"/>
    <s v="Under Review"/>
    <n v="54168"/>
    <n v="3392652"/>
    <x v="5"/>
  </r>
  <r>
    <m/>
    <m/>
    <m/>
    <m/>
    <m/>
    <m/>
    <m/>
    <m/>
    <m/>
    <m/>
    <m/>
    <m/>
    <m/>
    <m/>
    <m/>
    <m/>
    <m/>
    <m/>
    <x v="1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L0001"/>
    <n v="1132"/>
    <s v="LT02"/>
    <s v="E028"/>
    <n v="6249604"/>
    <n v="7.5"/>
    <n v="240"/>
    <s v="2025-08-11"/>
    <s v="Approved"/>
    <s v="2025-08-12"/>
    <s v="Customer 1132"/>
    <s v="Personal Loan"/>
    <s v="B04"/>
    <s v="Guntur Branch"/>
    <s v="High value"/>
    <s v="Under Review"/>
    <n v="77166"/>
    <n v="6172438"/>
    <s v="Aug"/>
    <x v="0"/>
  </r>
  <r>
    <s v="L0002"/>
    <n v="1080"/>
    <s v="LT01"/>
    <s v="E006"/>
    <n v="6723749"/>
    <n v="7.5"/>
    <n v="36"/>
    <s v="2025-03-23"/>
    <s v="Approved"/>
    <s v="2025-03-24"/>
    <s v="Customer 1080"/>
    <s v="Home Loan"/>
    <s v="B01"/>
    <s v="Hyderabad Main"/>
    <s v="High value"/>
    <s v="Under Review"/>
    <n v="26515"/>
    <n v="6697234"/>
    <s v="Mar"/>
    <x v="0"/>
  </r>
  <r>
    <s v="L0003"/>
    <n v="1059"/>
    <s v="LT03"/>
    <s v="E007"/>
    <n v="4361285"/>
    <n v="11"/>
    <n v="240"/>
    <s v="2025-08-19"/>
    <s v="Approved"/>
    <s v="2025-08-21"/>
    <s v="Customer 1059"/>
    <s v="Car Loan"/>
    <s v="B01"/>
    <s v="Hyderabad Main"/>
    <s v="High value"/>
    <s v="Under Review"/>
    <n v="14837"/>
    <n v="4346448"/>
    <s v="Aug"/>
    <x v="1"/>
  </r>
  <r>
    <s v="L0004"/>
    <n v="1056"/>
    <s v="LT04"/>
    <s v="E030"/>
    <n v="4552836"/>
    <n v="8.5"/>
    <n v="60"/>
    <s v="2025-11-02"/>
    <s v="Approved"/>
    <s v="2025-11-06"/>
    <s v="Customer 1056"/>
    <s v="Education Loan"/>
    <s v="B05"/>
    <s v="Warangal Branch"/>
    <s v="High value"/>
    <s v="Under Review"/>
    <n v="61463"/>
    <n v="4491373"/>
    <s v="Nov"/>
    <x v="0"/>
  </r>
  <r>
    <s v="L0005"/>
    <n v="1174"/>
    <s v="LT04"/>
    <s v="E027"/>
    <n v="9898672"/>
    <n v="8.5"/>
    <n v="240"/>
    <s v="2025-04-21"/>
    <s v="Rejected"/>
    <m/>
    <s v="Customer 1174"/>
    <s v="Education Loan"/>
    <s v="B04"/>
    <s v="Guntur Branch"/>
    <s v="High value"/>
    <s v="Under Review"/>
    <n v="28566"/>
    <n v="9870106"/>
    <s v="Apr"/>
    <x v="1"/>
  </r>
  <r>
    <s v="L0006"/>
    <n v="1057"/>
    <s v="LT02"/>
    <s v="E007"/>
    <n v="7309969"/>
    <n v="12"/>
    <n v="60"/>
    <s v="2025-12-06"/>
    <s v="Approved"/>
    <s v="2025-12-07"/>
    <s v="Customer 1057"/>
    <s v="Personal Loan"/>
    <s v="B02"/>
    <s v="Vijayawada Branch"/>
    <s v="High value"/>
    <s v="Under Review"/>
    <n v="11456"/>
    <n v="7298513"/>
    <s v="Dec"/>
    <x v="1"/>
  </r>
  <r>
    <s v="L0007"/>
    <n v="1054"/>
    <s v="LT01"/>
    <s v="E003"/>
    <n v="6709063"/>
    <n v="9.5"/>
    <n v="240"/>
    <s v="2025-12-07"/>
    <s v="Approved"/>
    <s v="2025-12-08"/>
    <s v="Customer 1054"/>
    <s v="Home Loan"/>
    <s v="B02"/>
    <s v="Vijayawada Branch"/>
    <s v="High value"/>
    <s v="Under Review"/>
    <n v="53008"/>
    <n v="6656055"/>
    <s v="Dec"/>
    <x v="1"/>
  </r>
  <r>
    <s v="L0008"/>
    <n v="1061"/>
    <s v="LT02"/>
    <s v="E023"/>
    <n v="4968483"/>
    <n v="7.5"/>
    <n v="240"/>
    <s v="2025-07-08"/>
    <s v="Rejected"/>
    <m/>
    <s v="Customer 1061"/>
    <s v="Personal Loan"/>
    <s v="B04"/>
    <s v="Guntur Branch"/>
    <s v="High value"/>
    <s v="Under Review"/>
    <n v="10610"/>
    <n v="4957873"/>
    <s v="Jul"/>
    <x v="1"/>
  </r>
  <r>
    <s v="L0009"/>
    <n v="1194"/>
    <s v="LT05"/>
    <s v="E015"/>
    <n v="9915414"/>
    <n v="7.5"/>
    <n v="240"/>
    <s v="2025-12-14"/>
    <s v="Pending"/>
    <m/>
    <s v="Customer 1194"/>
    <s v="Business Loan"/>
    <s v="B03"/>
    <s v="Vizag Branch"/>
    <s v="High value"/>
    <s v="Under Review"/>
    <n v="61267"/>
    <n v="9854147"/>
    <s v="Dec"/>
    <x v="1"/>
  </r>
  <r>
    <s v="L0010"/>
    <n v="1139"/>
    <s v="LT01"/>
    <s v="E028"/>
    <n v="6198173"/>
    <n v="8.5"/>
    <n v="120"/>
    <s v="2025-01-06"/>
    <s v="Approved"/>
    <s v="2025-01-12"/>
    <s v="Customer 1139"/>
    <s v="Home Loan"/>
    <s v="B01"/>
    <s v="Hyderabad Main"/>
    <s v="High value"/>
    <s v="Under Review"/>
    <n v="11249"/>
    <n v="6186924"/>
    <s v="Jan"/>
    <x v="1"/>
  </r>
  <r>
    <s v="L0011"/>
    <n v="1067"/>
    <s v="LT05"/>
    <s v="E020"/>
    <n v="8039481"/>
    <n v="9.5"/>
    <n v="240"/>
    <s v="2025-12-14"/>
    <s v="Approved"/>
    <s v="2025-12-22"/>
    <s v="Customer 1067"/>
    <s v="Business Loan"/>
    <s v="B03"/>
    <s v="Vizag Branch"/>
    <s v="High value"/>
    <s v="Under Review"/>
    <n v="0"/>
    <n v="8039481"/>
    <s v="Dec"/>
    <x v="0"/>
  </r>
  <r>
    <s v="L0012"/>
    <n v="1197"/>
    <s v="LT01"/>
    <s v="E011"/>
    <n v="2359087"/>
    <n v="8.5"/>
    <n v="60"/>
    <s v="2025-03-24"/>
    <s v="Approved"/>
    <s v="2025-04-01"/>
    <s v="Customer 1197"/>
    <s v="Home Loan"/>
    <s v="B02"/>
    <s v="Vijayawada Branch"/>
    <s v="High value"/>
    <s v="Under Review"/>
    <n v="123764"/>
    <n v="2235323"/>
    <s v="Mar"/>
    <x v="0"/>
  </r>
  <r>
    <s v="L0013"/>
    <n v="1016"/>
    <s v="LT02"/>
    <s v="E016"/>
    <n v="5924566"/>
    <n v="11"/>
    <n v="120"/>
    <s v="2025-12-02"/>
    <s v="Approved"/>
    <s v="2025-12-12"/>
    <s v="Customer 1016"/>
    <s v="Personal Loan"/>
    <s v="B05"/>
    <s v="Warangal Branch"/>
    <s v="High value"/>
    <s v="Under Review"/>
    <n v="139951"/>
    <n v="5784615"/>
    <s v="Dec"/>
    <x v="0"/>
  </r>
  <r>
    <s v="L0014"/>
    <n v="1062"/>
    <s v="LT05"/>
    <s v="E028"/>
    <n v="443145"/>
    <n v="11"/>
    <n v="240"/>
    <s v="2025-02-21"/>
    <s v="Approved"/>
    <s v="2025-03-01"/>
    <s v="Customer 1062"/>
    <s v="Business Loan"/>
    <s v="B04"/>
    <s v="Guntur Branch"/>
    <s v="Normal"/>
    <s v="Under Review"/>
    <n v="140251"/>
    <n v="302894"/>
    <s v="Feb"/>
    <x v="0"/>
  </r>
  <r>
    <s v="L0015"/>
    <n v="1074"/>
    <s v="LT01"/>
    <s v="E027"/>
    <n v="3383110"/>
    <n v="8.5"/>
    <n v="240"/>
    <s v="2025-11-29"/>
    <s v="Pending"/>
    <m/>
    <s v="Customer 1074"/>
    <s v="Home Loan"/>
    <s v="B03"/>
    <s v="Vizag Branch"/>
    <s v="High value"/>
    <s v="Under Review"/>
    <n v="70471"/>
    <n v="3312639"/>
    <s v="Nov"/>
    <x v="1"/>
  </r>
  <r>
    <s v="L0016"/>
    <n v="1024"/>
    <s v="LT01"/>
    <s v="E023"/>
    <n v="7943883"/>
    <n v="7.5"/>
    <n v="120"/>
    <s v="2025-03-16"/>
    <s v="Rejected"/>
    <m/>
    <s v="Customer 1024"/>
    <s v="Home Loan"/>
    <s v="B02"/>
    <s v="Vijayawada Branch"/>
    <s v="High value"/>
    <s v="Under Review"/>
    <n v="134832"/>
    <n v="7809051"/>
    <s v="Mar"/>
    <x v="0"/>
  </r>
  <r>
    <s v="L0017"/>
    <n v="1150"/>
    <s v="LT04"/>
    <s v="E021"/>
    <n v="9734616"/>
    <n v="12"/>
    <n v="120"/>
    <s v="2025-01-24"/>
    <s v="Approved"/>
    <s v="2025-01-26"/>
    <s v="Customer 1150"/>
    <s v="Education Loan"/>
    <s v="B01"/>
    <s v="Hyderabad Main"/>
    <s v="High value"/>
    <s v="Under Review"/>
    <n v="107435"/>
    <n v="9627181"/>
    <s v="Jan"/>
    <x v="1"/>
  </r>
  <r>
    <s v="L0018"/>
    <n v="1078"/>
    <s v="LT05"/>
    <s v="E028"/>
    <n v="7172249"/>
    <n v="7.5"/>
    <n v="120"/>
    <s v="2025-01-27"/>
    <s v="Approved"/>
    <s v="2025-02-02"/>
    <s v="Customer 1078"/>
    <s v="Business Loan"/>
    <s v="B01"/>
    <s v="Hyderabad Main"/>
    <s v="High value"/>
    <s v="Under Review"/>
    <n v="17624"/>
    <n v="7154625"/>
    <s v="Jan"/>
    <x v="1"/>
  </r>
  <r>
    <s v="L0019"/>
    <n v="1141"/>
    <s v="LT02"/>
    <s v="E019"/>
    <n v="5229058"/>
    <n v="12"/>
    <n v="84"/>
    <s v="2025-02-19"/>
    <s v="Approved"/>
    <s v="2025-02-26"/>
    <s v="Customer 1141"/>
    <s v="Personal Loan"/>
    <s v="B05"/>
    <s v="Warangal Branch"/>
    <s v="High value"/>
    <s v="Under Review"/>
    <n v="90943"/>
    <n v="5138115"/>
    <s v="Feb"/>
    <x v="0"/>
  </r>
  <r>
    <s v="L0020"/>
    <n v="1186"/>
    <s v="LT01"/>
    <s v="E029"/>
    <n v="2341616"/>
    <n v="12"/>
    <n v="36"/>
    <s v="2025-03-24"/>
    <s v="Rejected"/>
    <m/>
    <s v="Customer 1186"/>
    <s v="Home Loan"/>
    <s v="B03"/>
    <s v="Vizag Branch"/>
    <s v="High value"/>
    <s v="Under Review"/>
    <n v="57779"/>
    <n v="2283837"/>
    <s v="Mar"/>
    <x v="1"/>
  </r>
  <r>
    <s v="L0021"/>
    <n v="1131"/>
    <s v="LT04"/>
    <s v="E025"/>
    <n v="4114456"/>
    <n v="7.5"/>
    <n v="120"/>
    <s v="2025-07-21"/>
    <s v="Pending"/>
    <m/>
    <s v="Customer 1131"/>
    <s v="Education Loan"/>
    <s v="B02"/>
    <s v="Vijayawada Branch"/>
    <s v="High value"/>
    <s v="Under Review"/>
    <n v="37277"/>
    <n v="4077179"/>
    <s v="Jul"/>
    <x v="1"/>
  </r>
  <r>
    <s v="L0022"/>
    <n v="1008"/>
    <s v="LT01"/>
    <s v="E012"/>
    <n v="4996369"/>
    <n v="9.5"/>
    <n v="36"/>
    <s v="2025-03-15"/>
    <s v="Approved"/>
    <s v="2025-03-20"/>
    <s v="Customer 1008"/>
    <s v="Home Loan"/>
    <s v="B02"/>
    <s v="Vijayawada Branch"/>
    <s v="High value"/>
    <s v="Under Review"/>
    <n v="119310"/>
    <n v="4877059"/>
    <s v="Mar"/>
    <x v="1"/>
  </r>
  <r>
    <s v="L0023"/>
    <n v="1026"/>
    <s v="LT04"/>
    <s v="E007"/>
    <n v="5960675"/>
    <n v="8.5"/>
    <n v="240"/>
    <s v="2025-02-06"/>
    <s v="Rejected"/>
    <m/>
    <s v="Customer 1026"/>
    <s v="Education Loan"/>
    <s v="B04"/>
    <s v="Guntur Branch"/>
    <s v="High value"/>
    <s v="Under Review"/>
    <n v="64401"/>
    <n v="5896274"/>
    <s v="Feb"/>
    <x v="0"/>
  </r>
  <r>
    <s v="L0024"/>
    <n v="1004"/>
    <s v="LT02"/>
    <s v="E015"/>
    <n v="8495992"/>
    <n v="12"/>
    <n v="60"/>
    <s v="2025-05-02"/>
    <s v="Rejected"/>
    <m/>
    <s v="Customer 1004"/>
    <s v="Personal Loan"/>
    <s v="B05"/>
    <s v="Warangal Branch"/>
    <s v="High value"/>
    <s v="Under Review"/>
    <n v="94526"/>
    <n v="8401466"/>
    <s v="May"/>
    <x v="0"/>
  </r>
  <r>
    <s v="L0025"/>
    <n v="1047"/>
    <s v="LT01"/>
    <s v="E011"/>
    <n v="5299490"/>
    <n v="8.5"/>
    <n v="240"/>
    <s v="2025-09-19"/>
    <s v="Approved"/>
    <s v="2025-09-23"/>
    <s v="Customer 1047"/>
    <s v="Home Loan"/>
    <s v="B02"/>
    <s v="Vijayawada Branch"/>
    <s v="High value"/>
    <s v="Under Review"/>
    <n v="85681"/>
    <n v="5213809"/>
    <s v="Sep"/>
    <x v="0"/>
  </r>
  <r>
    <s v="L0026"/>
    <n v="1190"/>
    <s v="LT05"/>
    <s v="E008"/>
    <n v="4577283"/>
    <n v="7.5"/>
    <n v="240"/>
    <s v="2025-04-02"/>
    <s v="Pending"/>
    <m/>
    <s v="Customer 1190"/>
    <s v="Business Loan"/>
    <s v="B01"/>
    <s v="Hyderabad Main"/>
    <s v="High value"/>
    <s v="Under Review"/>
    <n v="127975"/>
    <n v="4449308"/>
    <s v="Apr"/>
    <x v="1"/>
  </r>
  <r>
    <s v="L0027"/>
    <n v="1123"/>
    <s v="LT02"/>
    <s v="E012"/>
    <n v="5329374"/>
    <n v="12"/>
    <n v="60"/>
    <s v="2025-01-31"/>
    <s v="Rejected"/>
    <m/>
    <s v="Customer 1123"/>
    <s v="Personal Loan"/>
    <s v="B04"/>
    <s v="Guntur Branch"/>
    <s v="High value"/>
    <s v="Under Review"/>
    <n v="50053"/>
    <n v="5279321"/>
    <s v="Jan"/>
    <x v="0"/>
  </r>
  <r>
    <s v="L0028"/>
    <n v="1141"/>
    <s v="LT03"/>
    <s v="E030"/>
    <n v="8590022"/>
    <n v="7.5"/>
    <n v="120"/>
    <s v="2025-05-26"/>
    <s v="Rejected"/>
    <m/>
    <s v="Customer 1141"/>
    <s v="Car Loan"/>
    <s v="B05"/>
    <s v="Warangal Branch"/>
    <s v="High value"/>
    <s v="Under Review"/>
    <n v="140866"/>
    <n v="8449156"/>
    <s v="May"/>
    <x v="0"/>
  </r>
  <r>
    <s v="L0029"/>
    <n v="1168"/>
    <s v="LT01"/>
    <s v="E027"/>
    <n v="2368770"/>
    <n v="9.5"/>
    <n v="36"/>
    <s v="2025-05-08"/>
    <s v="Approved"/>
    <s v="2025-05-13"/>
    <s v="Customer 1168"/>
    <s v="Home Loan"/>
    <s v="B04"/>
    <s v="Guntur Branch"/>
    <s v="High value"/>
    <s v="Under Review"/>
    <n v="60337"/>
    <n v="2308433"/>
    <s v="May"/>
    <x v="0"/>
  </r>
  <r>
    <s v="L0030"/>
    <n v="1187"/>
    <s v="LT05"/>
    <s v="E007"/>
    <n v="4832733"/>
    <n v="11"/>
    <n v="120"/>
    <s v="2025-08-28"/>
    <s v="Approved"/>
    <s v="2025-08-29"/>
    <s v="Customer 1187"/>
    <s v="Business Loan"/>
    <s v="B02"/>
    <s v="Vijayawada Branch"/>
    <s v="High value"/>
    <s v="Under Review"/>
    <n v="85450"/>
    <n v="4747283"/>
    <s v="Aug"/>
    <x v="0"/>
  </r>
  <r>
    <s v="L0031"/>
    <n v="1110"/>
    <s v="LT02"/>
    <s v="E002"/>
    <n v="7622854"/>
    <n v="8.5"/>
    <n v="84"/>
    <s v="2025-06-15"/>
    <s v="Approved"/>
    <s v="2025-06-25"/>
    <s v="Customer 1110"/>
    <s v="Personal Loan"/>
    <s v="B02"/>
    <s v="Vijayawada Branch"/>
    <s v="High value"/>
    <s v="Under Review"/>
    <n v="64802"/>
    <n v="7558052"/>
    <s v="Jun"/>
    <x v="1"/>
  </r>
  <r>
    <s v="L0032"/>
    <n v="1004"/>
    <s v="LT03"/>
    <s v="E013"/>
    <n v="4008612"/>
    <n v="8.5"/>
    <n v="60"/>
    <s v="2025-03-15"/>
    <s v="Pending"/>
    <m/>
    <s v="Customer 1004"/>
    <s v="Car Loan"/>
    <s v="B05"/>
    <s v="Warangal Branch"/>
    <s v="High value"/>
    <s v="Under Review"/>
    <n v="80981"/>
    <n v="3927631"/>
    <s v="Mar"/>
    <x v="0"/>
  </r>
  <r>
    <s v="L0033"/>
    <n v="1081"/>
    <s v="LT05"/>
    <s v="E024"/>
    <n v="1984609"/>
    <n v="12"/>
    <n v="84"/>
    <s v="2025-03-20"/>
    <s v="Approved"/>
    <s v="2025-03-23"/>
    <s v="Customer 1081"/>
    <s v="Business Loan"/>
    <s v="B05"/>
    <s v="Warangal Branch"/>
    <s v="High value"/>
    <s v="Under Review"/>
    <n v="82598"/>
    <n v="1902011"/>
    <s v="Mar"/>
    <x v="1"/>
  </r>
  <r>
    <s v="L0034"/>
    <n v="1184"/>
    <s v="LT03"/>
    <s v="E002"/>
    <n v="6019875"/>
    <n v="8.5"/>
    <n v="60"/>
    <s v="2025-10-04"/>
    <s v="Approved"/>
    <s v="2025-10-07"/>
    <s v="Customer 1184"/>
    <s v="Car Loan"/>
    <s v="B02"/>
    <s v="Vijayawada Branch"/>
    <s v="High value"/>
    <s v="Under Review"/>
    <n v="201670"/>
    <n v="5818205"/>
    <s v="Oct"/>
    <x v="0"/>
  </r>
  <r>
    <s v="L0035"/>
    <n v="1024"/>
    <s v="LT02"/>
    <s v="E018"/>
    <n v="2029421"/>
    <n v="12"/>
    <n v="60"/>
    <s v="2025-08-13"/>
    <s v="Approved"/>
    <s v="2025-08-19"/>
    <s v="Customer 1024"/>
    <s v="Personal Loan"/>
    <s v="B02"/>
    <s v="Vijayawada Branch"/>
    <s v="High value"/>
    <s v="Under Review"/>
    <n v="0"/>
    <n v="2029421"/>
    <s v="Aug"/>
    <x v="0"/>
  </r>
  <r>
    <s v="L0036"/>
    <n v="1104"/>
    <s v="LT01"/>
    <s v="E023"/>
    <n v="2420942"/>
    <n v="9.5"/>
    <n v="84"/>
    <s v="2025-01-16"/>
    <s v="Approved"/>
    <s v="2025-01-21"/>
    <s v="Customer 1104"/>
    <s v="Home Loan"/>
    <s v="B02"/>
    <s v="Vijayawada Branch"/>
    <s v="High value"/>
    <s v="Under Review"/>
    <n v="73233"/>
    <n v="2347709"/>
    <s v="Jan"/>
    <x v="1"/>
  </r>
  <r>
    <s v="L0037"/>
    <n v="1140"/>
    <s v="LT04"/>
    <s v="E020"/>
    <n v="4231355"/>
    <n v="9.5"/>
    <n v="60"/>
    <s v="2025-02-21"/>
    <s v="Rejected"/>
    <m/>
    <s v="Customer 1140"/>
    <s v="Education Loan"/>
    <s v="B03"/>
    <s v="Vizag Branch"/>
    <s v="High value"/>
    <s v="Under Review"/>
    <n v="32565"/>
    <n v="4198790"/>
    <s v="Feb"/>
    <x v="0"/>
  </r>
  <r>
    <s v="L0038"/>
    <n v="1020"/>
    <s v="LT01"/>
    <s v="E025"/>
    <n v="1078816"/>
    <n v="7.5"/>
    <n v="84"/>
    <s v="2025-03-09"/>
    <s v="Approved"/>
    <s v="2025-03-14"/>
    <s v="Customer 1020"/>
    <s v="Home Loan"/>
    <s v="B04"/>
    <s v="Guntur Branch"/>
    <s v="High value"/>
    <s v="Under Review"/>
    <n v="62259"/>
    <n v="1016557"/>
    <s v="Mar"/>
    <x v="0"/>
  </r>
  <r>
    <s v="L0039"/>
    <n v="1130"/>
    <s v="LT05"/>
    <s v="E029"/>
    <n v="681600"/>
    <n v="9.5"/>
    <n v="60"/>
    <s v="2025-11-12"/>
    <s v="Rejected"/>
    <m/>
    <s v="Customer 1130"/>
    <s v="Business Loan"/>
    <s v="B04"/>
    <s v="Guntur Branch"/>
    <s v="Normal"/>
    <s v="Under Review"/>
    <n v="173351"/>
    <n v="508249"/>
    <s v="Nov"/>
    <x v="0"/>
  </r>
  <r>
    <s v="L0040"/>
    <n v="1156"/>
    <s v="LT01"/>
    <s v="E005"/>
    <n v="2803353"/>
    <n v="9.5"/>
    <n v="240"/>
    <s v="2025-01-06"/>
    <s v="Approved"/>
    <s v="2025-01-14"/>
    <s v="Customer 1156"/>
    <s v="Home Loan"/>
    <s v="B03"/>
    <s v="Vizag Branch"/>
    <s v="High value"/>
    <s v="Under Review"/>
    <n v="126632"/>
    <n v="2676721"/>
    <s v="Jan"/>
    <x v="1"/>
  </r>
  <r>
    <s v="L0041"/>
    <n v="1090"/>
    <s v="LT04"/>
    <s v="E029"/>
    <n v="5229259"/>
    <n v="7.5"/>
    <n v="240"/>
    <s v="2025-09-18"/>
    <s v="Rejected"/>
    <m/>
    <s v="Customer 1090"/>
    <s v="Education Loan"/>
    <s v="B04"/>
    <s v="Guntur Branch"/>
    <s v="High value"/>
    <s v="Under Review"/>
    <n v="23298"/>
    <n v="5205961"/>
    <s v="Sep"/>
    <x v="0"/>
  </r>
  <r>
    <s v="L0042"/>
    <n v="1049"/>
    <s v="LT02"/>
    <s v="E016"/>
    <n v="2537540"/>
    <n v="7.5"/>
    <n v="240"/>
    <s v="2025-06-16"/>
    <s v="Approved"/>
    <s v="2025-06-18"/>
    <s v="Customer 1049"/>
    <s v="Personal Loan"/>
    <s v="B02"/>
    <s v="Vijayawada Branch"/>
    <s v="High value"/>
    <s v="Under Review"/>
    <n v="95100"/>
    <n v="2442440"/>
    <s v="Jun"/>
    <x v="0"/>
  </r>
  <r>
    <s v="L0043"/>
    <n v="1043"/>
    <s v="LT02"/>
    <s v="E013"/>
    <n v="4630819"/>
    <n v="9.5"/>
    <n v="60"/>
    <s v="2025-10-28"/>
    <s v="Approved"/>
    <s v="2025-11-01"/>
    <s v="Customer 1043"/>
    <s v="Personal Loan"/>
    <s v="B02"/>
    <s v="Vijayawada Branch"/>
    <s v="High value"/>
    <s v="Under Review"/>
    <n v="92831"/>
    <n v="4537988"/>
    <s v="Oct"/>
    <x v="0"/>
  </r>
  <r>
    <s v="L0044"/>
    <n v="1156"/>
    <s v="LT04"/>
    <s v="E005"/>
    <n v="8639835"/>
    <n v="8.5"/>
    <n v="60"/>
    <s v="2025-03-12"/>
    <s v="Approved"/>
    <s v="2025-03-13"/>
    <s v="Customer 1156"/>
    <s v="Education Loan"/>
    <s v="B03"/>
    <s v="Vizag Branch"/>
    <s v="High value"/>
    <s v="Under Review"/>
    <n v="13017"/>
    <n v="8626818"/>
    <s v="Mar"/>
    <x v="1"/>
  </r>
  <r>
    <s v="L0045"/>
    <n v="1030"/>
    <s v="LT05"/>
    <s v="E019"/>
    <n v="8674513"/>
    <n v="12"/>
    <n v="36"/>
    <s v="2025-12-18"/>
    <s v="Approved"/>
    <s v="2025-12-26"/>
    <s v="Customer 1030"/>
    <s v="Business Loan"/>
    <s v="B05"/>
    <s v="Warangal Branch"/>
    <s v="High value"/>
    <s v="Under Review"/>
    <n v="86372"/>
    <n v="8588141"/>
    <s v="Dec"/>
    <x v="1"/>
  </r>
  <r>
    <s v="L0046"/>
    <n v="1125"/>
    <s v="LT01"/>
    <s v="E004"/>
    <n v="2747294"/>
    <n v="9.5"/>
    <n v="84"/>
    <s v="2025-08-21"/>
    <s v="Rejected"/>
    <m/>
    <s v="Customer 1125"/>
    <s v="Home Loan"/>
    <s v="B04"/>
    <s v="Guntur Branch"/>
    <s v="High value"/>
    <s v="Under Review"/>
    <n v="82387"/>
    <n v="2664907"/>
    <s v="Aug"/>
    <x v="0"/>
  </r>
  <r>
    <s v="L0047"/>
    <n v="1140"/>
    <s v="LT02"/>
    <s v="E011"/>
    <n v="4804402"/>
    <n v="12"/>
    <n v="120"/>
    <s v="2025-01-31"/>
    <s v="Approved"/>
    <s v="2025-02-07"/>
    <s v="Customer 1140"/>
    <s v="Personal Loan"/>
    <s v="B03"/>
    <s v="Vizag Branch"/>
    <s v="High value"/>
    <s v="Under Review"/>
    <n v="45746"/>
    <n v="4758656"/>
    <s v="Jan"/>
    <x v="0"/>
  </r>
  <r>
    <s v="L0048"/>
    <n v="1167"/>
    <s v="LT03"/>
    <s v="E026"/>
    <n v="9632912"/>
    <n v="7.5"/>
    <n v="60"/>
    <s v="2025-11-24"/>
    <s v="Pending"/>
    <m/>
    <s v="Customer 1167"/>
    <s v="Car Loan"/>
    <s v="B05"/>
    <s v="Warangal Branch"/>
    <s v="High value"/>
    <s v="Under Review"/>
    <n v="36755"/>
    <n v="9596157"/>
    <s v="Nov"/>
    <x v="1"/>
  </r>
  <r>
    <s v="L0049"/>
    <n v="1156"/>
    <s v="LT05"/>
    <s v="E010"/>
    <n v="642424"/>
    <n v="9.5"/>
    <n v="120"/>
    <s v="2025-03-24"/>
    <s v="Approved"/>
    <s v="2025-04-01"/>
    <s v="Customer 1156"/>
    <s v="Business Loan"/>
    <s v="B03"/>
    <s v="Vizag Branch"/>
    <s v="Normal"/>
    <s v="Under Review"/>
    <n v="129665"/>
    <n v="512759"/>
    <s v="Mar"/>
    <x v="1"/>
  </r>
  <r>
    <s v="L0050"/>
    <n v="1056"/>
    <s v="LT03"/>
    <s v="E008"/>
    <n v="5368644"/>
    <n v="8.5"/>
    <n v="60"/>
    <s v="2025-07-01"/>
    <s v="Pending"/>
    <m/>
    <s v="Customer 1056"/>
    <s v="Car Loan"/>
    <s v="B05"/>
    <s v="Warangal Branch"/>
    <s v="High value"/>
    <s v="Under Review"/>
    <n v="146335"/>
    <n v="5222309"/>
    <s v="Jul"/>
    <x v="0"/>
  </r>
  <r>
    <s v="L0051"/>
    <n v="1115"/>
    <s v="LT03"/>
    <s v="E011"/>
    <n v="3590196"/>
    <n v="11"/>
    <n v="60"/>
    <s v="2025-02-12"/>
    <s v="Pending"/>
    <m/>
    <s v="Customer 1115"/>
    <s v="Car Loan"/>
    <s v="B02"/>
    <s v="Vijayawada Branch"/>
    <s v="High value"/>
    <s v="Under Review"/>
    <n v="115475"/>
    <n v="3474721"/>
    <s v="Feb"/>
    <x v="0"/>
  </r>
  <r>
    <s v="L0052"/>
    <n v="1173"/>
    <s v="LT03"/>
    <s v="E001"/>
    <n v="4406927"/>
    <n v="8.5"/>
    <n v="240"/>
    <s v="2025-06-13"/>
    <s v="Rejected"/>
    <m/>
    <s v="Customer 1173"/>
    <s v="Car Loan"/>
    <s v="B02"/>
    <s v="Vijayawada Branch"/>
    <s v="High value"/>
    <s v="Under Review"/>
    <n v="82993"/>
    <n v="4323934"/>
    <s v="Jun"/>
    <x v="1"/>
  </r>
  <r>
    <s v="L0053"/>
    <n v="1079"/>
    <s v="LT01"/>
    <s v="E002"/>
    <n v="2200525"/>
    <n v="9.5"/>
    <n v="84"/>
    <s v="2025-11-11"/>
    <s v="Rejected"/>
    <m/>
    <s v="Customer 1079"/>
    <s v="Home Loan"/>
    <s v="B01"/>
    <s v="Hyderabad Main"/>
    <s v="High value"/>
    <s v="Under Review"/>
    <n v="126239"/>
    <n v="2074286"/>
    <s v="Nov"/>
    <x v="0"/>
  </r>
  <r>
    <s v="L0054"/>
    <n v="1199"/>
    <s v="LT01"/>
    <s v="E017"/>
    <n v="3588415"/>
    <n v="11"/>
    <n v="120"/>
    <s v="2025-03-10"/>
    <s v="Pending"/>
    <m/>
    <s v="Customer 1199"/>
    <s v="Home Loan"/>
    <s v="B03"/>
    <s v="Vizag Branch"/>
    <s v="High value"/>
    <s v="Under Review"/>
    <n v="0"/>
    <n v="3588415"/>
    <s v="Mar"/>
    <x v="1"/>
  </r>
  <r>
    <s v="L0055"/>
    <n v="1087"/>
    <s v="LT04"/>
    <s v="E011"/>
    <n v="4461548"/>
    <n v="7.5"/>
    <n v="84"/>
    <s v="2025-11-24"/>
    <s v="Approved"/>
    <s v="2025-12-02"/>
    <s v="Customer 1087"/>
    <s v="Education Loan"/>
    <s v="B04"/>
    <s v="Guntur Branch"/>
    <s v="High value"/>
    <s v="Under Review"/>
    <n v="132748"/>
    <n v="4328800"/>
    <s v="Nov"/>
    <x v="1"/>
  </r>
  <r>
    <s v="L0056"/>
    <n v="1012"/>
    <s v="LT04"/>
    <s v="E023"/>
    <n v="7902865"/>
    <n v="11"/>
    <n v="240"/>
    <s v="2025-04-12"/>
    <s v="Pending"/>
    <m/>
    <s v="Customer 1012"/>
    <s v="Education Loan"/>
    <s v="B01"/>
    <s v="Hyderabad Main"/>
    <s v="High value"/>
    <s v="Under Review"/>
    <n v="40520"/>
    <n v="7862345"/>
    <s v="Apr"/>
    <x v="1"/>
  </r>
  <r>
    <s v="L0057"/>
    <n v="1088"/>
    <s v="LT02"/>
    <s v="E011"/>
    <n v="7882970"/>
    <n v="9.5"/>
    <n v="120"/>
    <s v="2025-02-24"/>
    <s v="Approved"/>
    <s v="2025-03-06"/>
    <s v="Customer 1088"/>
    <s v="Personal Loan"/>
    <s v="B01"/>
    <s v="Hyderabad Main"/>
    <s v="High value"/>
    <s v="Under Review"/>
    <n v="0"/>
    <n v="7882970"/>
    <s v="Feb"/>
    <x v="1"/>
  </r>
  <r>
    <s v="L0058"/>
    <n v="1069"/>
    <s v="LT05"/>
    <s v="E002"/>
    <n v="8613824"/>
    <n v="12"/>
    <n v="84"/>
    <s v="2025-06-19"/>
    <s v="Approved"/>
    <s v="2025-06-27"/>
    <s v="Customer 1069"/>
    <s v="Business Loan"/>
    <s v="B01"/>
    <s v="Hyderabad Main"/>
    <s v="High value"/>
    <s v="Under Review"/>
    <n v="157570"/>
    <n v="8456254"/>
    <s v="Jun"/>
    <x v="0"/>
  </r>
  <r>
    <s v="L0059"/>
    <n v="1110"/>
    <s v="LT01"/>
    <s v="E013"/>
    <n v="5475010"/>
    <n v="12"/>
    <n v="84"/>
    <s v="2025-05-29"/>
    <s v="Approved"/>
    <s v="2025-06-04"/>
    <s v="Customer 1110"/>
    <s v="Home Loan"/>
    <s v="B02"/>
    <s v="Vijayawada Branch"/>
    <s v="High value"/>
    <s v="Under Review"/>
    <n v="67463"/>
    <n v="5407547"/>
    <s v="May"/>
    <x v="1"/>
  </r>
  <r>
    <s v="L0060"/>
    <n v="1045"/>
    <s v="LT03"/>
    <s v="E027"/>
    <n v="3494903"/>
    <n v="9.5"/>
    <n v="60"/>
    <s v="2025-11-22"/>
    <s v="Rejected"/>
    <m/>
    <s v="Customer 1045"/>
    <s v="Car Loan"/>
    <s v="B02"/>
    <s v="Vijayawada Branch"/>
    <s v="High value"/>
    <s v="Under Review"/>
    <n v="182615"/>
    <n v="3312288"/>
    <s v="Nov"/>
    <x v="0"/>
  </r>
  <r>
    <s v="L0061"/>
    <n v="1080"/>
    <s v="LT01"/>
    <s v="E016"/>
    <n v="450833"/>
    <n v="7.5"/>
    <n v="120"/>
    <s v="2025-09-17"/>
    <s v="Pending"/>
    <m/>
    <s v="Customer 1080"/>
    <s v="Home Loan"/>
    <s v="B01"/>
    <s v="Hyderabad Main"/>
    <s v="Normal"/>
    <s v="Under Review"/>
    <n v="0"/>
    <n v="450833"/>
    <s v="Sep"/>
    <x v="0"/>
  </r>
  <r>
    <s v="L0062"/>
    <n v="1024"/>
    <s v="LT02"/>
    <s v="E027"/>
    <n v="931961"/>
    <n v="7.5"/>
    <n v="60"/>
    <s v="2025-05-18"/>
    <s v="Approved"/>
    <s v="2025-05-24"/>
    <s v="Customer 1024"/>
    <s v="Personal Loan"/>
    <s v="B02"/>
    <s v="Vijayawada Branch"/>
    <s v="Normal"/>
    <s v="Under Review"/>
    <n v="144268"/>
    <n v="787693"/>
    <s v="May"/>
    <x v="0"/>
  </r>
  <r>
    <s v="L0063"/>
    <n v="1069"/>
    <s v="LT03"/>
    <s v="E006"/>
    <n v="9853098"/>
    <n v="12"/>
    <n v="60"/>
    <s v="2025-07-17"/>
    <s v="Approved"/>
    <s v="2025-07-24"/>
    <s v="Customer 1069"/>
    <s v="Car Loan"/>
    <s v="B01"/>
    <s v="Hyderabad Main"/>
    <s v="High value"/>
    <s v="Under Review"/>
    <n v="164775"/>
    <n v="9688323"/>
    <s v="Jul"/>
    <x v="0"/>
  </r>
  <r>
    <s v="L0064"/>
    <n v="1073"/>
    <s v="LT04"/>
    <s v="E022"/>
    <n v="9479384"/>
    <n v="9.5"/>
    <n v="240"/>
    <s v="2025-10-08"/>
    <s v="Rejected"/>
    <m/>
    <s v="Customer 1073"/>
    <s v="Education Loan"/>
    <s v="B02"/>
    <s v="Vijayawada Branch"/>
    <s v="High value"/>
    <s v="Under Review"/>
    <n v="6950"/>
    <n v="9472434"/>
    <s v="Oct"/>
    <x v="0"/>
  </r>
  <r>
    <s v="L0065"/>
    <n v="1116"/>
    <s v="LT01"/>
    <s v="E003"/>
    <n v="443161"/>
    <n v="12"/>
    <n v="84"/>
    <s v="2025-01-17"/>
    <s v="Pending"/>
    <m/>
    <s v="Customer 1116"/>
    <s v="Home Loan"/>
    <s v="B02"/>
    <s v="Vijayawada Branch"/>
    <s v="Normal"/>
    <s v="Under Review"/>
    <n v="130934"/>
    <n v="312227"/>
    <s v="Jan"/>
    <x v="1"/>
  </r>
  <r>
    <s v="L0066"/>
    <n v="1060"/>
    <s v="LT02"/>
    <s v="E022"/>
    <n v="6326431"/>
    <n v="7.5"/>
    <n v="60"/>
    <s v="2025-09-16"/>
    <s v="Approved"/>
    <s v="2025-09-23"/>
    <s v="Customer 1060"/>
    <s v="Personal Loan"/>
    <s v="B04"/>
    <s v="Guntur Branch"/>
    <s v="High value"/>
    <s v="Under Review"/>
    <n v="89442"/>
    <n v="6236989"/>
    <s v="Sep"/>
    <x v="0"/>
  </r>
  <r>
    <s v="L0067"/>
    <n v="1117"/>
    <s v="LT01"/>
    <s v="E001"/>
    <n v="5841262"/>
    <n v="12"/>
    <n v="240"/>
    <s v="2025-07-04"/>
    <s v="Approved"/>
    <s v="2025-07-05"/>
    <s v="Customer 1117"/>
    <s v="Home Loan"/>
    <s v="B04"/>
    <s v="Guntur Branch"/>
    <s v="High value"/>
    <s v="Under Review"/>
    <n v="44253"/>
    <n v="5797009"/>
    <s v="Jul"/>
    <x v="1"/>
  </r>
  <r>
    <s v="L0068"/>
    <n v="1057"/>
    <s v="LT03"/>
    <s v="E011"/>
    <n v="1603731"/>
    <n v="11"/>
    <n v="120"/>
    <s v="2025-03-24"/>
    <s v="Pending"/>
    <m/>
    <s v="Customer 1057"/>
    <s v="Car Loan"/>
    <s v="B02"/>
    <s v="Vijayawada Branch"/>
    <s v="High value"/>
    <s v="Under Review"/>
    <n v="210630"/>
    <n v="1393101"/>
    <s v="Mar"/>
    <x v="1"/>
  </r>
  <r>
    <s v="L0069"/>
    <n v="1117"/>
    <s v="LT02"/>
    <s v="E005"/>
    <n v="4687745"/>
    <n v="7.5"/>
    <n v="240"/>
    <s v="2025-01-31"/>
    <s v="Rejected"/>
    <m/>
    <s v="Customer 1117"/>
    <s v="Personal Loan"/>
    <s v="B04"/>
    <s v="Guntur Branch"/>
    <s v="High value"/>
    <s v="Under Review"/>
    <n v="70069"/>
    <n v="4617676"/>
    <s v="Jan"/>
    <x v="1"/>
  </r>
  <r>
    <s v="L0070"/>
    <n v="1032"/>
    <s v="LT01"/>
    <s v="E020"/>
    <n v="7203721"/>
    <n v="11"/>
    <n v="120"/>
    <s v="2025-05-05"/>
    <s v="Rejected"/>
    <m/>
    <s v="Customer 1032"/>
    <s v="Home Loan"/>
    <s v="B04"/>
    <s v="Guntur Branch"/>
    <s v="High value"/>
    <s v="Under Review"/>
    <n v="56157"/>
    <n v="7147564"/>
    <s v="May"/>
    <x v="1"/>
  </r>
  <r>
    <s v="L0071"/>
    <n v="1108"/>
    <s v="LT05"/>
    <s v="E006"/>
    <n v="2219204"/>
    <n v="7.5"/>
    <n v="84"/>
    <s v="2025-07-05"/>
    <s v="Rejected"/>
    <m/>
    <s v="Customer 1108"/>
    <s v="Business Loan"/>
    <s v="B03"/>
    <s v="Vizag Branch"/>
    <s v="High value"/>
    <s v="Under Review"/>
    <n v="97934"/>
    <n v="2121270"/>
    <s v="Jul"/>
    <x v="1"/>
  </r>
  <r>
    <s v="L0072"/>
    <n v="1005"/>
    <s v="LT02"/>
    <s v="E019"/>
    <n v="3206194"/>
    <n v="8.5"/>
    <n v="36"/>
    <s v="2025-10-30"/>
    <s v="Approved"/>
    <s v="2025-11-09"/>
    <s v="Customer 1005"/>
    <s v="Personal Loan"/>
    <s v="B03"/>
    <s v="Vizag Branch"/>
    <s v="High value"/>
    <s v="Under Review"/>
    <n v="76626"/>
    <n v="3129568"/>
    <s v="Oct"/>
    <x v="0"/>
  </r>
  <r>
    <s v="L0073"/>
    <n v="1007"/>
    <s v="LT02"/>
    <s v="E008"/>
    <n v="8665953"/>
    <n v="9.5"/>
    <n v="36"/>
    <s v="2025-04-28"/>
    <s v="Pending"/>
    <m/>
    <s v="Customer 1007"/>
    <s v="Personal Loan"/>
    <s v="B03"/>
    <s v="Vizag Branch"/>
    <s v="High value"/>
    <s v="Under Review"/>
    <n v="0"/>
    <n v="8665953"/>
    <s v="Apr"/>
    <x v="0"/>
  </r>
  <r>
    <s v="L0074"/>
    <n v="1152"/>
    <s v="LT03"/>
    <s v="E013"/>
    <n v="6909042"/>
    <n v="9.5"/>
    <n v="120"/>
    <s v="2025-01-19"/>
    <s v="Rejected"/>
    <m/>
    <s v="Customer 1152"/>
    <s v="Car Loan"/>
    <s v="B03"/>
    <s v="Vizag Branch"/>
    <s v="High value"/>
    <s v="Under Review"/>
    <n v="196128"/>
    <n v="6712914"/>
    <s v="Jan"/>
    <x v="1"/>
  </r>
  <r>
    <s v="L0075"/>
    <n v="1186"/>
    <s v="LT03"/>
    <s v="E029"/>
    <n v="709490"/>
    <n v="7.5"/>
    <n v="60"/>
    <s v="2025-12-29"/>
    <s v="Rejected"/>
    <m/>
    <s v="Customer 1186"/>
    <s v="Car Loan"/>
    <s v="B03"/>
    <s v="Vizag Branch"/>
    <s v="Normal"/>
    <s v="Under Review"/>
    <n v="6824"/>
    <n v="702666"/>
    <s v="Dec"/>
    <x v="1"/>
  </r>
  <r>
    <s v="L0076"/>
    <n v="1087"/>
    <s v="LT05"/>
    <s v="E013"/>
    <n v="8689625"/>
    <n v="8.5"/>
    <n v="36"/>
    <s v="2025-01-12"/>
    <s v="Approved"/>
    <s v="2025-01-21"/>
    <s v="Customer 1087"/>
    <s v="Business Loan"/>
    <s v="B04"/>
    <s v="Guntur Branch"/>
    <s v="High value"/>
    <s v="Under Review"/>
    <n v="138306"/>
    <n v="8551319"/>
    <s v="Jan"/>
    <x v="1"/>
  </r>
  <r>
    <s v="L0077"/>
    <n v="1167"/>
    <s v="LT05"/>
    <s v="E011"/>
    <n v="665895"/>
    <n v="9.5"/>
    <n v="84"/>
    <s v="2025-11-15"/>
    <s v="Approved"/>
    <s v="2025-11-25"/>
    <s v="Customer 1167"/>
    <s v="Business Loan"/>
    <s v="B05"/>
    <s v="Warangal Branch"/>
    <s v="Normal"/>
    <s v="Under Review"/>
    <n v="18275"/>
    <n v="647620"/>
    <s v="Nov"/>
    <x v="1"/>
  </r>
  <r>
    <s v="L0078"/>
    <n v="1087"/>
    <s v="LT01"/>
    <s v="E029"/>
    <n v="3815771"/>
    <n v="11"/>
    <n v="36"/>
    <s v="2025-12-09"/>
    <s v="Approved"/>
    <s v="2025-12-16"/>
    <s v="Customer 1087"/>
    <s v="Home Loan"/>
    <s v="B04"/>
    <s v="Guntur Branch"/>
    <s v="High value"/>
    <s v="Under Review"/>
    <n v="23575"/>
    <n v="3792196"/>
    <s v="Dec"/>
    <x v="1"/>
  </r>
  <r>
    <s v="L0079"/>
    <n v="1131"/>
    <s v="LT01"/>
    <s v="E021"/>
    <n v="7420551"/>
    <n v="9.5"/>
    <n v="120"/>
    <s v="2025-08-24"/>
    <s v="Rejected"/>
    <m/>
    <s v="Customer 1131"/>
    <s v="Home Loan"/>
    <s v="B02"/>
    <s v="Vijayawada Branch"/>
    <s v="High value"/>
    <s v="Under Review"/>
    <n v="52679"/>
    <n v="7367872"/>
    <s v="Aug"/>
    <x v="1"/>
  </r>
  <r>
    <s v="L0080"/>
    <n v="1108"/>
    <s v="LT04"/>
    <s v="E026"/>
    <n v="5787136"/>
    <n v="7.5"/>
    <n v="84"/>
    <s v="2025-11-30"/>
    <s v="Approved"/>
    <s v="2025-12-06"/>
    <s v="Customer 1108"/>
    <s v="Education Loan"/>
    <s v="B03"/>
    <s v="Vizag Branch"/>
    <s v="High value"/>
    <s v="Under Review"/>
    <n v="78520"/>
    <n v="5708616"/>
    <s v="Nov"/>
    <x v="1"/>
  </r>
  <r>
    <s v="L0081"/>
    <n v="1132"/>
    <s v="LT04"/>
    <s v="E023"/>
    <n v="1892739"/>
    <n v="11"/>
    <n v="84"/>
    <s v="2025-02-15"/>
    <s v="Approved"/>
    <s v="2025-02-22"/>
    <s v="Customer 1132"/>
    <s v="Education Loan"/>
    <s v="B04"/>
    <s v="Guntur Branch"/>
    <s v="High value"/>
    <s v="Under Review"/>
    <n v="5999"/>
    <n v="1886740"/>
    <s v="Feb"/>
    <x v="0"/>
  </r>
  <r>
    <s v="L0082"/>
    <n v="1135"/>
    <s v="LT04"/>
    <s v="E007"/>
    <n v="7738864"/>
    <n v="7.5"/>
    <n v="120"/>
    <s v="2025-08-08"/>
    <s v="Approved"/>
    <s v="2025-08-17"/>
    <s v="Customer 1135"/>
    <s v="Education Loan"/>
    <s v="B05"/>
    <s v="Warangal Branch"/>
    <s v="High value"/>
    <s v="Under Review"/>
    <n v="70128"/>
    <n v="7668736"/>
    <s v="Aug"/>
    <x v="0"/>
  </r>
  <r>
    <s v="L0083"/>
    <n v="1043"/>
    <s v="LT02"/>
    <s v="E001"/>
    <n v="5035077"/>
    <n v="9.5"/>
    <n v="120"/>
    <s v="2025-02-11"/>
    <s v="Pending"/>
    <m/>
    <s v="Customer 1043"/>
    <s v="Personal Loan"/>
    <s v="B02"/>
    <s v="Vijayawada Branch"/>
    <s v="High value"/>
    <s v="Under Review"/>
    <n v="56019"/>
    <n v="4979058"/>
    <s v="Feb"/>
    <x v="0"/>
  </r>
  <r>
    <s v="L0084"/>
    <n v="1004"/>
    <s v="LT02"/>
    <s v="E030"/>
    <n v="648909"/>
    <n v="11"/>
    <n v="84"/>
    <s v="2025-11-09"/>
    <s v="Approved"/>
    <s v="2025-11-15"/>
    <s v="Customer 1004"/>
    <s v="Personal Loan"/>
    <s v="B05"/>
    <s v="Warangal Branch"/>
    <s v="Normal"/>
    <s v="Under Review"/>
    <n v="192608"/>
    <n v="456301"/>
    <s v="Nov"/>
    <x v="0"/>
  </r>
  <r>
    <s v="L0085"/>
    <n v="1128"/>
    <s v="LT01"/>
    <s v="E020"/>
    <n v="5888946"/>
    <n v="11"/>
    <n v="84"/>
    <s v="2025-02-17"/>
    <s v="Rejected"/>
    <m/>
    <s v="Customer 1128"/>
    <s v="Home Loan"/>
    <s v="B02"/>
    <s v="Vijayawada Branch"/>
    <s v="High value"/>
    <s v="Under Review"/>
    <n v="90467"/>
    <n v="5798479"/>
    <s v="Feb"/>
    <x v="1"/>
  </r>
  <r>
    <s v="L0086"/>
    <n v="1095"/>
    <s v="LT01"/>
    <s v="E008"/>
    <n v="693208"/>
    <n v="7.5"/>
    <n v="120"/>
    <s v="2025-09-23"/>
    <s v="Approved"/>
    <s v="2025-09-29"/>
    <s v="Customer 1095"/>
    <s v="Home Loan"/>
    <s v="B03"/>
    <s v="Vizag Branch"/>
    <s v="Normal"/>
    <s v="Under Review"/>
    <n v="34895"/>
    <n v="658313"/>
    <s v="Sep"/>
    <x v="0"/>
  </r>
  <r>
    <s v="L0087"/>
    <n v="1023"/>
    <s v="LT02"/>
    <s v="E021"/>
    <n v="1722413"/>
    <n v="9.5"/>
    <n v="60"/>
    <s v="2025-11-08"/>
    <s v="Approved"/>
    <s v="2025-11-18"/>
    <s v="Customer 1023"/>
    <s v="Personal Loan"/>
    <s v="B02"/>
    <s v="Vijayawada Branch"/>
    <s v="High value"/>
    <s v="Under Review"/>
    <n v="71084"/>
    <n v="1651329"/>
    <s v="Nov"/>
    <x v="0"/>
  </r>
  <r>
    <s v="L0088"/>
    <n v="1140"/>
    <s v="LT03"/>
    <s v="E008"/>
    <n v="8124258"/>
    <n v="7.5"/>
    <n v="240"/>
    <s v="2025-04-17"/>
    <s v="Approved"/>
    <s v="2025-04-22"/>
    <s v="Customer 1140"/>
    <s v="Car Loan"/>
    <s v="B03"/>
    <s v="Vizag Branch"/>
    <s v="High value"/>
    <s v="Under Review"/>
    <n v="117420"/>
    <n v="8006838"/>
    <s v="Apr"/>
    <x v="0"/>
  </r>
  <r>
    <s v="L0089"/>
    <n v="1097"/>
    <s v="LT02"/>
    <s v="E008"/>
    <n v="7383414"/>
    <n v="11"/>
    <n v="240"/>
    <s v="2025-01-29"/>
    <s v="Rejected"/>
    <m/>
    <s v="Customer 1097"/>
    <s v="Personal Loan"/>
    <s v="B03"/>
    <s v="Vizag Branch"/>
    <s v="High value"/>
    <s v="Under Review"/>
    <n v="65904"/>
    <n v="7317510"/>
    <s v="Jan"/>
    <x v="0"/>
  </r>
  <r>
    <s v="L0090"/>
    <n v="1046"/>
    <s v="LT02"/>
    <s v="E027"/>
    <n v="365256"/>
    <n v="12"/>
    <n v="84"/>
    <s v="2025-08-26"/>
    <s v="Approved"/>
    <s v="2025-09-01"/>
    <s v="Customer 1046"/>
    <s v="Personal Loan"/>
    <s v="B02"/>
    <s v="Vijayawada Branch"/>
    <s v="Normal"/>
    <s v="Under Review"/>
    <n v="247902"/>
    <n v="117354"/>
    <s v="Aug"/>
    <x v="1"/>
  </r>
  <r>
    <s v="L0091"/>
    <n v="1157"/>
    <s v="LT03"/>
    <s v="E007"/>
    <n v="6292386"/>
    <n v="12"/>
    <n v="120"/>
    <s v="2025-09-28"/>
    <s v="Pending"/>
    <m/>
    <s v="Customer 1157"/>
    <s v="Car Loan"/>
    <s v="B03"/>
    <s v="Vizag Branch"/>
    <s v="High value"/>
    <s v="Under Review"/>
    <n v="82171"/>
    <n v="6210215"/>
    <s v="Sep"/>
    <x v="1"/>
  </r>
  <r>
    <s v="L0092"/>
    <n v="1160"/>
    <s v="LT04"/>
    <s v="E028"/>
    <n v="2885809"/>
    <n v="8.5"/>
    <n v="60"/>
    <s v="2025-01-16"/>
    <s v="Rejected"/>
    <m/>
    <s v="Customer 1160"/>
    <s v="Education Loan"/>
    <s v="B03"/>
    <s v="Vizag Branch"/>
    <s v="High value"/>
    <s v="Under Review"/>
    <n v="124550"/>
    <n v="2761259"/>
    <s v="Jan"/>
    <x v="1"/>
  </r>
  <r>
    <s v="L0093"/>
    <n v="1185"/>
    <s v="LT02"/>
    <s v="E022"/>
    <n v="4177937"/>
    <n v="12"/>
    <n v="84"/>
    <s v="2025-01-14"/>
    <s v="Approved"/>
    <s v="2025-01-23"/>
    <s v="Customer 1185"/>
    <s v="Personal Loan"/>
    <s v="B02"/>
    <s v="Vijayawada Branch"/>
    <s v="High value"/>
    <s v="Under Review"/>
    <n v="16913"/>
    <n v="4161024"/>
    <s v="Jan"/>
    <x v="0"/>
  </r>
  <r>
    <s v="L0094"/>
    <n v="1065"/>
    <s v="LT02"/>
    <s v="E016"/>
    <n v="7410010"/>
    <n v="11"/>
    <n v="84"/>
    <s v="2025-02-19"/>
    <s v="Pending"/>
    <m/>
    <s v="Customer 1065"/>
    <s v="Personal Loan"/>
    <s v="B05"/>
    <s v="Warangal Branch"/>
    <s v="High value"/>
    <s v="Under Review"/>
    <n v="129286"/>
    <n v="7280724"/>
    <s v="Feb"/>
    <x v="1"/>
  </r>
  <r>
    <s v="L0095"/>
    <n v="1027"/>
    <s v="LT02"/>
    <s v="E009"/>
    <n v="8802032"/>
    <n v="9.5"/>
    <n v="84"/>
    <s v="2025-08-13"/>
    <s v="Approved"/>
    <s v="2025-08-15"/>
    <s v="Customer 1027"/>
    <s v="Personal Loan"/>
    <s v="B02"/>
    <s v="Vijayawada Branch"/>
    <s v="High value"/>
    <s v="Under Review"/>
    <n v="151877"/>
    <n v="8650155"/>
    <s v="Aug"/>
    <x v="0"/>
  </r>
  <r>
    <s v="L0096"/>
    <n v="1005"/>
    <s v="LT04"/>
    <s v="E008"/>
    <n v="8297921"/>
    <n v="7.5"/>
    <n v="60"/>
    <s v="2025-06-10"/>
    <s v="Pending"/>
    <m/>
    <s v="Customer 1005"/>
    <s v="Education Loan"/>
    <s v="B03"/>
    <s v="Vizag Branch"/>
    <s v="High value"/>
    <s v="Under Review"/>
    <n v="20666"/>
    <n v="8277255"/>
    <s v="Jun"/>
    <x v="0"/>
  </r>
  <r>
    <s v="L0097"/>
    <n v="1004"/>
    <s v="LT03"/>
    <s v="E015"/>
    <n v="7085006"/>
    <n v="11"/>
    <n v="120"/>
    <s v="2025-07-24"/>
    <s v="Approved"/>
    <s v="2025-07-28"/>
    <s v="Customer 1004"/>
    <s v="Car Loan"/>
    <s v="B05"/>
    <s v="Warangal Branch"/>
    <s v="High value"/>
    <s v="Under Review"/>
    <n v="131114"/>
    <n v="6953892"/>
    <s v="Jul"/>
    <x v="0"/>
  </r>
  <r>
    <s v="L0098"/>
    <n v="1054"/>
    <s v="LT03"/>
    <s v="E028"/>
    <n v="3646145"/>
    <n v="12"/>
    <n v="84"/>
    <s v="2025-06-04"/>
    <s v="Rejected"/>
    <m/>
    <s v="Customer 1054"/>
    <s v="Car Loan"/>
    <s v="B02"/>
    <s v="Vijayawada Branch"/>
    <s v="High value"/>
    <s v="Under Review"/>
    <n v="122522"/>
    <n v="3523623"/>
    <s v="Jun"/>
    <x v="1"/>
  </r>
  <r>
    <s v="L0099"/>
    <n v="1088"/>
    <s v="LT02"/>
    <s v="E015"/>
    <n v="1045732"/>
    <n v="9.5"/>
    <n v="240"/>
    <s v="2025-08-01"/>
    <s v="Rejected"/>
    <m/>
    <s v="Customer 1088"/>
    <s v="Personal Loan"/>
    <s v="B01"/>
    <s v="Hyderabad Main"/>
    <s v="High value"/>
    <s v="Under Review"/>
    <n v="162365"/>
    <n v="883367"/>
    <s v="Aug"/>
    <x v="1"/>
  </r>
  <r>
    <s v="L0100"/>
    <n v="1188"/>
    <s v="LT05"/>
    <s v="E019"/>
    <n v="4761123"/>
    <n v="12"/>
    <n v="84"/>
    <s v="2025-04-06"/>
    <s v="Approved"/>
    <s v="2025-04-13"/>
    <s v="Customer 1188"/>
    <s v="Business Loan"/>
    <s v="B05"/>
    <s v="Warangal Branch"/>
    <s v="High value"/>
    <s v="Under Review"/>
    <n v="94534"/>
    <n v="4666589"/>
    <s v="Apr"/>
    <x v="0"/>
  </r>
  <r>
    <s v="L0101"/>
    <n v="1013"/>
    <s v="LT05"/>
    <s v="E009"/>
    <n v="8295433"/>
    <n v="9.5"/>
    <n v="240"/>
    <s v="2025-07-06"/>
    <s v="Pending"/>
    <m/>
    <s v="Customer 1013"/>
    <s v="Business Loan"/>
    <s v="B03"/>
    <s v="Vizag Branch"/>
    <s v="High value"/>
    <s v="Under Review"/>
    <n v="98527"/>
    <n v="8196906"/>
    <s v="Jul"/>
    <x v="0"/>
  </r>
  <r>
    <s v="L0102"/>
    <n v="1124"/>
    <s v="LT04"/>
    <s v="E023"/>
    <n v="852069"/>
    <n v="7.5"/>
    <n v="240"/>
    <s v="2025-03-07"/>
    <s v="Approved"/>
    <s v="2025-03-11"/>
    <s v="Customer 1124"/>
    <s v="Education Loan"/>
    <s v="B05"/>
    <s v="Warangal Branch"/>
    <s v="Normal"/>
    <s v="Under Review"/>
    <n v="47693"/>
    <n v="804376"/>
    <s v="Mar"/>
    <x v="1"/>
  </r>
  <r>
    <s v="L0103"/>
    <n v="1153"/>
    <s v="LT03"/>
    <s v="E016"/>
    <n v="9886590"/>
    <n v="7.5"/>
    <n v="60"/>
    <s v="2025-04-22"/>
    <s v="Rejected"/>
    <m/>
    <s v="Customer 1153"/>
    <s v="Car Loan"/>
    <s v="B01"/>
    <s v="Hyderabad Main"/>
    <s v="High value"/>
    <s v="Under Review"/>
    <n v="41982"/>
    <n v="9844608"/>
    <s v="Apr"/>
    <x v="1"/>
  </r>
  <r>
    <s v="L0104"/>
    <n v="1049"/>
    <s v="LT03"/>
    <s v="E030"/>
    <n v="3067606"/>
    <n v="7.5"/>
    <n v="36"/>
    <s v="2025-02-05"/>
    <s v="Pending"/>
    <m/>
    <s v="Customer 1049"/>
    <s v="Car Loan"/>
    <s v="B02"/>
    <s v="Vijayawada Branch"/>
    <s v="High value"/>
    <s v="Under Review"/>
    <n v="23021"/>
    <n v="3044585"/>
    <s v="Feb"/>
    <x v="0"/>
  </r>
  <r>
    <s v="L0105"/>
    <n v="1158"/>
    <s v="LT04"/>
    <s v="E025"/>
    <n v="8493214"/>
    <n v="7.5"/>
    <n v="84"/>
    <s v="2025-05-28"/>
    <s v="Pending"/>
    <m/>
    <s v="Customer 1158"/>
    <s v="Education Loan"/>
    <s v="B05"/>
    <s v="Warangal Branch"/>
    <s v="High value"/>
    <s v="Under Review"/>
    <n v="0"/>
    <n v="8493214"/>
    <s v="May"/>
    <x v="1"/>
  </r>
  <r>
    <s v="L0106"/>
    <n v="1173"/>
    <s v="LT03"/>
    <s v="E019"/>
    <n v="8360536"/>
    <n v="8.5"/>
    <n v="84"/>
    <s v="2025-03-18"/>
    <s v="Approved"/>
    <s v="2025-03-20"/>
    <s v="Customer 1173"/>
    <s v="Car Loan"/>
    <s v="B02"/>
    <s v="Vijayawada Branch"/>
    <s v="High value"/>
    <s v="Under Review"/>
    <n v="48155"/>
    <n v="8312381"/>
    <s v="Mar"/>
    <x v="1"/>
  </r>
  <r>
    <s v="L0107"/>
    <n v="1168"/>
    <s v="LT01"/>
    <s v="E011"/>
    <n v="6471938"/>
    <n v="8.5"/>
    <n v="120"/>
    <s v="2025-09-16"/>
    <s v="Approved"/>
    <s v="2025-09-24"/>
    <s v="Customer 1168"/>
    <s v="Home Loan"/>
    <s v="B04"/>
    <s v="Guntur Branch"/>
    <s v="High value"/>
    <s v="Under Review"/>
    <n v="219034"/>
    <n v="6252904"/>
    <s v="Sep"/>
    <x v="0"/>
  </r>
  <r>
    <s v="L0108"/>
    <n v="1146"/>
    <s v="LT02"/>
    <s v="E005"/>
    <n v="5775999"/>
    <n v="9.5"/>
    <n v="120"/>
    <s v="2025-11-25"/>
    <s v="Approved"/>
    <s v="2025-11-27"/>
    <s v="Customer 1146"/>
    <s v="Personal Loan"/>
    <s v="B03"/>
    <s v="Vizag Branch"/>
    <s v="High value"/>
    <s v="Under Review"/>
    <n v="185968"/>
    <n v="5590031"/>
    <s v="Nov"/>
    <x v="0"/>
  </r>
  <r>
    <s v="L0109"/>
    <n v="1189"/>
    <s v="LT04"/>
    <s v="E005"/>
    <n v="8037462"/>
    <n v="8.5"/>
    <n v="36"/>
    <s v="2025-06-07"/>
    <s v="Approved"/>
    <s v="2025-06-09"/>
    <s v="Customer 1189"/>
    <s v="Education Loan"/>
    <s v="B05"/>
    <s v="Warangal Branch"/>
    <s v="High value"/>
    <s v="Under Review"/>
    <n v="122735"/>
    <n v="7914727"/>
    <s v="Jun"/>
    <x v="1"/>
  </r>
  <r>
    <s v="L0110"/>
    <n v="1169"/>
    <s v="LT04"/>
    <s v="E022"/>
    <n v="2279515"/>
    <n v="8.5"/>
    <n v="84"/>
    <s v="2025-09-14"/>
    <s v="Pending"/>
    <m/>
    <s v="Customer 1169"/>
    <s v="Education Loan"/>
    <s v="B01"/>
    <s v="Hyderabad Main"/>
    <s v="High value"/>
    <s v="Under Review"/>
    <n v="94127"/>
    <n v="2185388"/>
    <s v="Sep"/>
    <x v="1"/>
  </r>
  <r>
    <s v="L0111"/>
    <n v="1097"/>
    <s v="LT04"/>
    <s v="E005"/>
    <n v="5457045"/>
    <n v="7.5"/>
    <n v="120"/>
    <s v="2025-11-02"/>
    <s v="Pending"/>
    <m/>
    <s v="Customer 1097"/>
    <s v="Education Loan"/>
    <s v="B03"/>
    <s v="Vizag Branch"/>
    <s v="High value"/>
    <s v="Under Review"/>
    <n v="90380"/>
    <n v="5366665"/>
    <s v="Nov"/>
    <x v="0"/>
  </r>
  <r>
    <s v="L0112"/>
    <n v="1057"/>
    <s v="LT03"/>
    <s v="E029"/>
    <n v="9384445"/>
    <n v="9.5"/>
    <n v="60"/>
    <s v="2025-08-05"/>
    <s v="Rejected"/>
    <m/>
    <s v="Customer 1057"/>
    <s v="Car Loan"/>
    <s v="B02"/>
    <s v="Vijayawada Branch"/>
    <s v="High value"/>
    <s v="Under Review"/>
    <n v="65771"/>
    <n v="9318674"/>
    <s v="Aug"/>
    <x v="1"/>
  </r>
  <r>
    <s v="L0113"/>
    <n v="1157"/>
    <s v="LT03"/>
    <s v="E008"/>
    <n v="1812500"/>
    <n v="8.5"/>
    <n v="240"/>
    <s v="2025-10-04"/>
    <s v="Approved"/>
    <s v="2025-10-12"/>
    <s v="Customer 1157"/>
    <s v="Car Loan"/>
    <s v="B03"/>
    <s v="Vizag Branch"/>
    <s v="High value"/>
    <s v="Under Review"/>
    <n v="170385"/>
    <n v="1642115"/>
    <s v="Oct"/>
    <x v="1"/>
  </r>
  <r>
    <s v="L0114"/>
    <n v="1073"/>
    <s v="LT03"/>
    <s v="E010"/>
    <n v="5876772"/>
    <n v="11"/>
    <n v="240"/>
    <s v="2025-09-21"/>
    <s v="Rejected"/>
    <m/>
    <s v="Customer 1073"/>
    <s v="Car Loan"/>
    <s v="B02"/>
    <s v="Vijayawada Branch"/>
    <s v="High value"/>
    <s v="Under Review"/>
    <n v="0"/>
    <n v="5876772"/>
    <s v="Sep"/>
    <x v="0"/>
  </r>
  <r>
    <s v="L0115"/>
    <n v="1046"/>
    <s v="LT05"/>
    <s v="E011"/>
    <n v="2899445"/>
    <n v="9.5"/>
    <n v="36"/>
    <s v="2025-06-13"/>
    <s v="Approved"/>
    <s v="2025-06-23"/>
    <s v="Customer 1046"/>
    <s v="Business Loan"/>
    <s v="B02"/>
    <s v="Vijayawada Branch"/>
    <s v="High value"/>
    <s v="Under Review"/>
    <n v="43980"/>
    <n v="2855465"/>
    <s v="Jun"/>
    <x v="1"/>
  </r>
  <r>
    <s v="L0116"/>
    <n v="1152"/>
    <s v="LT05"/>
    <s v="E012"/>
    <n v="8070904"/>
    <n v="8.5"/>
    <n v="36"/>
    <s v="2025-09-21"/>
    <s v="Approved"/>
    <s v="2025-09-28"/>
    <s v="Customer 1152"/>
    <s v="Business Loan"/>
    <s v="B03"/>
    <s v="Vizag Branch"/>
    <s v="High value"/>
    <s v="Under Review"/>
    <n v="47857"/>
    <n v="8023047"/>
    <s v="Sep"/>
    <x v="1"/>
  </r>
  <r>
    <s v="L0117"/>
    <n v="1172"/>
    <s v="LT01"/>
    <s v="E015"/>
    <n v="9992093"/>
    <n v="7.5"/>
    <n v="36"/>
    <s v="2025-11-25"/>
    <s v="Approved"/>
    <s v="2025-11-27"/>
    <s v="Customer 1172"/>
    <s v="Home Loan"/>
    <s v="B04"/>
    <s v="Guntur Branch"/>
    <s v="High value"/>
    <s v="Under Review"/>
    <n v="76494"/>
    <n v="9915599"/>
    <s v="Nov"/>
    <x v="0"/>
  </r>
  <r>
    <s v="L0118"/>
    <n v="1057"/>
    <s v="LT02"/>
    <s v="E026"/>
    <n v="6666090"/>
    <n v="12"/>
    <n v="36"/>
    <s v="2025-03-28"/>
    <s v="Approved"/>
    <s v="2025-04-01"/>
    <s v="Customer 1057"/>
    <s v="Personal Loan"/>
    <s v="B02"/>
    <s v="Vijayawada Branch"/>
    <s v="High value"/>
    <s v="Under Review"/>
    <n v="144273"/>
    <n v="6521817"/>
    <s v="Mar"/>
    <x v="1"/>
  </r>
  <r>
    <s v="L0119"/>
    <n v="1154"/>
    <s v="LT05"/>
    <s v="E025"/>
    <n v="964087"/>
    <n v="11"/>
    <n v="60"/>
    <s v="2025-10-12"/>
    <s v="Pending"/>
    <m/>
    <s v="Customer 1154"/>
    <s v="Business Loan"/>
    <s v="B04"/>
    <s v="Guntur Branch"/>
    <s v="Normal"/>
    <s v="Under Review"/>
    <n v="105421"/>
    <n v="858666"/>
    <s v="Oct"/>
    <x v="0"/>
  </r>
  <r>
    <s v="L0120"/>
    <n v="1007"/>
    <s v="LT05"/>
    <s v="E010"/>
    <n v="3942062"/>
    <n v="12"/>
    <n v="36"/>
    <s v="2025-10-28"/>
    <s v="Approved"/>
    <s v="2025-11-05"/>
    <s v="Customer 1007"/>
    <s v="Business Loan"/>
    <s v="B03"/>
    <s v="Vizag Branch"/>
    <s v="High value"/>
    <s v="Under Review"/>
    <n v="34291"/>
    <n v="3907771"/>
    <s v="Oct"/>
    <x v="0"/>
  </r>
  <r>
    <s v="L0121"/>
    <n v="1121"/>
    <s v="LT04"/>
    <s v="E021"/>
    <n v="9578430"/>
    <n v="8.5"/>
    <n v="240"/>
    <s v="2025-12-05"/>
    <s v="Approved"/>
    <s v="2025-12-10"/>
    <s v="Customer 1121"/>
    <s v="Education Loan"/>
    <s v="B01"/>
    <s v="Hyderabad Main"/>
    <s v="High value"/>
    <s v="Under Review"/>
    <n v="128903"/>
    <n v="9449527"/>
    <s v="Dec"/>
    <x v="1"/>
  </r>
  <r>
    <s v="L0122"/>
    <n v="1096"/>
    <s v="LT01"/>
    <s v="E026"/>
    <n v="6116571"/>
    <n v="7.5"/>
    <n v="240"/>
    <s v="2025-10-18"/>
    <s v="Rejected"/>
    <m/>
    <s v="Customer 1096"/>
    <s v="Home Loan"/>
    <s v="B03"/>
    <s v="Vizag Branch"/>
    <s v="High value"/>
    <s v="Under Review"/>
    <n v="191222"/>
    <n v="5925349"/>
    <s v="Oct"/>
    <x v="1"/>
  </r>
  <r>
    <s v="L0123"/>
    <n v="1128"/>
    <s v="LT05"/>
    <s v="E007"/>
    <n v="2992607"/>
    <n v="11"/>
    <n v="36"/>
    <s v="2025-08-18"/>
    <s v="Approved"/>
    <s v="2025-08-23"/>
    <s v="Customer 1128"/>
    <s v="Business Loan"/>
    <s v="B02"/>
    <s v="Vijayawada Branch"/>
    <s v="High value"/>
    <s v="Under Review"/>
    <n v="45481"/>
    <n v="2947126"/>
    <s v="Aug"/>
    <x v="1"/>
  </r>
  <r>
    <s v="L0124"/>
    <n v="1105"/>
    <s v="LT01"/>
    <s v="E030"/>
    <n v="6948305"/>
    <n v="7.5"/>
    <n v="36"/>
    <s v="2025-09-15"/>
    <s v="Pending"/>
    <m/>
    <s v="Customer 1105"/>
    <s v="Home Loan"/>
    <s v="B01"/>
    <s v="Hyderabad Main"/>
    <s v="High value"/>
    <s v="Under Review"/>
    <n v="133461"/>
    <n v="6814844"/>
    <s v="Sep"/>
    <x v="1"/>
  </r>
  <r>
    <s v="L0125"/>
    <n v="1188"/>
    <s v="LT04"/>
    <s v="E026"/>
    <n v="9971860"/>
    <n v="11"/>
    <n v="240"/>
    <s v="2025-10-10"/>
    <s v="Rejected"/>
    <m/>
    <s v="Customer 1188"/>
    <s v="Education Loan"/>
    <s v="B05"/>
    <s v="Warangal Branch"/>
    <s v="High value"/>
    <s v="Under Review"/>
    <n v="35476"/>
    <n v="9936384"/>
    <s v="Oct"/>
    <x v="0"/>
  </r>
  <r>
    <s v="L0126"/>
    <n v="1166"/>
    <s v="LT03"/>
    <s v="E005"/>
    <n v="6030562"/>
    <n v="8.5"/>
    <n v="84"/>
    <s v="2025-08-18"/>
    <s v="Pending"/>
    <m/>
    <s v="Customer 1166"/>
    <s v="Car Loan"/>
    <s v="B03"/>
    <s v="Vizag Branch"/>
    <s v="High value"/>
    <s v="Under Review"/>
    <n v="30001"/>
    <n v="6000561"/>
    <s v="Aug"/>
    <x v="1"/>
  </r>
  <r>
    <s v="L0127"/>
    <n v="1151"/>
    <s v="LT03"/>
    <s v="E018"/>
    <n v="5545516"/>
    <n v="7.5"/>
    <n v="36"/>
    <s v="2025-10-09"/>
    <s v="Pending"/>
    <m/>
    <s v="Customer 1151"/>
    <s v="Car Loan"/>
    <s v="B02"/>
    <s v="Vijayawada Branch"/>
    <s v="High value"/>
    <s v="Under Review"/>
    <n v="9682"/>
    <n v="5535834"/>
    <s v="Oct"/>
    <x v="0"/>
  </r>
  <r>
    <s v="L0128"/>
    <n v="1139"/>
    <s v="LT03"/>
    <s v="E030"/>
    <n v="3027730"/>
    <n v="9.5"/>
    <n v="120"/>
    <s v="2025-06-07"/>
    <s v="Rejected"/>
    <m/>
    <s v="Customer 1139"/>
    <s v="Car Loan"/>
    <s v="B01"/>
    <s v="Hyderabad Main"/>
    <s v="High value"/>
    <s v="Under Review"/>
    <n v="47219"/>
    <n v="2980511"/>
    <s v="Jun"/>
    <x v="1"/>
  </r>
  <r>
    <s v="L0129"/>
    <n v="1144"/>
    <s v="LT01"/>
    <s v="E020"/>
    <n v="3736961"/>
    <n v="8.5"/>
    <n v="240"/>
    <s v="2025-07-26"/>
    <s v="Approved"/>
    <s v="2025-08-03"/>
    <s v="Customer 1144"/>
    <s v="Home Loan"/>
    <s v="B01"/>
    <s v="Hyderabad Main"/>
    <s v="High value"/>
    <s v="Under Review"/>
    <n v="24770"/>
    <n v="3712191"/>
    <s v="Jul"/>
    <x v="1"/>
  </r>
  <r>
    <s v="L0130"/>
    <n v="1090"/>
    <s v="LT01"/>
    <s v="E029"/>
    <n v="2161901"/>
    <n v="11"/>
    <n v="120"/>
    <s v="2025-01-30"/>
    <s v="Rejected"/>
    <m/>
    <s v="Customer 1090"/>
    <s v="Home Loan"/>
    <s v="B04"/>
    <s v="Guntur Branch"/>
    <s v="High value"/>
    <s v="Under Review"/>
    <n v="19109"/>
    <n v="2142792"/>
    <s v="Jan"/>
    <x v="0"/>
  </r>
  <r>
    <s v="L0131"/>
    <n v="1065"/>
    <s v="LT02"/>
    <s v="E028"/>
    <n v="9294162"/>
    <n v="12"/>
    <n v="120"/>
    <s v="2025-07-06"/>
    <s v="Approved"/>
    <s v="2025-07-09"/>
    <s v="Customer 1065"/>
    <s v="Personal Loan"/>
    <s v="B05"/>
    <s v="Warangal Branch"/>
    <s v="High value"/>
    <s v="Under Review"/>
    <n v="89841"/>
    <n v="9204321"/>
    <s v="Jul"/>
    <x v="1"/>
  </r>
  <r>
    <s v="L0132"/>
    <n v="1011"/>
    <s v="LT05"/>
    <s v="E014"/>
    <n v="1638090"/>
    <n v="9.5"/>
    <n v="84"/>
    <s v="2025-05-23"/>
    <s v="Approved"/>
    <s v="2025-05-28"/>
    <s v="Customer 1011"/>
    <s v="Business Loan"/>
    <s v="B04"/>
    <s v="Guntur Branch"/>
    <s v="High value"/>
    <s v="Under Review"/>
    <n v="0"/>
    <n v="1638090"/>
    <s v="May"/>
    <x v="1"/>
  </r>
  <r>
    <s v="L0133"/>
    <n v="1134"/>
    <s v="LT02"/>
    <s v="E030"/>
    <n v="9244715"/>
    <n v="8.5"/>
    <n v="60"/>
    <s v="2025-07-31"/>
    <s v="Pending"/>
    <m/>
    <s v="Customer 1134"/>
    <s v="Personal Loan"/>
    <s v="B01"/>
    <s v="Hyderabad Main"/>
    <s v="High value"/>
    <s v="Under Review"/>
    <n v="84667"/>
    <n v="9160048"/>
    <s v="Jul"/>
    <x v="0"/>
  </r>
  <r>
    <s v="L0134"/>
    <n v="1170"/>
    <s v="LT03"/>
    <s v="E006"/>
    <n v="7267695"/>
    <n v="9.5"/>
    <n v="240"/>
    <s v="2025-03-23"/>
    <s v="Approved"/>
    <s v="2025-03-29"/>
    <s v="Customer 1170"/>
    <s v="Car Loan"/>
    <s v="B04"/>
    <s v="Guntur Branch"/>
    <s v="High value"/>
    <s v="Under Review"/>
    <n v="214256"/>
    <n v="7053439"/>
    <s v="Mar"/>
    <x v="1"/>
  </r>
  <r>
    <s v="L0135"/>
    <n v="1024"/>
    <s v="LT03"/>
    <s v="E006"/>
    <n v="3888406"/>
    <n v="12"/>
    <n v="36"/>
    <s v="2025-03-21"/>
    <s v="Rejected"/>
    <m/>
    <s v="Customer 1024"/>
    <s v="Car Loan"/>
    <s v="B02"/>
    <s v="Vijayawada Branch"/>
    <s v="High value"/>
    <s v="Under Review"/>
    <n v="0"/>
    <n v="3888406"/>
    <s v="Mar"/>
    <x v="0"/>
  </r>
  <r>
    <s v="L0136"/>
    <n v="1144"/>
    <s v="LT04"/>
    <s v="E030"/>
    <n v="8434114"/>
    <n v="9.5"/>
    <n v="84"/>
    <s v="2025-11-11"/>
    <s v="Pending"/>
    <m/>
    <s v="Customer 1144"/>
    <s v="Education Loan"/>
    <s v="B01"/>
    <s v="Hyderabad Main"/>
    <s v="High value"/>
    <s v="Under Review"/>
    <n v="8285"/>
    <n v="8425829"/>
    <s v="Nov"/>
    <x v="1"/>
  </r>
  <r>
    <s v="L0137"/>
    <n v="1006"/>
    <s v="LT02"/>
    <s v="E019"/>
    <n v="5371896"/>
    <n v="12"/>
    <n v="60"/>
    <s v="2025-11-24"/>
    <s v="Pending"/>
    <m/>
    <s v="Customer 1006"/>
    <s v="Personal Loan"/>
    <s v="B02"/>
    <s v="Vijayawada Branch"/>
    <s v="High value"/>
    <s v="Under Review"/>
    <n v="73329"/>
    <n v="5298567"/>
    <s v="Nov"/>
    <x v="0"/>
  </r>
  <r>
    <s v="L0138"/>
    <n v="1069"/>
    <s v="LT04"/>
    <s v="E018"/>
    <n v="8855813"/>
    <n v="7.5"/>
    <n v="60"/>
    <s v="2025-10-04"/>
    <s v="Approved"/>
    <s v="2025-10-08"/>
    <s v="Customer 1069"/>
    <s v="Education Loan"/>
    <s v="B01"/>
    <s v="Hyderabad Main"/>
    <s v="High value"/>
    <s v="Under Review"/>
    <n v="162380"/>
    <n v="8693433"/>
    <s v="Oct"/>
    <x v="0"/>
  </r>
  <r>
    <s v="L0139"/>
    <n v="1133"/>
    <s v="LT02"/>
    <s v="E026"/>
    <n v="1366213"/>
    <n v="8.5"/>
    <n v="60"/>
    <s v="2025-08-24"/>
    <s v="Pending"/>
    <m/>
    <s v="Customer 1133"/>
    <s v="Personal Loan"/>
    <s v="B04"/>
    <s v="Guntur Branch"/>
    <s v="High value"/>
    <s v="Under Review"/>
    <n v="73111"/>
    <n v="1293102"/>
    <s v="Aug"/>
    <x v="1"/>
  </r>
  <r>
    <s v="L0140"/>
    <n v="1109"/>
    <s v="LT03"/>
    <s v="E008"/>
    <n v="6450918"/>
    <n v="7.5"/>
    <n v="60"/>
    <s v="2025-10-10"/>
    <s v="Approved"/>
    <s v="2025-10-12"/>
    <s v="Customer 1109"/>
    <s v="Car Loan"/>
    <s v="B02"/>
    <s v="Vijayawada Branch"/>
    <s v="High value"/>
    <s v="Under Review"/>
    <n v="240419"/>
    <n v="6210499"/>
    <s v="Oct"/>
    <x v="0"/>
  </r>
  <r>
    <s v="L0141"/>
    <n v="1152"/>
    <s v="LT04"/>
    <s v="E022"/>
    <n v="1678177"/>
    <n v="11"/>
    <n v="240"/>
    <s v="2025-07-22"/>
    <s v="Approved"/>
    <s v="2025-08-01"/>
    <s v="Customer 1152"/>
    <s v="Education Loan"/>
    <s v="B03"/>
    <s v="Vizag Branch"/>
    <s v="High value"/>
    <s v="Under Review"/>
    <n v="61728"/>
    <n v="1616449"/>
    <s v="Jul"/>
    <x v="1"/>
  </r>
  <r>
    <s v="L0142"/>
    <n v="1050"/>
    <s v="LT03"/>
    <s v="E009"/>
    <n v="2599629"/>
    <n v="7.5"/>
    <n v="240"/>
    <s v="2025-12-07"/>
    <s v="Approved"/>
    <s v="2025-12-08"/>
    <s v="Customer 1050"/>
    <s v="Car Loan"/>
    <s v="B05"/>
    <s v="Warangal Branch"/>
    <s v="High value"/>
    <s v="Under Review"/>
    <n v="158347"/>
    <n v="2441282"/>
    <s v="Dec"/>
    <x v="0"/>
  </r>
  <r>
    <s v="L0143"/>
    <n v="1078"/>
    <s v="LT05"/>
    <s v="E001"/>
    <n v="5810666"/>
    <n v="8.5"/>
    <n v="36"/>
    <s v="2025-06-13"/>
    <s v="Approved"/>
    <s v="2025-06-15"/>
    <s v="Customer 1078"/>
    <s v="Business Loan"/>
    <s v="B01"/>
    <s v="Hyderabad Main"/>
    <s v="High value"/>
    <s v="Under Review"/>
    <n v="0"/>
    <n v="5810666"/>
    <s v="Jun"/>
    <x v="1"/>
  </r>
  <r>
    <s v="L0144"/>
    <n v="1146"/>
    <s v="LT05"/>
    <s v="E001"/>
    <n v="4048821"/>
    <n v="12"/>
    <n v="84"/>
    <s v="2025-02-24"/>
    <s v="Approved"/>
    <s v="2025-02-27"/>
    <s v="Customer 1146"/>
    <s v="Business Loan"/>
    <s v="B03"/>
    <s v="Vizag Branch"/>
    <s v="High value"/>
    <s v="Under Review"/>
    <n v="194031"/>
    <n v="3854790"/>
    <s v="Feb"/>
    <x v="0"/>
  </r>
  <r>
    <s v="L0145"/>
    <n v="1041"/>
    <s v="LT05"/>
    <s v="E024"/>
    <n v="7353759"/>
    <n v="9.5"/>
    <n v="120"/>
    <s v="2025-03-24"/>
    <s v="Approved"/>
    <s v="2025-04-01"/>
    <s v="Customer 1041"/>
    <s v="Business Loan"/>
    <s v="B02"/>
    <s v="Vijayawada Branch"/>
    <s v="High value"/>
    <s v="Under Review"/>
    <n v="129768"/>
    <n v="7223991"/>
    <s v="Mar"/>
    <x v="1"/>
  </r>
  <r>
    <s v="L0146"/>
    <n v="1002"/>
    <s v="LT02"/>
    <s v="E028"/>
    <n v="9515206"/>
    <n v="12"/>
    <n v="84"/>
    <s v="2025-04-01"/>
    <s v="Pending"/>
    <m/>
    <s v="Customer 1002"/>
    <s v="Personal Loan"/>
    <s v="B05"/>
    <s v="Warangal Branch"/>
    <s v="High value"/>
    <s v="Under Review"/>
    <n v="138934"/>
    <n v="9376272"/>
    <s v="Apr"/>
    <x v="1"/>
  </r>
  <r>
    <s v="L0147"/>
    <n v="1049"/>
    <s v="LT02"/>
    <s v="E023"/>
    <n v="8644438"/>
    <n v="8.5"/>
    <n v="36"/>
    <s v="2025-05-02"/>
    <s v="Approved"/>
    <s v="2025-05-08"/>
    <s v="Customer 1049"/>
    <s v="Personal Loan"/>
    <s v="B02"/>
    <s v="Vijayawada Branch"/>
    <s v="High value"/>
    <s v="Under Review"/>
    <n v="106063"/>
    <n v="8538375"/>
    <s v="May"/>
    <x v="0"/>
  </r>
  <r>
    <s v="L0148"/>
    <n v="1167"/>
    <s v="LT04"/>
    <s v="E029"/>
    <n v="3228568"/>
    <n v="12"/>
    <n v="84"/>
    <s v="2025-12-13"/>
    <s v="Rejected"/>
    <m/>
    <s v="Customer 1167"/>
    <s v="Education Loan"/>
    <s v="B05"/>
    <s v="Warangal Branch"/>
    <s v="High value"/>
    <s v="Under Review"/>
    <n v="8735"/>
    <n v="3219833"/>
    <s v="Dec"/>
    <x v="1"/>
  </r>
  <r>
    <s v="L0149"/>
    <n v="1104"/>
    <s v="LT02"/>
    <s v="E012"/>
    <n v="6902080"/>
    <n v="9.5"/>
    <n v="36"/>
    <s v="2025-11-04"/>
    <s v="Pending"/>
    <m/>
    <s v="Customer 1104"/>
    <s v="Personal Loan"/>
    <s v="B02"/>
    <s v="Vijayawada Branch"/>
    <s v="High value"/>
    <s v="Under Review"/>
    <n v="110857"/>
    <n v="6791223"/>
    <s v="Nov"/>
    <x v="1"/>
  </r>
  <r>
    <s v="L0150"/>
    <n v="1170"/>
    <s v="LT02"/>
    <s v="E025"/>
    <n v="7056777"/>
    <n v="8.5"/>
    <n v="36"/>
    <s v="2025-11-05"/>
    <s v="Approved"/>
    <s v="2025-11-15"/>
    <s v="Customer 1170"/>
    <s v="Personal Loan"/>
    <s v="B04"/>
    <s v="Guntur Branch"/>
    <s v="High value"/>
    <s v="Under Review"/>
    <n v="145930"/>
    <n v="6910847"/>
    <s v="Nov"/>
    <x v="1"/>
  </r>
  <r>
    <s v="L0151"/>
    <n v="1072"/>
    <s v="LT03"/>
    <s v="E004"/>
    <n v="753549"/>
    <n v="8.5"/>
    <n v="36"/>
    <s v="2025-03-06"/>
    <s v="Approved"/>
    <s v="2025-03-12"/>
    <s v="Customer 1072"/>
    <s v="Car Loan"/>
    <s v="B02"/>
    <s v="Vijayawada Branch"/>
    <s v="Normal"/>
    <s v="Under Review"/>
    <n v="93769"/>
    <n v="659780"/>
    <s v="Mar"/>
    <x v="0"/>
  </r>
  <r>
    <s v="L0152"/>
    <n v="1014"/>
    <s v="LT02"/>
    <s v="E021"/>
    <n v="2284612"/>
    <n v="9.5"/>
    <n v="60"/>
    <s v="2025-06-14"/>
    <s v="Pending"/>
    <m/>
    <s v="Customer 1014"/>
    <s v="Personal Loan"/>
    <s v="B01"/>
    <s v="Hyderabad Main"/>
    <s v="High value"/>
    <s v="Under Review"/>
    <n v="90579"/>
    <n v="2194033"/>
    <s v="Jun"/>
    <x v="0"/>
  </r>
  <r>
    <s v="L0153"/>
    <n v="1046"/>
    <s v="LT02"/>
    <s v="E015"/>
    <n v="7181550"/>
    <n v="9.5"/>
    <n v="60"/>
    <s v="2025-12-18"/>
    <s v="Pending"/>
    <m/>
    <s v="Customer 1046"/>
    <s v="Personal Loan"/>
    <s v="B02"/>
    <s v="Vijayawada Branch"/>
    <s v="High value"/>
    <s v="Under Review"/>
    <n v="133695"/>
    <n v="7047855"/>
    <s v="Dec"/>
    <x v="1"/>
  </r>
  <r>
    <s v="L0154"/>
    <n v="1086"/>
    <s v="LT03"/>
    <s v="E021"/>
    <n v="7946224"/>
    <n v="12"/>
    <n v="60"/>
    <s v="2025-08-03"/>
    <s v="Approved"/>
    <s v="2025-08-04"/>
    <s v="Customer 1086"/>
    <s v="Car Loan"/>
    <s v="B02"/>
    <s v="Vijayawada Branch"/>
    <s v="High value"/>
    <s v="Under Review"/>
    <n v="76579"/>
    <n v="7869645"/>
    <s v="Aug"/>
    <x v="1"/>
  </r>
  <r>
    <s v="L0155"/>
    <n v="1072"/>
    <s v="LT02"/>
    <s v="E025"/>
    <n v="7186341"/>
    <n v="8.5"/>
    <n v="60"/>
    <s v="2025-07-22"/>
    <s v="Approved"/>
    <s v="2025-07-29"/>
    <s v="Customer 1072"/>
    <s v="Personal Loan"/>
    <s v="B02"/>
    <s v="Vijayawada Branch"/>
    <s v="High value"/>
    <s v="Under Review"/>
    <n v="27130"/>
    <n v="7159211"/>
    <s v="Jul"/>
    <x v="0"/>
  </r>
  <r>
    <s v="L0156"/>
    <n v="1080"/>
    <s v="LT01"/>
    <s v="E013"/>
    <n v="2690986"/>
    <n v="8.5"/>
    <n v="240"/>
    <s v="2025-05-31"/>
    <s v="Approved"/>
    <s v="2025-06-08"/>
    <s v="Customer 1080"/>
    <s v="Home Loan"/>
    <s v="B01"/>
    <s v="Hyderabad Main"/>
    <s v="High value"/>
    <s v="Under Review"/>
    <n v="0"/>
    <n v="2690986"/>
    <s v="May"/>
    <x v="0"/>
  </r>
  <r>
    <s v="L0157"/>
    <n v="1037"/>
    <s v="LT02"/>
    <s v="E011"/>
    <n v="6264724"/>
    <n v="11"/>
    <n v="120"/>
    <s v="2025-11-08"/>
    <s v="Rejected"/>
    <m/>
    <s v="Customer 1037"/>
    <s v="Personal Loan"/>
    <s v="B04"/>
    <s v="Guntur Branch"/>
    <s v="High value"/>
    <s v="Under Review"/>
    <n v="114449"/>
    <n v="6150275"/>
    <s v="Nov"/>
    <x v="1"/>
  </r>
  <r>
    <s v="L0158"/>
    <n v="1165"/>
    <s v="LT02"/>
    <s v="E008"/>
    <n v="4294406"/>
    <n v="9.5"/>
    <n v="240"/>
    <s v="2025-04-26"/>
    <s v="Rejected"/>
    <m/>
    <s v="Customer 1165"/>
    <s v="Personal Loan"/>
    <s v="B03"/>
    <s v="Vizag Branch"/>
    <s v="High value"/>
    <s v="Under Review"/>
    <n v="90750"/>
    <n v="4203656"/>
    <s v="Apr"/>
    <x v="1"/>
  </r>
  <r>
    <s v="L0159"/>
    <n v="1137"/>
    <s v="LT03"/>
    <s v="E005"/>
    <n v="7682183"/>
    <n v="8.5"/>
    <n v="120"/>
    <s v="2025-04-03"/>
    <s v="Approved"/>
    <s v="2025-04-11"/>
    <s v="Customer 1137"/>
    <s v="Car Loan"/>
    <s v="B05"/>
    <s v="Warangal Branch"/>
    <s v="High value"/>
    <s v="Under Review"/>
    <n v="6992"/>
    <n v="7675191"/>
    <s v="Apr"/>
    <x v="1"/>
  </r>
  <r>
    <s v="L0160"/>
    <n v="1149"/>
    <s v="LT04"/>
    <s v="E021"/>
    <n v="5208174"/>
    <n v="11"/>
    <n v="120"/>
    <s v="2025-06-03"/>
    <s v="Pending"/>
    <m/>
    <s v="Customer 1149"/>
    <s v="Education Loan"/>
    <s v="B05"/>
    <s v="Warangal Branch"/>
    <s v="High value"/>
    <s v="Under Review"/>
    <n v="75203"/>
    <n v="5132971"/>
    <s v="Jun"/>
    <x v="1"/>
  </r>
  <r>
    <s v="L0161"/>
    <n v="1020"/>
    <s v="LT05"/>
    <s v="E007"/>
    <n v="4049323"/>
    <n v="8.5"/>
    <n v="120"/>
    <s v="2025-04-10"/>
    <s v="Rejected"/>
    <m/>
    <s v="Customer 1020"/>
    <s v="Business Loan"/>
    <s v="B04"/>
    <s v="Guntur Branch"/>
    <s v="High value"/>
    <s v="Under Review"/>
    <n v="115840"/>
    <n v="3933483"/>
    <s v="Apr"/>
    <x v="0"/>
  </r>
  <r>
    <s v="L0162"/>
    <n v="1098"/>
    <s v="LT01"/>
    <s v="E019"/>
    <n v="255270"/>
    <n v="7.5"/>
    <n v="60"/>
    <s v="2025-04-03"/>
    <s v="Approved"/>
    <s v="2025-04-11"/>
    <s v="Customer 1098"/>
    <s v="Home Loan"/>
    <s v="B04"/>
    <s v="Guntur Branch"/>
    <s v="Normal"/>
    <s v="Under Review"/>
    <n v="200695"/>
    <n v="54575"/>
    <s v="Apr"/>
    <x v="1"/>
  </r>
  <r>
    <s v="L0163"/>
    <n v="1190"/>
    <s v="LT01"/>
    <s v="E012"/>
    <n v="6899270"/>
    <n v="8.5"/>
    <n v="60"/>
    <s v="2025-02-09"/>
    <s v="Rejected"/>
    <m/>
    <s v="Customer 1190"/>
    <s v="Home Loan"/>
    <s v="B01"/>
    <s v="Hyderabad Main"/>
    <s v="High value"/>
    <s v="Under Review"/>
    <n v="0"/>
    <n v="6899270"/>
    <s v="Feb"/>
    <x v="1"/>
  </r>
  <r>
    <s v="L0164"/>
    <n v="1122"/>
    <s v="LT04"/>
    <s v="E025"/>
    <n v="3007519"/>
    <n v="12"/>
    <n v="120"/>
    <s v="2025-09-21"/>
    <s v="Approved"/>
    <s v="2025-09-28"/>
    <s v="Customer 1122"/>
    <s v="Education Loan"/>
    <s v="B01"/>
    <s v="Hyderabad Main"/>
    <s v="High value"/>
    <s v="Under Review"/>
    <n v="131815"/>
    <n v="2875704"/>
    <s v="Sep"/>
    <x v="1"/>
  </r>
  <r>
    <s v="L0165"/>
    <n v="1155"/>
    <s v="LT01"/>
    <s v="E011"/>
    <n v="7330029"/>
    <n v="12"/>
    <n v="60"/>
    <s v="2025-05-25"/>
    <s v="Rejected"/>
    <m/>
    <s v="Customer 1155"/>
    <s v="Home Loan"/>
    <s v="B05"/>
    <s v="Warangal Branch"/>
    <s v="High value"/>
    <s v="Under Review"/>
    <n v="0"/>
    <n v="7330029"/>
    <s v="May"/>
    <x v="0"/>
  </r>
  <r>
    <s v="L0166"/>
    <n v="1133"/>
    <s v="LT04"/>
    <s v="E009"/>
    <n v="9529371"/>
    <n v="11"/>
    <n v="84"/>
    <s v="2025-08-04"/>
    <s v="Pending"/>
    <m/>
    <s v="Customer 1133"/>
    <s v="Education Loan"/>
    <s v="B04"/>
    <s v="Guntur Branch"/>
    <s v="High value"/>
    <s v="Under Review"/>
    <n v="14271"/>
    <n v="9515100"/>
    <s v="Aug"/>
    <x v="1"/>
  </r>
  <r>
    <s v="L0167"/>
    <n v="1035"/>
    <s v="LT03"/>
    <s v="E028"/>
    <n v="9643713"/>
    <n v="8.5"/>
    <n v="240"/>
    <s v="2025-08-27"/>
    <s v="Approved"/>
    <s v="2025-09-05"/>
    <s v="Customer 1035"/>
    <s v="Car Loan"/>
    <s v="B05"/>
    <s v="Warangal Branch"/>
    <s v="High value"/>
    <s v="Under Review"/>
    <n v="79125"/>
    <n v="9564588"/>
    <s v="Aug"/>
    <x v="0"/>
  </r>
  <r>
    <s v="L0168"/>
    <n v="1029"/>
    <s v="LT05"/>
    <s v="E021"/>
    <n v="8697726"/>
    <n v="7.5"/>
    <n v="120"/>
    <s v="2025-03-12"/>
    <s v="Approved"/>
    <s v="2025-03-19"/>
    <s v="Customer 1029"/>
    <s v="Business Loan"/>
    <s v="B04"/>
    <s v="Guntur Branch"/>
    <s v="High value"/>
    <s v="Under Review"/>
    <n v="46200"/>
    <n v="8651526"/>
    <s v="Mar"/>
    <x v="1"/>
  </r>
  <r>
    <s v="L0169"/>
    <n v="1063"/>
    <s v="LT02"/>
    <s v="E016"/>
    <n v="7321585"/>
    <n v="9.5"/>
    <n v="60"/>
    <s v="2025-09-30"/>
    <s v="Approved"/>
    <s v="2025-10-10"/>
    <s v="Customer 1063"/>
    <s v="Personal Loan"/>
    <s v="B05"/>
    <s v="Warangal Branch"/>
    <s v="High value"/>
    <s v="Under Review"/>
    <n v="20076"/>
    <n v="7301509"/>
    <s v="Sep"/>
    <x v="1"/>
  </r>
  <r>
    <s v="L0170"/>
    <n v="1015"/>
    <s v="LT04"/>
    <s v="E012"/>
    <n v="7397252"/>
    <n v="11"/>
    <n v="60"/>
    <s v="2025-09-10"/>
    <s v="Pending"/>
    <m/>
    <s v="Customer 1015"/>
    <s v="Education Loan"/>
    <s v="B01"/>
    <s v="Hyderabad Main"/>
    <s v="High value"/>
    <s v="Under Review"/>
    <n v="76867"/>
    <n v="7320385"/>
    <s v="Sep"/>
    <x v="1"/>
  </r>
  <r>
    <s v="L0171"/>
    <n v="1126"/>
    <s v="LT05"/>
    <s v="E022"/>
    <n v="1549172"/>
    <n v="7.5"/>
    <n v="36"/>
    <s v="2025-07-01"/>
    <s v="Pending"/>
    <m/>
    <s v="Customer 1126"/>
    <s v="Business Loan"/>
    <s v="B01"/>
    <s v="Hyderabad Main"/>
    <s v="High value"/>
    <s v="Under Review"/>
    <n v="54838"/>
    <n v="1494334"/>
    <s v="Jul"/>
    <x v="0"/>
  </r>
  <r>
    <s v="L0172"/>
    <n v="1069"/>
    <s v="LT02"/>
    <s v="E007"/>
    <n v="1441586"/>
    <n v="7.5"/>
    <n v="84"/>
    <s v="2025-09-02"/>
    <s v="Pending"/>
    <m/>
    <s v="Customer 1069"/>
    <s v="Personal Loan"/>
    <s v="B01"/>
    <s v="Hyderabad Main"/>
    <s v="High value"/>
    <s v="Under Review"/>
    <n v="170711"/>
    <n v="1270875"/>
    <s v="Sep"/>
    <x v="0"/>
  </r>
  <r>
    <s v="L0173"/>
    <n v="1152"/>
    <s v="LT04"/>
    <s v="E002"/>
    <n v="9295437"/>
    <n v="9.5"/>
    <n v="240"/>
    <s v="2025-04-04"/>
    <s v="Approved"/>
    <s v="2025-04-06"/>
    <s v="Customer 1152"/>
    <s v="Education Loan"/>
    <s v="B03"/>
    <s v="Vizag Branch"/>
    <s v="High value"/>
    <s v="Under Review"/>
    <n v="216725"/>
    <n v="9078712"/>
    <s v="Apr"/>
    <x v="1"/>
  </r>
  <r>
    <s v="L0174"/>
    <n v="1060"/>
    <s v="LT04"/>
    <s v="E027"/>
    <n v="5235368"/>
    <n v="12"/>
    <n v="120"/>
    <s v="2025-09-05"/>
    <s v="Pending"/>
    <m/>
    <s v="Customer 1060"/>
    <s v="Education Loan"/>
    <s v="B04"/>
    <s v="Guntur Branch"/>
    <s v="High value"/>
    <s v="Under Review"/>
    <n v="59754"/>
    <n v="5175614"/>
    <s v="Sep"/>
    <x v="0"/>
  </r>
  <r>
    <s v="L0175"/>
    <n v="1159"/>
    <s v="LT03"/>
    <s v="E015"/>
    <n v="3042459"/>
    <n v="8.5"/>
    <n v="84"/>
    <s v="2025-03-26"/>
    <s v="Approved"/>
    <s v="2025-03-28"/>
    <s v="Customer 1159"/>
    <s v="Car Loan"/>
    <s v="B05"/>
    <s v="Warangal Branch"/>
    <s v="High value"/>
    <s v="Under Review"/>
    <n v="96361"/>
    <n v="2946098"/>
    <s v="Mar"/>
    <x v="0"/>
  </r>
  <r>
    <s v="L0176"/>
    <n v="1140"/>
    <s v="LT01"/>
    <s v="E006"/>
    <n v="2086033"/>
    <n v="8.5"/>
    <n v="84"/>
    <s v="2025-01-15"/>
    <s v="Rejected"/>
    <m/>
    <s v="Customer 1140"/>
    <s v="Home Loan"/>
    <s v="B03"/>
    <s v="Vizag Branch"/>
    <s v="High value"/>
    <s v="Under Review"/>
    <n v="47876"/>
    <n v="2038157"/>
    <s v="Jan"/>
    <x v="0"/>
  </r>
  <r>
    <s v="L0177"/>
    <n v="1027"/>
    <s v="LT03"/>
    <s v="E027"/>
    <n v="6460420"/>
    <n v="9.5"/>
    <n v="120"/>
    <s v="2025-06-22"/>
    <s v="Pending"/>
    <m/>
    <s v="Customer 1027"/>
    <s v="Car Loan"/>
    <s v="B02"/>
    <s v="Vijayawada Branch"/>
    <s v="High value"/>
    <s v="Under Review"/>
    <n v="89047"/>
    <n v="6371373"/>
    <s v="Jun"/>
    <x v="0"/>
  </r>
  <r>
    <s v="L0178"/>
    <n v="1100"/>
    <s v="LT02"/>
    <s v="E020"/>
    <n v="9704731"/>
    <n v="7.5"/>
    <n v="36"/>
    <s v="2025-12-29"/>
    <s v="Approved"/>
    <s v="2026-01-08"/>
    <s v="Customer 1100"/>
    <s v="Personal Loan"/>
    <s v="B01"/>
    <s v="Hyderabad Main"/>
    <s v="High value"/>
    <s v="Under Review"/>
    <n v="6164"/>
    <n v="9698567"/>
    <s v="Dec"/>
    <x v="1"/>
  </r>
  <r>
    <s v="L0179"/>
    <n v="1121"/>
    <s v="LT03"/>
    <s v="E013"/>
    <n v="3885303"/>
    <n v="9.5"/>
    <n v="36"/>
    <s v="2025-10-19"/>
    <s v="Pending"/>
    <m/>
    <s v="Customer 1121"/>
    <s v="Car Loan"/>
    <s v="B01"/>
    <s v="Hyderabad Main"/>
    <s v="High value"/>
    <s v="Under Review"/>
    <n v="58849"/>
    <n v="3826454"/>
    <s v="Oct"/>
    <x v="1"/>
  </r>
  <r>
    <s v="L0180"/>
    <n v="1012"/>
    <s v="LT05"/>
    <s v="E028"/>
    <n v="4558778"/>
    <n v="11"/>
    <n v="84"/>
    <s v="2025-06-01"/>
    <s v="Rejected"/>
    <m/>
    <s v="Customer 1012"/>
    <s v="Business Loan"/>
    <s v="B01"/>
    <s v="Hyderabad Main"/>
    <s v="High value"/>
    <s v="Under Review"/>
    <n v="56240"/>
    <n v="4502538"/>
    <s v="Jun"/>
    <x v="1"/>
  </r>
  <r>
    <s v="L0181"/>
    <n v="1197"/>
    <s v="LT04"/>
    <s v="E011"/>
    <n v="4546493"/>
    <n v="11"/>
    <n v="240"/>
    <s v="2025-08-04"/>
    <s v="Pending"/>
    <m/>
    <s v="Customer 1197"/>
    <s v="Education Loan"/>
    <s v="B02"/>
    <s v="Vijayawada Branch"/>
    <s v="High value"/>
    <s v="Under Review"/>
    <n v="126206"/>
    <n v="4420287"/>
    <s v="Aug"/>
    <x v="0"/>
  </r>
  <r>
    <s v="L0182"/>
    <n v="1033"/>
    <s v="LT02"/>
    <s v="E025"/>
    <n v="7791613"/>
    <n v="12"/>
    <n v="240"/>
    <s v="2025-08-22"/>
    <s v="Approved"/>
    <s v="2025-08-24"/>
    <s v="Customer 1033"/>
    <s v="Personal Loan"/>
    <s v="B03"/>
    <s v="Vizag Branch"/>
    <s v="High value"/>
    <s v="Under Review"/>
    <n v="97593"/>
    <n v="7694020"/>
    <s v="Aug"/>
    <x v="1"/>
  </r>
  <r>
    <s v="L0183"/>
    <n v="1187"/>
    <s v="LT03"/>
    <s v="E024"/>
    <n v="3776424"/>
    <n v="8.5"/>
    <n v="120"/>
    <s v="2025-09-09"/>
    <s v="Approved"/>
    <s v="2025-09-12"/>
    <s v="Customer 1187"/>
    <s v="Car Loan"/>
    <s v="B02"/>
    <s v="Vijayawada Branch"/>
    <s v="High value"/>
    <s v="Under Review"/>
    <n v="97883"/>
    <n v="3678541"/>
    <s v="Sep"/>
    <x v="0"/>
  </r>
  <r>
    <s v="L0184"/>
    <n v="1073"/>
    <s v="LT04"/>
    <s v="E017"/>
    <n v="3113624"/>
    <n v="11"/>
    <n v="84"/>
    <s v="2025-07-10"/>
    <s v="Rejected"/>
    <m/>
    <s v="Customer 1073"/>
    <s v="Education Loan"/>
    <s v="B02"/>
    <s v="Vijayawada Branch"/>
    <s v="High value"/>
    <s v="Under Review"/>
    <n v="93464"/>
    <n v="3020160"/>
    <s v="Jul"/>
    <x v="0"/>
  </r>
  <r>
    <s v="L0185"/>
    <n v="1189"/>
    <s v="LT01"/>
    <s v="E018"/>
    <n v="8340384"/>
    <n v="7.5"/>
    <n v="60"/>
    <s v="2025-12-04"/>
    <s v="Approved"/>
    <s v="2025-12-08"/>
    <s v="Customer 1189"/>
    <s v="Home Loan"/>
    <s v="B05"/>
    <s v="Warangal Branch"/>
    <s v="High value"/>
    <s v="Under Review"/>
    <n v="138938"/>
    <n v="8201446"/>
    <s v="Dec"/>
    <x v="1"/>
  </r>
  <r>
    <s v="L0186"/>
    <n v="1094"/>
    <s v="LT01"/>
    <s v="E012"/>
    <n v="5940545"/>
    <n v="7.5"/>
    <n v="240"/>
    <s v="2025-03-02"/>
    <s v="Approved"/>
    <s v="2025-03-12"/>
    <s v="Customer 1094"/>
    <s v="Home Loan"/>
    <s v="B01"/>
    <s v="Hyderabad Main"/>
    <s v="High value"/>
    <s v="Under Review"/>
    <n v="93423"/>
    <n v="5847122"/>
    <s v="Mar"/>
    <x v="0"/>
  </r>
  <r>
    <s v="L0187"/>
    <n v="1146"/>
    <s v="LT03"/>
    <s v="E004"/>
    <n v="285186"/>
    <n v="8.5"/>
    <n v="60"/>
    <s v="2025-09-21"/>
    <s v="Approved"/>
    <s v="2025-09-30"/>
    <s v="Customer 1146"/>
    <s v="Car Loan"/>
    <s v="B03"/>
    <s v="Vizag Branch"/>
    <s v="Normal"/>
    <s v="Under Review"/>
    <n v="140520"/>
    <n v="144666"/>
    <s v="Sep"/>
    <x v="0"/>
  </r>
  <r>
    <s v="L0188"/>
    <n v="1090"/>
    <s v="LT03"/>
    <s v="E017"/>
    <n v="4276031"/>
    <n v="8.5"/>
    <n v="120"/>
    <s v="2025-04-15"/>
    <s v="Approved"/>
    <s v="2025-04-16"/>
    <s v="Customer 1090"/>
    <s v="Car Loan"/>
    <s v="B04"/>
    <s v="Guntur Branch"/>
    <s v="High value"/>
    <s v="Under Review"/>
    <n v="103397"/>
    <n v="4172634"/>
    <s v="Apr"/>
    <x v="0"/>
  </r>
  <r>
    <s v="L0189"/>
    <n v="1197"/>
    <s v="LT01"/>
    <s v="E024"/>
    <n v="1955363"/>
    <n v="7.5"/>
    <n v="120"/>
    <s v="2025-04-04"/>
    <s v="Pending"/>
    <m/>
    <s v="Customer 1197"/>
    <s v="Home Loan"/>
    <s v="B02"/>
    <s v="Vijayawada Branch"/>
    <s v="High value"/>
    <s v="Under Review"/>
    <n v="83398"/>
    <n v="1871965"/>
    <s v="Apr"/>
    <x v="0"/>
  </r>
  <r>
    <s v="L0190"/>
    <n v="1106"/>
    <s v="LT01"/>
    <s v="E017"/>
    <n v="2380532"/>
    <n v="11"/>
    <n v="120"/>
    <s v="2025-08-31"/>
    <s v="Approved"/>
    <s v="2025-09-09"/>
    <s v="Customer 1106"/>
    <s v="Home Loan"/>
    <s v="B02"/>
    <s v="Vijayawada Branch"/>
    <s v="High value"/>
    <s v="Under Review"/>
    <n v="47771"/>
    <n v="2332761"/>
    <s v="Aug"/>
    <x v="0"/>
  </r>
  <r>
    <s v="L0191"/>
    <n v="1161"/>
    <s v="LT05"/>
    <s v="E030"/>
    <n v="6167968"/>
    <n v="12"/>
    <n v="60"/>
    <s v="2025-11-21"/>
    <s v="Rejected"/>
    <m/>
    <s v="Customer 1161"/>
    <s v="Business Loan"/>
    <s v="B01"/>
    <s v="Hyderabad Main"/>
    <s v="High value"/>
    <s v="Under Review"/>
    <n v="173801"/>
    <n v="5994167"/>
    <s v="Nov"/>
    <x v="0"/>
  </r>
  <r>
    <s v="L0192"/>
    <n v="1195"/>
    <s v="LT04"/>
    <s v="E005"/>
    <n v="1996806"/>
    <n v="8.5"/>
    <n v="120"/>
    <s v="2025-04-24"/>
    <s v="Pending"/>
    <m/>
    <s v="Customer 1195"/>
    <s v="Education Loan"/>
    <s v="B02"/>
    <s v="Vijayawada Branch"/>
    <s v="High value"/>
    <s v="Under Review"/>
    <n v="61971"/>
    <n v="1934835"/>
    <s v="Apr"/>
    <x v="1"/>
  </r>
  <r>
    <s v="L0193"/>
    <n v="1102"/>
    <s v="LT01"/>
    <s v="E009"/>
    <n v="7628530"/>
    <n v="9.5"/>
    <n v="120"/>
    <s v="2025-03-03"/>
    <s v="Rejected"/>
    <m/>
    <s v="Customer 1102"/>
    <s v="Home Loan"/>
    <s v="B01"/>
    <s v="Hyderabad Main"/>
    <s v="High value"/>
    <s v="Under Review"/>
    <n v="54321"/>
    <n v="7574209"/>
    <s v="Mar"/>
    <x v="1"/>
  </r>
  <r>
    <s v="L0194"/>
    <n v="1034"/>
    <s v="LT01"/>
    <s v="E003"/>
    <n v="3065535"/>
    <n v="8.5"/>
    <n v="84"/>
    <s v="2025-03-18"/>
    <s v="Approved"/>
    <s v="2025-03-22"/>
    <s v="Customer 1034"/>
    <s v="Home Loan"/>
    <s v="B05"/>
    <s v="Warangal Branch"/>
    <s v="High value"/>
    <s v="Under Review"/>
    <n v="40002"/>
    <n v="3025533"/>
    <s v="Mar"/>
    <x v="0"/>
  </r>
  <r>
    <s v="L0195"/>
    <n v="1008"/>
    <s v="LT04"/>
    <s v="E019"/>
    <n v="5971847"/>
    <n v="9.5"/>
    <n v="240"/>
    <s v="2025-02-22"/>
    <s v="Approved"/>
    <s v="2025-03-04"/>
    <s v="Customer 1008"/>
    <s v="Education Loan"/>
    <s v="B02"/>
    <s v="Vijayawada Branch"/>
    <s v="High value"/>
    <s v="Under Review"/>
    <n v="192313"/>
    <n v="5779534"/>
    <s v="Feb"/>
    <x v="1"/>
  </r>
  <r>
    <s v="L0196"/>
    <n v="1194"/>
    <s v="LT02"/>
    <s v="E023"/>
    <n v="4930914"/>
    <n v="9.5"/>
    <n v="120"/>
    <s v="2025-06-12"/>
    <s v="Approved"/>
    <s v="2025-06-14"/>
    <s v="Customer 1194"/>
    <s v="Personal Loan"/>
    <s v="B03"/>
    <s v="Vizag Branch"/>
    <s v="High value"/>
    <s v="Under Review"/>
    <n v="132632"/>
    <n v="4798282"/>
    <s v="Jun"/>
    <x v="1"/>
  </r>
  <r>
    <s v="L0197"/>
    <n v="1022"/>
    <s v="LT02"/>
    <s v="E017"/>
    <n v="5332160"/>
    <n v="9.5"/>
    <n v="36"/>
    <s v="2025-12-30"/>
    <s v="Rejected"/>
    <m/>
    <s v="Customer 1022"/>
    <s v="Personal Loan"/>
    <s v="B02"/>
    <s v="Vijayawada Branch"/>
    <s v="High value"/>
    <s v="Under Review"/>
    <n v="127572"/>
    <n v="5204588"/>
    <s v="Dec"/>
    <x v="0"/>
  </r>
  <r>
    <s v="L0198"/>
    <n v="1019"/>
    <s v="LT04"/>
    <s v="E016"/>
    <n v="3675836"/>
    <n v="7.5"/>
    <n v="240"/>
    <s v="2025-05-16"/>
    <s v="Rejected"/>
    <m/>
    <s v="Customer 1019"/>
    <s v="Education Loan"/>
    <s v="B05"/>
    <s v="Warangal Branch"/>
    <s v="High value"/>
    <s v="Under Review"/>
    <n v="51208"/>
    <n v="3624628"/>
    <s v="May"/>
    <x v="0"/>
  </r>
  <r>
    <s v="L0199"/>
    <n v="1175"/>
    <s v="LT04"/>
    <s v="E007"/>
    <n v="2393726"/>
    <n v="11"/>
    <n v="84"/>
    <s v="2025-06-13"/>
    <s v="Approved"/>
    <s v="2025-06-17"/>
    <s v="Customer 1175"/>
    <s v="Education Loan"/>
    <s v="B01"/>
    <s v="Hyderabad Main"/>
    <s v="High value"/>
    <s v="Under Review"/>
    <n v="107143"/>
    <n v="2286583"/>
    <s v="Jun"/>
    <x v="0"/>
  </r>
  <r>
    <s v="L0200"/>
    <n v="1110"/>
    <s v="LT02"/>
    <s v="E009"/>
    <n v="7139819"/>
    <n v="7.5"/>
    <n v="84"/>
    <s v="2025-05-20"/>
    <s v="Approved"/>
    <s v="2025-05-27"/>
    <s v="Customer 1110"/>
    <s v="Personal Loan"/>
    <s v="B02"/>
    <s v="Vijayawada Branch"/>
    <s v="High value"/>
    <s v="Under Review"/>
    <n v="66428"/>
    <n v="7073391"/>
    <s v="May"/>
    <x v="1"/>
  </r>
  <r>
    <s v="L0201"/>
    <n v="1146"/>
    <s v="LT04"/>
    <s v="E020"/>
    <n v="9361605"/>
    <n v="12"/>
    <n v="240"/>
    <s v="2025-02-17"/>
    <s v="Approved"/>
    <s v="2025-02-24"/>
    <s v="Customer 1146"/>
    <s v="Education Loan"/>
    <s v="B03"/>
    <s v="Vizag Branch"/>
    <s v="High value"/>
    <s v="Under Review"/>
    <n v="17449"/>
    <n v="9344156"/>
    <s v="Feb"/>
    <x v="0"/>
  </r>
  <r>
    <s v="L0202"/>
    <n v="1094"/>
    <s v="LT02"/>
    <s v="E021"/>
    <n v="1437202"/>
    <n v="7.5"/>
    <n v="120"/>
    <s v="2025-06-13"/>
    <s v="Rejected"/>
    <m/>
    <s v="Customer 1094"/>
    <s v="Personal Loan"/>
    <s v="B01"/>
    <s v="Hyderabad Main"/>
    <s v="High value"/>
    <s v="Under Review"/>
    <n v="86866"/>
    <n v="1350336"/>
    <s v="Jun"/>
    <x v="0"/>
  </r>
  <r>
    <s v="L0203"/>
    <n v="1095"/>
    <s v="LT02"/>
    <s v="E029"/>
    <n v="4491797"/>
    <n v="7.5"/>
    <n v="60"/>
    <s v="2025-10-31"/>
    <s v="Rejected"/>
    <m/>
    <s v="Customer 1095"/>
    <s v="Personal Loan"/>
    <s v="B03"/>
    <s v="Vizag Branch"/>
    <s v="High value"/>
    <s v="Under Review"/>
    <n v="25876"/>
    <n v="4465921"/>
    <s v="Oct"/>
    <x v="0"/>
  </r>
  <r>
    <s v="L0204"/>
    <n v="1170"/>
    <s v="LT03"/>
    <s v="E012"/>
    <n v="7468949"/>
    <n v="11"/>
    <n v="84"/>
    <s v="2025-08-30"/>
    <s v="Approved"/>
    <s v="2025-08-31"/>
    <s v="Customer 1170"/>
    <s v="Car Loan"/>
    <s v="B04"/>
    <s v="Guntur Branch"/>
    <s v="High value"/>
    <s v="Under Review"/>
    <n v="90075"/>
    <n v="7378874"/>
    <s v="Aug"/>
    <x v="1"/>
  </r>
  <r>
    <s v="L0205"/>
    <n v="1126"/>
    <s v="LT04"/>
    <s v="E030"/>
    <n v="2359379"/>
    <n v="8.5"/>
    <n v="84"/>
    <s v="2025-06-29"/>
    <s v="Rejected"/>
    <m/>
    <s v="Customer 1126"/>
    <s v="Education Loan"/>
    <s v="B01"/>
    <s v="Hyderabad Main"/>
    <s v="High value"/>
    <s v="Under Review"/>
    <n v="121213"/>
    <n v="2238166"/>
    <s v="Jun"/>
    <x v="0"/>
  </r>
  <r>
    <s v="L0206"/>
    <n v="1044"/>
    <s v="LT05"/>
    <s v="E021"/>
    <n v="5499599"/>
    <n v="9.5"/>
    <n v="60"/>
    <s v="2025-05-21"/>
    <s v="Pending"/>
    <m/>
    <s v="Customer 1044"/>
    <s v="Business Loan"/>
    <s v="B04"/>
    <s v="Guntur Branch"/>
    <s v="High value"/>
    <s v="Under Review"/>
    <n v="17456"/>
    <n v="5482143"/>
    <s v="May"/>
    <x v="1"/>
  </r>
  <r>
    <s v="L0207"/>
    <n v="1120"/>
    <s v="LT01"/>
    <s v="E019"/>
    <n v="7108709"/>
    <n v="7.5"/>
    <n v="84"/>
    <s v="2025-03-11"/>
    <s v="Approved"/>
    <s v="2025-03-17"/>
    <s v="Customer 1120"/>
    <s v="Home Loan"/>
    <s v="B04"/>
    <s v="Guntur Branch"/>
    <s v="High value"/>
    <s v="Under Review"/>
    <n v="69501"/>
    <n v="7039208"/>
    <s v="Mar"/>
    <x v="1"/>
  </r>
  <r>
    <s v="L0208"/>
    <n v="1200"/>
    <s v="LT01"/>
    <s v="E026"/>
    <n v="1268678"/>
    <n v="7.5"/>
    <n v="84"/>
    <s v="2025-12-04"/>
    <s v="Approved"/>
    <s v="2025-12-05"/>
    <s v="Customer 1200"/>
    <s v="Home Loan"/>
    <s v="B03"/>
    <s v="Vizag Branch"/>
    <s v="High value"/>
    <s v="Under Review"/>
    <n v="67143"/>
    <n v="1201535"/>
    <s v="Dec"/>
    <x v="0"/>
  </r>
  <r>
    <s v="L0209"/>
    <n v="1037"/>
    <s v="LT02"/>
    <s v="E028"/>
    <n v="821690"/>
    <n v="12"/>
    <n v="240"/>
    <s v="2025-02-17"/>
    <s v="Approved"/>
    <s v="2025-02-20"/>
    <s v="Customer 1037"/>
    <s v="Personal Loan"/>
    <s v="B04"/>
    <s v="Guntur Branch"/>
    <s v="Normal"/>
    <s v="Under Review"/>
    <n v="43952"/>
    <n v="777738"/>
    <s v="Feb"/>
    <x v="1"/>
  </r>
  <r>
    <s v="L0210"/>
    <n v="1184"/>
    <s v="LT05"/>
    <s v="E023"/>
    <n v="8482673"/>
    <n v="11"/>
    <n v="36"/>
    <s v="2025-11-09"/>
    <s v="Approved"/>
    <s v="2025-11-17"/>
    <s v="Customer 1184"/>
    <s v="Business Loan"/>
    <s v="B02"/>
    <s v="Vijayawada Branch"/>
    <s v="High value"/>
    <s v="Under Review"/>
    <n v="78738"/>
    <n v="8403935"/>
    <s v="Nov"/>
    <x v="0"/>
  </r>
  <r>
    <s v="L0211"/>
    <n v="1169"/>
    <s v="LT02"/>
    <s v="E014"/>
    <n v="6093005"/>
    <n v="12"/>
    <n v="240"/>
    <s v="2025-08-09"/>
    <s v="Approved"/>
    <s v="2025-08-17"/>
    <s v="Customer 1169"/>
    <s v="Personal Loan"/>
    <s v="B01"/>
    <s v="Hyderabad Main"/>
    <s v="High value"/>
    <s v="Under Review"/>
    <n v="66170"/>
    <n v="6026835"/>
    <s v="Aug"/>
    <x v="1"/>
  </r>
  <r>
    <s v="L0212"/>
    <n v="1010"/>
    <s v="LT04"/>
    <s v="E015"/>
    <n v="5761166"/>
    <n v="7.5"/>
    <n v="120"/>
    <s v="2025-10-20"/>
    <s v="Pending"/>
    <m/>
    <s v="Customer 1010"/>
    <s v="Education Loan"/>
    <s v="B03"/>
    <s v="Vizag Branch"/>
    <s v="High value"/>
    <s v="Under Review"/>
    <n v="141452"/>
    <n v="5619714"/>
    <s v="Oct"/>
    <x v="1"/>
  </r>
  <r>
    <s v="L0213"/>
    <n v="1096"/>
    <s v="LT03"/>
    <s v="E029"/>
    <n v="6883232"/>
    <n v="8.5"/>
    <n v="84"/>
    <s v="2025-08-09"/>
    <s v="Rejected"/>
    <m/>
    <s v="Customer 1096"/>
    <s v="Car Loan"/>
    <s v="B03"/>
    <s v="Vizag Branch"/>
    <s v="High value"/>
    <s v="Under Review"/>
    <n v="196516"/>
    <n v="6686716"/>
    <s v="Aug"/>
    <x v="1"/>
  </r>
  <r>
    <s v="L0214"/>
    <n v="1105"/>
    <s v="LT01"/>
    <s v="E029"/>
    <n v="6630574"/>
    <n v="12"/>
    <n v="240"/>
    <s v="2025-02-09"/>
    <s v="Pending"/>
    <m/>
    <s v="Customer 1105"/>
    <s v="Home Loan"/>
    <s v="B01"/>
    <s v="Hyderabad Main"/>
    <s v="High value"/>
    <s v="Under Review"/>
    <n v="27548"/>
    <n v="6603026"/>
    <s v="Feb"/>
    <x v="1"/>
  </r>
  <r>
    <s v="L0215"/>
    <n v="1132"/>
    <s v="LT04"/>
    <s v="E021"/>
    <n v="6914232"/>
    <n v="9.5"/>
    <n v="240"/>
    <s v="2025-06-15"/>
    <s v="Approved"/>
    <s v="2025-06-24"/>
    <s v="Customer 1132"/>
    <s v="Education Loan"/>
    <s v="B04"/>
    <s v="Guntur Branch"/>
    <s v="High value"/>
    <s v="Under Review"/>
    <n v="25511"/>
    <n v="6888721"/>
    <s v="Jun"/>
    <x v="0"/>
  </r>
  <r>
    <s v="L0216"/>
    <n v="1049"/>
    <s v="LT02"/>
    <s v="E019"/>
    <n v="7351636"/>
    <n v="9.5"/>
    <n v="240"/>
    <s v="2025-07-07"/>
    <s v="Approved"/>
    <s v="2025-07-12"/>
    <s v="Customer 1049"/>
    <s v="Personal Loan"/>
    <s v="B02"/>
    <s v="Vijayawada Branch"/>
    <s v="High value"/>
    <s v="Under Review"/>
    <n v="160092"/>
    <n v="7191544"/>
    <s v="Jul"/>
    <x v="0"/>
  </r>
  <r>
    <s v="L0217"/>
    <n v="1027"/>
    <s v="LT01"/>
    <s v="E015"/>
    <n v="1378481"/>
    <n v="11"/>
    <n v="60"/>
    <s v="2025-06-05"/>
    <s v="Approved"/>
    <s v="2025-06-11"/>
    <s v="Customer 1027"/>
    <s v="Home Loan"/>
    <s v="B02"/>
    <s v="Vijayawada Branch"/>
    <s v="High value"/>
    <s v="Under Review"/>
    <n v="92290"/>
    <n v="1286191"/>
    <s v="Jun"/>
    <x v="0"/>
  </r>
  <r>
    <s v="L0218"/>
    <n v="1185"/>
    <s v="LT05"/>
    <s v="E026"/>
    <n v="2872416"/>
    <n v="11"/>
    <n v="36"/>
    <s v="2025-05-13"/>
    <s v="Approved"/>
    <s v="2025-05-15"/>
    <s v="Customer 1185"/>
    <s v="Business Loan"/>
    <s v="B02"/>
    <s v="Vijayawada Branch"/>
    <s v="High value"/>
    <s v="Under Review"/>
    <n v="87779"/>
    <n v="2784637"/>
    <s v="May"/>
    <x v="0"/>
  </r>
  <r>
    <s v="L0219"/>
    <n v="1155"/>
    <s v="LT04"/>
    <s v="E001"/>
    <n v="188268"/>
    <n v="11"/>
    <n v="60"/>
    <s v="2025-05-15"/>
    <s v="Rejected"/>
    <m/>
    <s v="Customer 1155"/>
    <s v="Education Loan"/>
    <s v="B05"/>
    <s v="Warangal Branch"/>
    <s v="Normal"/>
    <s v="Under Review"/>
    <n v="129135"/>
    <n v="59133"/>
    <s v="May"/>
    <x v="0"/>
  </r>
  <r>
    <s v="L0220"/>
    <n v="1067"/>
    <s v="LT01"/>
    <s v="E007"/>
    <n v="6689588"/>
    <n v="9.5"/>
    <n v="120"/>
    <s v="2025-03-19"/>
    <s v="Rejected"/>
    <m/>
    <s v="Customer 1067"/>
    <s v="Home Loan"/>
    <s v="B03"/>
    <s v="Vizag Branch"/>
    <s v="High value"/>
    <s v="Under Review"/>
    <n v="120587"/>
    <n v="6569001"/>
    <s v="Mar"/>
    <x v="0"/>
  </r>
  <r>
    <s v="L0221"/>
    <n v="1037"/>
    <s v="LT04"/>
    <s v="E015"/>
    <n v="8930157"/>
    <n v="11"/>
    <n v="84"/>
    <s v="2025-03-13"/>
    <s v="Pending"/>
    <m/>
    <s v="Customer 1037"/>
    <s v="Education Loan"/>
    <s v="B04"/>
    <s v="Guntur Branch"/>
    <s v="High value"/>
    <s v="Under Review"/>
    <n v="0"/>
    <n v="8930157"/>
    <s v="Mar"/>
    <x v="1"/>
  </r>
  <r>
    <s v="L0222"/>
    <n v="1051"/>
    <s v="LT02"/>
    <s v="E004"/>
    <n v="950725"/>
    <n v="9.5"/>
    <n v="60"/>
    <s v="2025-05-06"/>
    <s v="Rejected"/>
    <m/>
    <s v="Customer 1051"/>
    <s v="Personal Loan"/>
    <s v="B05"/>
    <s v="Warangal Branch"/>
    <s v="Normal"/>
    <s v="Under Review"/>
    <n v="43914"/>
    <n v="906811"/>
    <s v="May"/>
    <x v="1"/>
  </r>
  <r>
    <s v="L0223"/>
    <n v="1096"/>
    <s v="LT02"/>
    <s v="E021"/>
    <n v="9184973"/>
    <n v="9.5"/>
    <n v="60"/>
    <s v="2025-03-17"/>
    <s v="Pending"/>
    <m/>
    <s v="Customer 1096"/>
    <s v="Personal Loan"/>
    <s v="B03"/>
    <s v="Vizag Branch"/>
    <s v="High value"/>
    <s v="Under Review"/>
    <n v="0"/>
    <n v="9184973"/>
    <s v="Mar"/>
    <x v="1"/>
  </r>
  <r>
    <s v="L0224"/>
    <n v="1005"/>
    <s v="LT01"/>
    <s v="E023"/>
    <n v="4635795"/>
    <n v="9.5"/>
    <n v="84"/>
    <s v="2025-07-06"/>
    <s v="Pending"/>
    <m/>
    <s v="Customer 1005"/>
    <s v="Home Loan"/>
    <s v="B03"/>
    <s v="Vizag Branch"/>
    <s v="High value"/>
    <s v="Under Review"/>
    <n v="111162"/>
    <n v="4524633"/>
    <s v="Jul"/>
    <x v="0"/>
  </r>
  <r>
    <s v="L0225"/>
    <n v="1199"/>
    <s v="LT01"/>
    <s v="E021"/>
    <n v="2209520"/>
    <n v="7.5"/>
    <n v="60"/>
    <s v="2025-01-08"/>
    <s v="Rejected"/>
    <m/>
    <s v="Customer 1199"/>
    <s v="Home Loan"/>
    <s v="B03"/>
    <s v="Vizag Branch"/>
    <s v="High value"/>
    <s v="Under Review"/>
    <n v="194801"/>
    <n v="2014719"/>
    <s v="Jan"/>
    <x v="1"/>
  </r>
  <r>
    <s v="L0226"/>
    <n v="1153"/>
    <s v="LT02"/>
    <s v="E017"/>
    <n v="3709936"/>
    <n v="9.5"/>
    <n v="36"/>
    <s v="2025-05-19"/>
    <s v="Rejected"/>
    <m/>
    <s v="Customer 1153"/>
    <s v="Personal Loan"/>
    <s v="B01"/>
    <s v="Hyderabad Main"/>
    <s v="High value"/>
    <s v="Under Review"/>
    <n v="167513"/>
    <n v="3542423"/>
    <s v="May"/>
    <x v="1"/>
  </r>
  <r>
    <s v="L0227"/>
    <n v="1136"/>
    <s v="LT04"/>
    <s v="E011"/>
    <n v="9595498"/>
    <n v="12"/>
    <n v="240"/>
    <s v="2025-04-02"/>
    <s v="Rejected"/>
    <m/>
    <s v="Customer 1136"/>
    <s v="Education Loan"/>
    <s v="B01"/>
    <s v="Hyderabad Main"/>
    <s v="High value"/>
    <s v="Under Review"/>
    <n v="70363"/>
    <n v="9525135"/>
    <s v="Apr"/>
    <x v="0"/>
  </r>
  <r>
    <s v="L0228"/>
    <n v="1093"/>
    <s v="LT02"/>
    <s v="E028"/>
    <n v="7618195"/>
    <n v="11"/>
    <n v="84"/>
    <s v="2025-04-25"/>
    <s v="Approved"/>
    <s v="2025-04-28"/>
    <s v="Customer 1093"/>
    <s v="Personal Loan"/>
    <s v="B04"/>
    <s v="Guntur Branch"/>
    <s v="High value"/>
    <s v="Under Review"/>
    <n v="141318"/>
    <n v="7476877"/>
    <s v="Apr"/>
    <x v="1"/>
  </r>
  <r>
    <s v="L0229"/>
    <n v="1068"/>
    <s v="LT05"/>
    <s v="E024"/>
    <n v="8146074"/>
    <n v="11"/>
    <n v="120"/>
    <s v="2025-09-24"/>
    <s v="Approved"/>
    <s v="2025-09-25"/>
    <s v="Customer 1068"/>
    <s v="Business Loan"/>
    <s v="B05"/>
    <s v="Warangal Branch"/>
    <s v="High value"/>
    <s v="Under Review"/>
    <n v="0"/>
    <n v="8146074"/>
    <s v="Sep"/>
    <x v="1"/>
  </r>
  <r>
    <s v="L0230"/>
    <n v="1009"/>
    <s v="LT02"/>
    <s v="E016"/>
    <n v="3887135"/>
    <n v="12"/>
    <n v="240"/>
    <s v="2025-01-27"/>
    <s v="Approved"/>
    <s v="2025-01-29"/>
    <s v="Customer 1009"/>
    <s v="Personal Loan"/>
    <s v="B05"/>
    <s v="Warangal Branch"/>
    <s v="High value"/>
    <s v="Under Review"/>
    <n v="48418"/>
    <n v="3838717"/>
    <s v="Jan"/>
    <x v="0"/>
  </r>
  <r>
    <s v="L0231"/>
    <n v="1076"/>
    <s v="LT01"/>
    <s v="E017"/>
    <n v="4531714"/>
    <n v="8.5"/>
    <n v="120"/>
    <s v="2025-03-09"/>
    <s v="Approved"/>
    <s v="2025-03-18"/>
    <s v="Customer 1076"/>
    <s v="Home Loan"/>
    <s v="B02"/>
    <s v="Vijayawada Branch"/>
    <s v="High value"/>
    <s v="Under Review"/>
    <n v="209955"/>
    <n v="4321759"/>
    <s v="Mar"/>
    <x v="0"/>
  </r>
  <r>
    <s v="L0232"/>
    <n v="1197"/>
    <s v="LT01"/>
    <s v="E001"/>
    <n v="1771931"/>
    <n v="7.5"/>
    <n v="240"/>
    <s v="2025-03-29"/>
    <s v="Pending"/>
    <m/>
    <s v="Customer 1197"/>
    <s v="Home Loan"/>
    <s v="B02"/>
    <s v="Vijayawada Branch"/>
    <s v="High value"/>
    <s v="Under Review"/>
    <n v="90866"/>
    <n v="1681065"/>
    <s v="Mar"/>
    <x v="0"/>
  </r>
  <r>
    <s v="L0233"/>
    <n v="1087"/>
    <s v="LT04"/>
    <s v="E022"/>
    <n v="742904"/>
    <n v="11"/>
    <n v="84"/>
    <s v="2025-12-16"/>
    <s v="Approved"/>
    <s v="2025-12-26"/>
    <s v="Customer 1087"/>
    <s v="Education Loan"/>
    <s v="B04"/>
    <s v="Guntur Branch"/>
    <s v="Normal"/>
    <s v="Under Review"/>
    <n v="119803"/>
    <n v="623101"/>
    <s v="Dec"/>
    <x v="1"/>
  </r>
  <r>
    <s v="L0234"/>
    <n v="1014"/>
    <s v="LT05"/>
    <s v="E004"/>
    <n v="4423252"/>
    <n v="9.5"/>
    <n v="60"/>
    <s v="2025-04-01"/>
    <s v="Approved"/>
    <s v="2025-04-09"/>
    <s v="Customer 1014"/>
    <s v="Business Loan"/>
    <s v="B01"/>
    <s v="Hyderabad Main"/>
    <s v="High value"/>
    <s v="Under Review"/>
    <n v="58435"/>
    <n v="4364817"/>
    <s v="Apr"/>
    <x v="0"/>
  </r>
  <r>
    <s v="L0235"/>
    <n v="1194"/>
    <s v="LT05"/>
    <s v="E028"/>
    <n v="3332851"/>
    <n v="12"/>
    <n v="120"/>
    <s v="2025-02-22"/>
    <s v="Approved"/>
    <s v="2025-03-04"/>
    <s v="Customer 1194"/>
    <s v="Business Loan"/>
    <s v="B03"/>
    <s v="Vizag Branch"/>
    <s v="High value"/>
    <s v="Under Review"/>
    <n v="71328"/>
    <n v="3261523"/>
    <s v="Feb"/>
    <x v="1"/>
  </r>
  <r>
    <s v="L0236"/>
    <n v="1099"/>
    <s v="LT01"/>
    <s v="E002"/>
    <n v="9127270"/>
    <n v="9.5"/>
    <n v="36"/>
    <s v="2025-04-26"/>
    <s v="Rejected"/>
    <m/>
    <s v="Customer 1099"/>
    <s v="Home Loan"/>
    <s v="B05"/>
    <s v="Warangal Branch"/>
    <s v="High value"/>
    <s v="Under Review"/>
    <n v="35031"/>
    <n v="9092239"/>
    <s v="Apr"/>
    <x v="1"/>
  </r>
  <r>
    <s v="L0237"/>
    <n v="1167"/>
    <s v="LT01"/>
    <s v="E010"/>
    <n v="1674191"/>
    <n v="11"/>
    <n v="120"/>
    <s v="2025-10-17"/>
    <s v="Approved"/>
    <s v="2025-10-19"/>
    <s v="Customer 1167"/>
    <s v="Home Loan"/>
    <s v="B05"/>
    <s v="Warangal Branch"/>
    <s v="High value"/>
    <s v="Under Review"/>
    <n v="68556"/>
    <n v="1605635"/>
    <s v="Oct"/>
    <x v="1"/>
  </r>
  <r>
    <s v="L0238"/>
    <n v="1012"/>
    <s v="LT05"/>
    <s v="E006"/>
    <n v="5939700"/>
    <n v="7.5"/>
    <n v="240"/>
    <s v="2025-10-06"/>
    <s v="Pending"/>
    <m/>
    <s v="Customer 1012"/>
    <s v="Business Loan"/>
    <s v="B01"/>
    <s v="Hyderabad Main"/>
    <s v="High value"/>
    <s v="Under Review"/>
    <n v="62329"/>
    <n v="5877371"/>
    <s v="Oct"/>
    <x v="1"/>
  </r>
  <r>
    <s v="L0239"/>
    <n v="1188"/>
    <s v="LT02"/>
    <s v="E018"/>
    <n v="3939123"/>
    <n v="12"/>
    <n v="120"/>
    <s v="2025-07-06"/>
    <s v="Pending"/>
    <m/>
    <s v="Customer 1188"/>
    <s v="Personal Loan"/>
    <s v="B05"/>
    <s v="Warangal Branch"/>
    <s v="High value"/>
    <s v="Under Review"/>
    <n v="51962"/>
    <n v="3887161"/>
    <s v="Jul"/>
    <x v="0"/>
  </r>
  <r>
    <s v="L0240"/>
    <n v="1160"/>
    <s v="LT03"/>
    <s v="E016"/>
    <n v="4022272"/>
    <n v="7.5"/>
    <n v="240"/>
    <s v="2025-02-13"/>
    <s v="Approved"/>
    <s v="2025-02-23"/>
    <s v="Customer 1160"/>
    <s v="Car Loan"/>
    <s v="B03"/>
    <s v="Vizag Branch"/>
    <s v="High value"/>
    <s v="Under Review"/>
    <n v="54968"/>
    <n v="3967304"/>
    <s v="Feb"/>
    <x v="1"/>
  </r>
  <r>
    <s v="L0241"/>
    <n v="1029"/>
    <s v="LT02"/>
    <s v="E017"/>
    <n v="6103608"/>
    <n v="7.5"/>
    <n v="36"/>
    <s v="2025-12-30"/>
    <s v="Approved"/>
    <s v="2026-01-01"/>
    <s v="Customer 1029"/>
    <s v="Personal Loan"/>
    <s v="B04"/>
    <s v="Guntur Branch"/>
    <s v="High value"/>
    <s v="Under Review"/>
    <n v="60766"/>
    <n v="6042842"/>
    <s v="Dec"/>
    <x v="1"/>
  </r>
  <r>
    <s v="L0242"/>
    <n v="1022"/>
    <s v="LT02"/>
    <s v="E029"/>
    <n v="3737012"/>
    <n v="8.5"/>
    <n v="240"/>
    <s v="2025-01-20"/>
    <s v="Rejected"/>
    <m/>
    <s v="Customer 1022"/>
    <s v="Personal Loan"/>
    <s v="B02"/>
    <s v="Vijayawada Branch"/>
    <s v="High value"/>
    <s v="Under Review"/>
    <n v="70578"/>
    <n v="3666434"/>
    <s v="Jan"/>
    <x v="0"/>
  </r>
  <r>
    <s v="L0243"/>
    <n v="1137"/>
    <s v="LT02"/>
    <s v="E010"/>
    <n v="4650117"/>
    <n v="7.5"/>
    <n v="240"/>
    <s v="2025-09-07"/>
    <s v="Approved"/>
    <s v="2025-09-14"/>
    <s v="Customer 1137"/>
    <s v="Personal Loan"/>
    <s v="B05"/>
    <s v="Warangal Branch"/>
    <s v="High value"/>
    <s v="Under Review"/>
    <n v="214471"/>
    <n v="4435646"/>
    <s v="Sep"/>
    <x v="1"/>
  </r>
  <r>
    <s v="L0244"/>
    <n v="1176"/>
    <s v="LT01"/>
    <s v="E027"/>
    <n v="7972153"/>
    <n v="9.5"/>
    <n v="240"/>
    <s v="2025-07-01"/>
    <s v="Approved"/>
    <s v="2025-07-08"/>
    <s v="Customer 1176"/>
    <s v="Home Loan"/>
    <s v="B05"/>
    <s v="Warangal Branch"/>
    <s v="High value"/>
    <s v="Under Review"/>
    <n v="58363"/>
    <n v="7913790"/>
    <s v="Jul"/>
    <x v="1"/>
  </r>
  <r>
    <s v="L0245"/>
    <n v="1055"/>
    <s v="LT01"/>
    <s v="E009"/>
    <n v="2580142"/>
    <n v="8.5"/>
    <n v="120"/>
    <s v="2025-03-17"/>
    <s v="Approved"/>
    <s v="2025-03-25"/>
    <s v="Customer 1055"/>
    <s v="Home Loan"/>
    <s v="B05"/>
    <s v="Warangal Branch"/>
    <s v="High value"/>
    <s v="Under Review"/>
    <n v="205361"/>
    <n v="2374781"/>
    <s v="Mar"/>
    <x v="1"/>
  </r>
  <r>
    <s v="L0246"/>
    <n v="1002"/>
    <s v="LT02"/>
    <s v="E004"/>
    <n v="9253732"/>
    <n v="11"/>
    <n v="36"/>
    <s v="2025-09-02"/>
    <s v="Pending"/>
    <m/>
    <s v="Customer 1002"/>
    <s v="Personal Loan"/>
    <s v="B05"/>
    <s v="Warangal Branch"/>
    <s v="High value"/>
    <s v="Under Review"/>
    <n v="192147"/>
    <n v="9061585"/>
    <s v="Sep"/>
    <x v="1"/>
  </r>
  <r>
    <s v="L0247"/>
    <n v="1031"/>
    <s v="LT04"/>
    <s v="E006"/>
    <n v="2575495"/>
    <n v="7.5"/>
    <n v="60"/>
    <s v="2025-04-11"/>
    <s v="Approved"/>
    <s v="2025-04-18"/>
    <s v="Customer 1031"/>
    <s v="Education Loan"/>
    <s v="B01"/>
    <s v="Hyderabad Main"/>
    <s v="High value"/>
    <s v="Under Review"/>
    <n v="55484"/>
    <n v="2520011"/>
    <s v="Apr"/>
    <x v="0"/>
  </r>
  <r>
    <s v="L0248"/>
    <n v="1193"/>
    <s v="LT01"/>
    <s v="E022"/>
    <n v="6204279"/>
    <n v="8.5"/>
    <n v="36"/>
    <s v="2025-03-06"/>
    <s v="Approved"/>
    <s v="2025-03-13"/>
    <s v="Customer 1193"/>
    <s v="Home Loan"/>
    <s v="B01"/>
    <s v="Hyderabad Main"/>
    <s v="High value"/>
    <s v="Under Review"/>
    <n v="41426"/>
    <n v="6162853"/>
    <s v="Mar"/>
    <x v="1"/>
  </r>
  <r>
    <s v="L0249"/>
    <n v="1062"/>
    <s v="LT04"/>
    <s v="E030"/>
    <n v="6468393"/>
    <n v="9.5"/>
    <n v="240"/>
    <s v="2025-05-03"/>
    <s v="Approved"/>
    <s v="2025-05-08"/>
    <s v="Customer 1062"/>
    <s v="Education Loan"/>
    <s v="B04"/>
    <s v="Guntur Branch"/>
    <s v="High value"/>
    <s v="Under Review"/>
    <n v="48406"/>
    <n v="6419987"/>
    <s v="May"/>
    <x v="0"/>
  </r>
  <r>
    <s v="L0250"/>
    <n v="1081"/>
    <s v="LT01"/>
    <s v="E005"/>
    <n v="4527281"/>
    <n v="8.5"/>
    <n v="120"/>
    <s v="2025-08-11"/>
    <s v="Approved"/>
    <s v="2025-08-13"/>
    <s v="Customer 1081"/>
    <s v="Home Loan"/>
    <s v="B05"/>
    <s v="Warangal Branch"/>
    <s v="High value"/>
    <s v="Under Review"/>
    <n v="9081"/>
    <n v="4518200"/>
    <s v="Aug"/>
    <x v="1"/>
  </r>
  <r>
    <s v="L0251"/>
    <n v="1035"/>
    <s v="LT02"/>
    <s v="E026"/>
    <n v="5580079"/>
    <n v="8.5"/>
    <n v="36"/>
    <s v="2025-01-11"/>
    <s v="Approved"/>
    <s v="2025-01-18"/>
    <s v="Customer 1035"/>
    <s v="Personal Loan"/>
    <s v="B05"/>
    <s v="Warangal Branch"/>
    <s v="High value"/>
    <s v="Under Review"/>
    <n v="37723"/>
    <n v="5542356"/>
    <s v="Jan"/>
    <x v="0"/>
  </r>
  <r>
    <s v="L0252"/>
    <n v="1012"/>
    <s v="LT04"/>
    <s v="E027"/>
    <n v="1676490"/>
    <n v="7.5"/>
    <n v="60"/>
    <s v="2025-03-13"/>
    <s v="Approved"/>
    <s v="2025-03-14"/>
    <s v="Customer 1012"/>
    <s v="Education Loan"/>
    <s v="B01"/>
    <s v="Hyderabad Main"/>
    <s v="High value"/>
    <s v="Under Review"/>
    <n v="29679"/>
    <n v="1646811"/>
    <s v="Mar"/>
    <x v="1"/>
  </r>
  <r>
    <s v="L0253"/>
    <n v="1038"/>
    <s v="LT02"/>
    <s v="E017"/>
    <n v="1248043"/>
    <n v="9.5"/>
    <n v="240"/>
    <s v="2025-10-07"/>
    <s v="Approved"/>
    <s v="2025-10-13"/>
    <s v="Customer 1038"/>
    <s v="Personal Loan"/>
    <s v="B02"/>
    <s v="Vijayawada Branch"/>
    <s v="High value"/>
    <s v="Under Review"/>
    <n v="78189"/>
    <n v="1169854"/>
    <s v="Oct"/>
    <x v="0"/>
  </r>
  <r>
    <s v="L0254"/>
    <n v="1093"/>
    <s v="LT02"/>
    <s v="E023"/>
    <n v="5934409"/>
    <n v="12"/>
    <n v="120"/>
    <s v="2025-08-24"/>
    <s v="Approved"/>
    <s v="2025-08-28"/>
    <s v="Customer 1093"/>
    <s v="Personal Loan"/>
    <s v="B04"/>
    <s v="Guntur Branch"/>
    <s v="High value"/>
    <s v="Under Review"/>
    <n v="106995"/>
    <n v="5827414"/>
    <s v="Aug"/>
    <x v="1"/>
  </r>
  <r>
    <s v="L0255"/>
    <n v="1158"/>
    <s v="LT01"/>
    <s v="E019"/>
    <n v="6520426"/>
    <n v="12"/>
    <n v="240"/>
    <s v="2025-07-27"/>
    <s v="Approved"/>
    <s v="2025-07-31"/>
    <s v="Customer 1158"/>
    <s v="Home Loan"/>
    <s v="B05"/>
    <s v="Warangal Branch"/>
    <s v="High value"/>
    <s v="Under Review"/>
    <n v="108208"/>
    <n v="6412218"/>
    <s v="Jul"/>
    <x v="1"/>
  </r>
  <r>
    <s v="L0256"/>
    <n v="1089"/>
    <s v="LT04"/>
    <s v="E024"/>
    <n v="7959344"/>
    <n v="12"/>
    <n v="60"/>
    <s v="2025-02-20"/>
    <s v="Approved"/>
    <s v="2025-02-25"/>
    <s v="Customer 1089"/>
    <s v="Education Loan"/>
    <s v="B05"/>
    <s v="Warangal Branch"/>
    <s v="High value"/>
    <s v="Under Review"/>
    <n v="162975"/>
    <n v="7796369"/>
    <s v="Feb"/>
    <x v="0"/>
  </r>
  <r>
    <s v="L0257"/>
    <n v="1152"/>
    <s v="LT04"/>
    <s v="E003"/>
    <n v="1737924"/>
    <n v="8.5"/>
    <n v="120"/>
    <s v="2025-02-20"/>
    <s v="Pending"/>
    <m/>
    <s v="Customer 1152"/>
    <s v="Education Loan"/>
    <s v="B03"/>
    <s v="Vizag Branch"/>
    <s v="High value"/>
    <s v="Under Review"/>
    <n v="95633"/>
    <n v="1642291"/>
    <s v="Feb"/>
    <x v="1"/>
  </r>
  <r>
    <s v="L0258"/>
    <n v="1114"/>
    <s v="LT04"/>
    <s v="E001"/>
    <n v="8814481"/>
    <n v="7.5"/>
    <n v="36"/>
    <s v="2025-12-06"/>
    <s v="Rejected"/>
    <m/>
    <s v="Customer 1114"/>
    <s v="Education Loan"/>
    <s v="B03"/>
    <s v="Vizag Branch"/>
    <s v="High value"/>
    <s v="Under Review"/>
    <n v="162455"/>
    <n v="8652026"/>
    <s v="Dec"/>
    <x v="1"/>
  </r>
  <r>
    <s v="L0259"/>
    <n v="1089"/>
    <s v="LT03"/>
    <s v="E015"/>
    <n v="6370127"/>
    <n v="12"/>
    <n v="36"/>
    <s v="2025-06-20"/>
    <s v="Approved"/>
    <s v="2025-06-30"/>
    <s v="Customer 1089"/>
    <s v="Car Loan"/>
    <s v="B05"/>
    <s v="Warangal Branch"/>
    <s v="High value"/>
    <s v="Under Review"/>
    <n v="99697"/>
    <n v="6270430"/>
    <s v="Jun"/>
    <x v="0"/>
  </r>
  <r>
    <s v="L0260"/>
    <n v="1185"/>
    <s v="LT03"/>
    <s v="E025"/>
    <n v="6875532"/>
    <n v="12"/>
    <n v="36"/>
    <s v="2025-12-18"/>
    <s v="Approved"/>
    <s v="2025-12-20"/>
    <s v="Customer 1185"/>
    <s v="Car Loan"/>
    <s v="B02"/>
    <s v="Vijayawada Branch"/>
    <s v="High value"/>
    <s v="Under Review"/>
    <n v="129316"/>
    <n v="6746216"/>
    <s v="Dec"/>
    <x v="0"/>
  </r>
  <r>
    <s v="L0261"/>
    <n v="1118"/>
    <s v="LT04"/>
    <s v="E014"/>
    <n v="785396"/>
    <n v="7.5"/>
    <n v="120"/>
    <s v="2025-10-12"/>
    <s v="Approved"/>
    <s v="2025-10-13"/>
    <s v="Customer 1118"/>
    <s v="Education Loan"/>
    <s v="B02"/>
    <s v="Vijayawada Branch"/>
    <s v="Normal"/>
    <s v="Under Review"/>
    <n v="9839"/>
    <n v="775557"/>
    <s v="Oct"/>
    <x v="1"/>
  </r>
  <r>
    <s v="L0262"/>
    <n v="1037"/>
    <s v="LT02"/>
    <s v="E027"/>
    <n v="875373"/>
    <n v="8.5"/>
    <n v="36"/>
    <s v="2025-04-15"/>
    <s v="Approved"/>
    <s v="2025-04-24"/>
    <s v="Customer 1037"/>
    <s v="Personal Loan"/>
    <s v="B04"/>
    <s v="Guntur Branch"/>
    <s v="Normal"/>
    <s v="Under Review"/>
    <n v="12124"/>
    <n v="863249"/>
    <s v="Apr"/>
    <x v="1"/>
  </r>
  <r>
    <s v="L0263"/>
    <n v="1116"/>
    <s v="LT01"/>
    <s v="E017"/>
    <n v="2487807"/>
    <n v="7.5"/>
    <n v="36"/>
    <s v="2025-03-28"/>
    <s v="Rejected"/>
    <m/>
    <s v="Customer 1116"/>
    <s v="Home Loan"/>
    <s v="B02"/>
    <s v="Vijayawada Branch"/>
    <s v="High value"/>
    <s v="Under Review"/>
    <n v="74599"/>
    <n v="2413208"/>
    <s v="Mar"/>
    <x v="1"/>
  </r>
  <r>
    <s v="L0264"/>
    <n v="1082"/>
    <s v="LT04"/>
    <s v="E022"/>
    <n v="6622483"/>
    <n v="8.5"/>
    <n v="60"/>
    <s v="2025-03-14"/>
    <s v="Rejected"/>
    <m/>
    <s v="Customer 1082"/>
    <s v="Education Loan"/>
    <s v="B01"/>
    <s v="Hyderabad Main"/>
    <s v="High value"/>
    <s v="Under Review"/>
    <n v="177372"/>
    <n v="6445111"/>
    <s v="Mar"/>
    <x v="1"/>
  </r>
  <r>
    <s v="L0265"/>
    <n v="1182"/>
    <s v="LT02"/>
    <s v="E022"/>
    <n v="352515"/>
    <n v="9.5"/>
    <n v="84"/>
    <s v="2025-05-10"/>
    <s v="Approved"/>
    <s v="2025-05-11"/>
    <s v="Customer 1182"/>
    <s v="Personal Loan"/>
    <s v="B04"/>
    <s v="Guntur Branch"/>
    <s v="Normal"/>
    <s v="Under Review"/>
    <n v="98370"/>
    <n v="254145"/>
    <s v="May"/>
    <x v="1"/>
  </r>
  <r>
    <s v="L0266"/>
    <n v="1112"/>
    <s v="LT04"/>
    <s v="E024"/>
    <n v="407466"/>
    <n v="8.5"/>
    <n v="240"/>
    <s v="2025-10-06"/>
    <s v="Approved"/>
    <s v="2025-10-07"/>
    <s v="Customer 1112"/>
    <s v="Education Loan"/>
    <s v="B03"/>
    <s v="Vizag Branch"/>
    <s v="Normal"/>
    <s v="Under Review"/>
    <n v="44595"/>
    <n v="362871"/>
    <s v="Oct"/>
    <x v="1"/>
  </r>
  <r>
    <s v="L0267"/>
    <n v="1005"/>
    <s v="LT05"/>
    <s v="E019"/>
    <n v="1314358"/>
    <n v="9.5"/>
    <n v="36"/>
    <s v="2025-08-13"/>
    <s v="Approved"/>
    <s v="2025-08-23"/>
    <s v="Customer 1005"/>
    <s v="Business Loan"/>
    <s v="B03"/>
    <s v="Vizag Branch"/>
    <s v="High value"/>
    <s v="Under Review"/>
    <n v="63496"/>
    <n v="1250862"/>
    <s v="Aug"/>
    <x v="0"/>
  </r>
  <r>
    <s v="L0268"/>
    <n v="1059"/>
    <s v="LT04"/>
    <s v="E020"/>
    <n v="9334504"/>
    <n v="12"/>
    <n v="60"/>
    <s v="2025-04-20"/>
    <s v="Approved"/>
    <s v="2025-04-26"/>
    <s v="Customer 1059"/>
    <s v="Education Loan"/>
    <s v="B01"/>
    <s v="Hyderabad Main"/>
    <s v="High value"/>
    <s v="Under Review"/>
    <n v="116567"/>
    <n v="9217937"/>
    <s v="Apr"/>
    <x v="1"/>
  </r>
  <r>
    <s v="L0269"/>
    <n v="1131"/>
    <s v="LT03"/>
    <s v="E002"/>
    <n v="6435280"/>
    <n v="7.5"/>
    <n v="240"/>
    <s v="2025-12-02"/>
    <s v="Approved"/>
    <s v="2025-12-04"/>
    <s v="Customer 1131"/>
    <s v="Car Loan"/>
    <s v="B02"/>
    <s v="Vijayawada Branch"/>
    <s v="High value"/>
    <s v="Under Review"/>
    <n v="66134"/>
    <n v="6369146"/>
    <s v="Dec"/>
    <x v="1"/>
  </r>
  <r>
    <s v="L0270"/>
    <n v="1167"/>
    <s v="LT04"/>
    <s v="E016"/>
    <n v="1641662"/>
    <n v="7.5"/>
    <n v="84"/>
    <s v="2025-08-26"/>
    <s v="Approved"/>
    <s v="2025-08-27"/>
    <s v="Customer 1167"/>
    <s v="Education Loan"/>
    <s v="B05"/>
    <s v="Warangal Branch"/>
    <s v="High value"/>
    <s v="Under Review"/>
    <n v="129441"/>
    <n v="1512221"/>
    <s v="Aug"/>
    <x v="1"/>
  </r>
  <r>
    <s v="L0271"/>
    <n v="1010"/>
    <s v="LT03"/>
    <s v="E010"/>
    <n v="7422281"/>
    <n v="11"/>
    <n v="240"/>
    <s v="2025-07-26"/>
    <s v="Approved"/>
    <s v="2025-07-31"/>
    <s v="Customer 1010"/>
    <s v="Car Loan"/>
    <s v="B03"/>
    <s v="Vizag Branch"/>
    <s v="High value"/>
    <s v="Under Review"/>
    <n v="134443"/>
    <n v="7287838"/>
    <s v="Jul"/>
    <x v="1"/>
  </r>
  <r>
    <s v="L0272"/>
    <n v="1160"/>
    <s v="LT02"/>
    <s v="E017"/>
    <n v="2189025"/>
    <n v="9.5"/>
    <n v="84"/>
    <s v="2025-12-21"/>
    <s v="Pending"/>
    <m/>
    <s v="Customer 1160"/>
    <s v="Personal Loan"/>
    <s v="B03"/>
    <s v="Vizag Branch"/>
    <s v="High value"/>
    <s v="Under Review"/>
    <n v="117579"/>
    <n v="2071446"/>
    <s v="Dec"/>
    <x v="1"/>
  </r>
  <r>
    <s v="L0273"/>
    <n v="1062"/>
    <s v="LT03"/>
    <s v="E008"/>
    <n v="3003780"/>
    <n v="8.5"/>
    <n v="120"/>
    <s v="2025-04-18"/>
    <s v="Approved"/>
    <s v="2025-04-22"/>
    <s v="Customer 1062"/>
    <s v="Car Loan"/>
    <s v="B04"/>
    <s v="Guntur Branch"/>
    <s v="High value"/>
    <s v="Under Review"/>
    <n v="42925"/>
    <n v="2960855"/>
    <s v="Apr"/>
    <x v="0"/>
  </r>
  <r>
    <s v="L0274"/>
    <n v="1044"/>
    <s v="LT02"/>
    <s v="E015"/>
    <n v="5776260"/>
    <n v="12"/>
    <n v="60"/>
    <s v="2025-05-15"/>
    <s v="Approved"/>
    <s v="2025-05-23"/>
    <s v="Customer 1044"/>
    <s v="Personal Loan"/>
    <s v="B04"/>
    <s v="Guntur Branch"/>
    <s v="High value"/>
    <s v="Under Review"/>
    <n v="43167"/>
    <n v="5733093"/>
    <s v="May"/>
    <x v="1"/>
  </r>
  <r>
    <s v="L0275"/>
    <n v="1115"/>
    <s v="LT02"/>
    <s v="E006"/>
    <n v="5793838"/>
    <n v="8.5"/>
    <n v="36"/>
    <s v="2025-11-13"/>
    <s v="Approved"/>
    <s v="2025-11-15"/>
    <s v="Customer 1115"/>
    <s v="Personal Loan"/>
    <s v="B02"/>
    <s v="Vijayawada Branch"/>
    <s v="High value"/>
    <s v="Under Review"/>
    <n v="43968"/>
    <n v="5749870"/>
    <s v="Nov"/>
    <x v="0"/>
  </r>
  <r>
    <s v="L0276"/>
    <n v="1112"/>
    <s v="LT03"/>
    <s v="E009"/>
    <n v="7423972"/>
    <n v="8.5"/>
    <n v="60"/>
    <s v="2025-08-25"/>
    <s v="Pending"/>
    <m/>
    <s v="Customer 1112"/>
    <s v="Car Loan"/>
    <s v="B03"/>
    <s v="Vizag Branch"/>
    <s v="High value"/>
    <s v="Under Review"/>
    <n v="158345"/>
    <n v="7265627"/>
    <s v="Aug"/>
    <x v="1"/>
  </r>
  <r>
    <s v="L0277"/>
    <n v="1001"/>
    <s v="LT02"/>
    <s v="E003"/>
    <n v="1111429"/>
    <n v="12"/>
    <n v="84"/>
    <s v="2025-07-22"/>
    <s v="Pending"/>
    <m/>
    <s v="Customer 1001"/>
    <s v="Personal Loan"/>
    <s v="B01"/>
    <s v="Hyderabad Main"/>
    <s v="High value"/>
    <s v="Under Review"/>
    <n v="65220"/>
    <n v="1046209"/>
    <s v="Jul"/>
    <x v="0"/>
  </r>
  <r>
    <s v="L0278"/>
    <n v="1118"/>
    <s v="LT01"/>
    <s v="E005"/>
    <n v="8288701"/>
    <n v="7.5"/>
    <n v="84"/>
    <s v="2025-07-08"/>
    <s v="Approved"/>
    <s v="2025-07-13"/>
    <s v="Customer 1118"/>
    <s v="Home Loan"/>
    <s v="B02"/>
    <s v="Vijayawada Branch"/>
    <s v="High value"/>
    <s v="Under Review"/>
    <n v="143644"/>
    <n v="8145057"/>
    <s v="Jul"/>
    <x v="1"/>
  </r>
  <r>
    <s v="L0279"/>
    <n v="1097"/>
    <s v="LT04"/>
    <s v="E027"/>
    <n v="3225150"/>
    <n v="12"/>
    <n v="120"/>
    <s v="2025-09-05"/>
    <s v="Approved"/>
    <s v="2025-09-07"/>
    <s v="Customer 1097"/>
    <s v="Education Loan"/>
    <s v="B03"/>
    <s v="Vizag Branch"/>
    <s v="High value"/>
    <s v="Under Review"/>
    <n v="0"/>
    <n v="3225150"/>
    <s v="Sep"/>
    <x v="0"/>
  </r>
  <r>
    <s v="L0280"/>
    <n v="1084"/>
    <s v="LT03"/>
    <s v="E022"/>
    <n v="1532165"/>
    <n v="11"/>
    <n v="36"/>
    <s v="2025-03-29"/>
    <s v="Approved"/>
    <s v="2025-04-03"/>
    <s v="Customer 1084"/>
    <s v="Car Loan"/>
    <s v="B03"/>
    <s v="Vizag Branch"/>
    <s v="High value"/>
    <s v="Under Review"/>
    <n v="142265"/>
    <n v="1389900"/>
    <s v="Mar"/>
    <x v="1"/>
  </r>
  <r>
    <s v="L0281"/>
    <n v="1198"/>
    <s v="LT03"/>
    <s v="E027"/>
    <n v="1876121"/>
    <n v="7.5"/>
    <n v="60"/>
    <s v="2025-06-01"/>
    <s v="Approved"/>
    <s v="2025-06-08"/>
    <s v="Customer 1198"/>
    <s v="Car Loan"/>
    <s v="B05"/>
    <s v="Warangal Branch"/>
    <s v="High value"/>
    <s v="Under Review"/>
    <n v="86208"/>
    <n v="1789913"/>
    <s v="Jun"/>
    <x v="1"/>
  </r>
  <r>
    <s v="L0282"/>
    <n v="1179"/>
    <s v="LT01"/>
    <s v="E030"/>
    <n v="6614359"/>
    <n v="12"/>
    <n v="60"/>
    <s v="2025-05-02"/>
    <s v="Pending"/>
    <m/>
    <s v="Customer 1179"/>
    <s v="Home Loan"/>
    <s v="B03"/>
    <s v="Vizag Branch"/>
    <s v="High value"/>
    <s v="Under Review"/>
    <n v="58053"/>
    <n v="6556306"/>
    <s v="May"/>
    <x v="1"/>
  </r>
  <r>
    <s v="L0283"/>
    <n v="1069"/>
    <s v="LT01"/>
    <s v="E012"/>
    <n v="2119659"/>
    <n v="8.5"/>
    <n v="36"/>
    <s v="2025-08-07"/>
    <s v="Pending"/>
    <m/>
    <s v="Customer 1069"/>
    <s v="Home Loan"/>
    <s v="B01"/>
    <s v="Hyderabad Main"/>
    <s v="High value"/>
    <s v="Under Review"/>
    <n v="76137"/>
    <n v="2043522"/>
    <s v="Aug"/>
    <x v="0"/>
  </r>
  <r>
    <s v="L0284"/>
    <n v="1029"/>
    <s v="LT02"/>
    <s v="E014"/>
    <n v="2585751"/>
    <n v="7.5"/>
    <n v="36"/>
    <s v="2025-10-05"/>
    <s v="Approved"/>
    <s v="2025-10-06"/>
    <s v="Customer 1029"/>
    <s v="Personal Loan"/>
    <s v="B04"/>
    <s v="Guntur Branch"/>
    <s v="High value"/>
    <s v="Under Review"/>
    <n v="66638"/>
    <n v="2519113"/>
    <s v="Oct"/>
    <x v="1"/>
  </r>
  <r>
    <s v="L0285"/>
    <n v="1061"/>
    <s v="LT01"/>
    <s v="E022"/>
    <n v="2781574"/>
    <n v="7.5"/>
    <n v="84"/>
    <s v="2025-03-16"/>
    <s v="Approved"/>
    <s v="2025-03-24"/>
    <s v="Customer 1061"/>
    <s v="Home Loan"/>
    <s v="B04"/>
    <s v="Guntur Branch"/>
    <s v="High value"/>
    <s v="Under Review"/>
    <n v="130481"/>
    <n v="2651093"/>
    <s v="Mar"/>
    <x v="1"/>
  </r>
  <r>
    <s v="L0286"/>
    <n v="1080"/>
    <s v="LT01"/>
    <s v="E004"/>
    <n v="7212821"/>
    <n v="12"/>
    <n v="120"/>
    <s v="2025-12-21"/>
    <s v="Approved"/>
    <s v="2025-12-30"/>
    <s v="Customer 1080"/>
    <s v="Home Loan"/>
    <s v="B01"/>
    <s v="Hyderabad Main"/>
    <s v="High value"/>
    <s v="Under Review"/>
    <n v="144447"/>
    <n v="7068374"/>
    <s v="Dec"/>
    <x v="0"/>
  </r>
  <r>
    <s v="L0287"/>
    <n v="1114"/>
    <s v="LT03"/>
    <s v="E018"/>
    <n v="673184"/>
    <n v="12"/>
    <n v="60"/>
    <s v="2025-04-23"/>
    <s v="Approved"/>
    <s v="2025-04-25"/>
    <s v="Customer 1114"/>
    <s v="Car Loan"/>
    <s v="B03"/>
    <s v="Vizag Branch"/>
    <s v="Normal"/>
    <s v="Under Review"/>
    <n v="111355"/>
    <n v="561829"/>
    <s v="Apr"/>
    <x v="1"/>
  </r>
  <r>
    <s v="L0288"/>
    <n v="1008"/>
    <s v="LT04"/>
    <s v="E010"/>
    <n v="1614059"/>
    <n v="7.5"/>
    <n v="36"/>
    <s v="2025-07-27"/>
    <s v="Pending"/>
    <m/>
    <s v="Customer 1008"/>
    <s v="Education Loan"/>
    <s v="B02"/>
    <s v="Vijayawada Branch"/>
    <s v="High value"/>
    <s v="Under Review"/>
    <n v="88798"/>
    <n v="1525261"/>
    <s v="Jul"/>
    <x v="1"/>
  </r>
  <r>
    <s v="L0289"/>
    <n v="1070"/>
    <s v="LT04"/>
    <s v="E030"/>
    <n v="5952745"/>
    <n v="11"/>
    <n v="240"/>
    <s v="2025-12-08"/>
    <s v="Approved"/>
    <s v="2025-12-10"/>
    <s v="Customer 1070"/>
    <s v="Education Loan"/>
    <s v="B03"/>
    <s v="Vizag Branch"/>
    <s v="High value"/>
    <s v="Under Review"/>
    <n v="80542"/>
    <n v="5872203"/>
    <s v="Dec"/>
    <x v="1"/>
  </r>
  <r>
    <s v="L0290"/>
    <n v="1188"/>
    <s v="LT02"/>
    <s v="E030"/>
    <n v="4755995"/>
    <n v="8.5"/>
    <n v="60"/>
    <s v="2025-11-13"/>
    <s v="Pending"/>
    <m/>
    <s v="Customer 1188"/>
    <s v="Personal Loan"/>
    <s v="B05"/>
    <s v="Warangal Branch"/>
    <s v="High value"/>
    <s v="Under Review"/>
    <n v="22663"/>
    <n v="4733332"/>
    <s v="Nov"/>
    <x v="0"/>
  </r>
  <r>
    <s v="L0291"/>
    <n v="1042"/>
    <s v="LT05"/>
    <s v="E023"/>
    <n v="6756196"/>
    <n v="12"/>
    <n v="240"/>
    <s v="2025-02-25"/>
    <s v="Approved"/>
    <s v="2025-03-07"/>
    <s v="Customer 1042"/>
    <s v="Business Loan"/>
    <s v="B02"/>
    <s v="Vijayawada Branch"/>
    <s v="High value"/>
    <s v="Under Review"/>
    <n v="10787"/>
    <n v="6745409"/>
    <s v="Feb"/>
    <x v="1"/>
  </r>
  <r>
    <s v="L0292"/>
    <n v="1173"/>
    <s v="LT01"/>
    <s v="E025"/>
    <n v="5283235"/>
    <n v="11"/>
    <n v="120"/>
    <s v="2025-11-09"/>
    <s v="Approved"/>
    <s v="2025-11-13"/>
    <s v="Customer 1173"/>
    <s v="Home Loan"/>
    <s v="B02"/>
    <s v="Vijayawada Branch"/>
    <s v="High value"/>
    <s v="Under Review"/>
    <n v="73415"/>
    <n v="5209820"/>
    <s v="Nov"/>
    <x v="1"/>
  </r>
  <r>
    <s v="L0293"/>
    <n v="1108"/>
    <s v="LT05"/>
    <s v="E008"/>
    <n v="2674868"/>
    <n v="7.5"/>
    <n v="60"/>
    <s v="2025-09-12"/>
    <s v="Approved"/>
    <s v="2025-09-19"/>
    <s v="Customer 1108"/>
    <s v="Business Loan"/>
    <s v="B03"/>
    <s v="Vizag Branch"/>
    <s v="High value"/>
    <s v="Under Review"/>
    <n v="61038"/>
    <n v="2613830"/>
    <s v="Sep"/>
    <x v="1"/>
  </r>
  <r>
    <s v="L0294"/>
    <n v="1046"/>
    <s v="LT04"/>
    <s v="E030"/>
    <n v="2482356"/>
    <n v="9.5"/>
    <n v="240"/>
    <s v="2025-02-09"/>
    <s v="Approved"/>
    <s v="2025-02-13"/>
    <s v="Customer 1046"/>
    <s v="Education Loan"/>
    <s v="B02"/>
    <s v="Vijayawada Branch"/>
    <s v="High value"/>
    <s v="Under Review"/>
    <n v="110831"/>
    <n v="2371525"/>
    <s v="Feb"/>
    <x v="1"/>
  </r>
  <r>
    <s v="L0295"/>
    <n v="1101"/>
    <s v="LT02"/>
    <s v="E013"/>
    <n v="3857847"/>
    <n v="11"/>
    <n v="60"/>
    <s v="2025-02-14"/>
    <s v="Approved"/>
    <s v="2025-02-18"/>
    <s v="Customer 1101"/>
    <s v="Personal Loan"/>
    <s v="B04"/>
    <s v="Guntur Branch"/>
    <s v="High value"/>
    <s v="Under Review"/>
    <n v="119278"/>
    <n v="3738569"/>
    <s v="Feb"/>
    <x v="0"/>
  </r>
  <r>
    <s v="L0296"/>
    <n v="1198"/>
    <s v="LT04"/>
    <s v="E010"/>
    <n v="9477882"/>
    <n v="9.5"/>
    <n v="240"/>
    <s v="2025-02-14"/>
    <s v="Approved"/>
    <s v="2025-02-20"/>
    <s v="Customer 1198"/>
    <s v="Education Loan"/>
    <s v="B05"/>
    <s v="Warangal Branch"/>
    <s v="High value"/>
    <s v="Under Review"/>
    <n v="57260"/>
    <n v="9420622"/>
    <s v="Feb"/>
    <x v="1"/>
  </r>
  <r>
    <s v="L0297"/>
    <n v="1030"/>
    <s v="LT04"/>
    <s v="E012"/>
    <n v="1076174"/>
    <n v="12"/>
    <n v="240"/>
    <s v="2025-11-01"/>
    <s v="Approved"/>
    <s v="2025-11-08"/>
    <s v="Customer 1030"/>
    <s v="Education Loan"/>
    <s v="B05"/>
    <s v="Warangal Branch"/>
    <s v="High value"/>
    <s v="Under Review"/>
    <n v="165770"/>
    <n v="910404"/>
    <s v="Nov"/>
    <x v="1"/>
  </r>
  <r>
    <s v="L0298"/>
    <n v="1075"/>
    <s v="LT05"/>
    <s v="E005"/>
    <n v="6250437"/>
    <n v="7.5"/>
    <n v="84"/>
    <s v="2025-10-25"/>
    <s v="Rejected"/>
    <m/>
    <s v="Customer 1075"/>
    <s v="Business Loan"/>
    <s v="B01"/>
    <s v="Hyderabad Main"/>
    <s v="High value"/>
    <s v="Under Review"/>
    <n v="0"/>
    <n v="6250437"/>
    <s v="Oct"/>
    <x v="0"/>
  </r>
  <r>
    <s v="L0299"/>
    <n v="1149"/>
    <s v="LT01"/>
    <s v="E014"/>
    <n v="9245482"/>
    <n v="12"/>
    <n v="60"/>
    <s v="2025-11-26"/>
    <s v="Approved"/>
    <s v="2025-12-03"/>
    <s v="Customer 1149"/>
    <s v="Home Loan"/>
    <s v="B05"/>
    <s v="Warangal Branch"/>
    <s v="High value"/>
    <s v="Under Review"/>
    <n v="198653"/>
    <n v="9046829"/>
    <s v="Nov"/>
    <x v="1"/>
  </r>
  <r>
    <s v="L0300"/>
    <n v="1139"/>
    <s v="LT03"/>
    <s v="E016"/>
    <n v="2322577"/>
    <n v="8.5"/>
    <n v="84"/>
    <s v="2025-09-23"/>
    <s v="Approved"/>
    <s v="2025-09-26"/>
    <s v="Customer 1139"/>
    <s v="Car Loan"/>
    <s v="B01"/>
    <s v="Hyderabad Main"/>
    <s v="High value"/>
    <s v="Under Review"/>
    <n v="68595"/>
    <n v="2253982"/>
    <s v="Sep"/>
    <x v="1"/>
  </r>
  <r>
    <s v="L0301"/>
    <n v="1109"/>
    <s v="LT02"/>
    <s v="E001"/>
    <n v="4733640"/>
    <n v="8.5"/>
    <n v="60"/>
    <s v="2025-06-02"/>
    <s v="Approved"/>
    <s v="2025-06-06"/>
    <s v="Customer 1109"/>
    <s v="Personal Loan"/>
    <s v="B02"/>
    <s v="Vijayawada Branch"/>
    <s v="High value"/>
    <s v="Under Review"/>
    <n v="46689"/>
    <n v="4686951"/>
    <s v="Jun"/>
    <x v="0"/>
  </r>
  <r>
    <s v="L0302"/>
    <n v="1033"/>
    <s v="LT05"/>
    <s v="E005"/>
    <n v="8459020"/>
    <n v="9.5"/>
    <n v="36"/>
    <s v="2025-02-18"/>
    <s v="Pending"/>
    <m/>
    <s v="Customer 1033"/>
    <s v="Business Loan"/>
    <s v="B03"/>
    <s v="Vizag Branch"/>
    <s v="High value"/>
    <s v="Under Review"/>
    <n v="81066"/>
    <n v="8377954"/>
    <s v="Feb"/>
    <x v="1"/>
  </r>
  <r>
    <s v="L0303"/>
    <n v="1137"/>
    <s v="LT01"/>
    <s v="E022"/>
    <n v="2793318"/>
    <n v="11"/>
    <n v="240"/>
    <s v="2025-05-25"/>
    <s v="Pending"/>
    <m/>
    <s v="Customer 1137"/>
    <s v="Home Loan"/>
    <s v="B05"/>
    <s v="Warangal Branch"/>
    <s v="High value"/>
    <s v="Under Review"/>
    <n v="85066"/>
    <n v="2708252"/>
    <s v="May"/>
    <x v="1"/>
  </r>
  <r>
    <s v="L0304"/>
    <n v="1177"/>
    <s v="LT04"/>
    <s v="E024"/>
    <n v="4348215"/>
    <n v="11"/>
    <n v="84"/>
    <s v="2025-04-27"/>
    <s v="Approved"/>
    <s v="2025-05-02"/>
    <s v="Customer 1177"/>
    <s v="Education Loan"/>
    <s v="B03"/>
    <s v="Vizag Branch"/>
    <s v="High value"/>
    <s v="Under Review"/>
    <n v="74869"/>
    <n v="4273346"/>
    <s v="Apr"/>
    <x v="1"/>
  </r>
  <r>
    <s v="L0305"/>
    <n v="1154"/>
    <s v="LT02"/>
    <s v="E024"/>
    <n v="8983112"/>
    <n v="7.5"/>
    <n v="84"/>
    <s v="2025-12-28"/>
    <s v="Pending"/>
    <m/>
    <s v="Customer 1154"/>
    <s v="Personal Loan"/>
    <s v="B04"/>
    <s v="Guntur Branch"/>
    <s v="High value"/>
    <s v="Under Review"/>
    <n v="132072"/>
    <n v="8851040"/>
    <s v="Dec"/>
    <x v="0"/>
  </r>
  <r>
    <s v="L0306"/>
    <n v="1150"/>
    <s v="LT03"/>
    <s v="E002"/>
    <n v="4369699"/>
    <n v="12"/>
    <n v="60"/>
    <s v="2025-08-27"/>
    <s v="Rejected"/>
    <m/>
    <s v="Customer 1150"/>
    <s v="Car Loan"/>
    <s v="B01"/>
    <s v="Hyderabad Main"/>
    <s v="High value"/>
    <s v="Under Review"/>
    <n v="115775"/>
    <n v="4253924"/>
    <s v="Aug"/>
    <x v="1"/>
  </r>
  <r>
    <s v="L0307"/>
    <n v="1027"/>
    <s v="LT05"/>
    <s v="E014"/>
    <n v="658907"/>
    <n v="11"/>
    <n v="84"/>
    <s v="2025-11-10"/>
    <s v="Pending"/>
    <m/>
    <s v="Customer 1027"/>
    <s v="Business Loan"/>
    <s v="B02"/>
    <s v="Vijayawada Branch"/>
    <s v="Normal"/>
    <s v="Under Review"/>
    <n v="29866"/>
    <n v="629041"/>
    <s v="Nov"/>
    <x v="0"/>
  </r>
  <r>
    <s v="L0308"/>
    <n v="1198"/>
    <s v="LT02"/>
    <s v="E015"/>
    <n v="8306514"/>
    <n v="12"/>
    <n v="240"/>
    <s v="2025-09-10"/>
    <s v="Approved"/>
    <s v="2025-09-14"/>
    <s v="Customer 1198"/>
    <s v="Personal Loan"/>
    <s v="B05"/>
    <s v="Warangal Branch"/>
    <s v="High value"/>
    <s v="Under Review"/>
    <n v="54942"/>
    <n v="8251572"/>
    <s v="Sep"/>
    <x v="1"/>
  </r>
  <r>
    <s v="L0309"/>
    <n v="1087"/>
    <s v="LT01"/>
    <s v="E008"/>
    <n v="2896202"/>
    <n v="7.5"/>
    <n v="120"/>
    <s v="2025-12-17"/>
    <s v="Approved"/>
    <s v="2025-12-23"/>
    <s v="Customer 1087"/>
    <s v="Home Loan"/>
    <s v="B04"/>
    <s v="Guntur Branch"/>
    <s v="High value"/>
    <s v="Under Review"/>
    <n v="116366"/>
    <n v="2779836"/>
    <s v="Dec"/>
    <x v="1"/>
  </r>
  <r>
    <s v="L0310"/>
    <n v="1034"/>
    <s v="LT05"/>
    <s v="E026"/>
    <n v="4792172"/>
    <n v="11"/>
    <n v="84"/>
    <s v="2025-07-27"/>
    <s v="Pending"/>
    <m/>
    <s v="Customer 1034"/>
    <s v="Business Loan"/>
    <s v="B05"/>
    <s v="Warangal Branch"/>
    <s v="High value"/>
    <s v="Under Review"/>
    <n v="150017"/>
    <n v="4642155"/>
    <s v="Jul"/>
    <x v="0"/>
  </r>
  <r>
    <s v="L0311"/>
    <n v="1187"/>
    <s v="LT04"/>
    <s v="E012"/>
    <n v="9332143"/>
    <n v="8.5"/>
    <n v="60"/>
    <s v="2025-06-13"/>
    <s v="Approved"/>
    <s v="2025-06-18"/>
    <s v="Customer 1187"/>
    <s v="Education Loan"/>
    <s v="B02"/>
    <s v="Vijayawada Branch"/>
    <s v="High value"/>
    <s v="Under Review"/>
    <n v="66963"/>
    <n v="9265180"/>
    <s v="Jun"/>
    <x v="0"/>
  </r>
  <r>
    <s v="L0312"/>
    <n v="1012"/>
    <s v="LT05"/>
    <s v="E015"/>
    <n v="2688089"/>
    <n v="8.5"/>
    <n v="84"/>
    <s v="2025-06-01"/>
    <s v="Rejected"/>
    <m/>
    <s v="Customer 1012"/>
    <s v="Business Loan"/>
    <s v="B01"/>
    <s v="Hyderabad Main"/>
    <s v="High value"/>
    <s v="Under Review"/>
    <n v="38194"/>
    <n v="2649895"/>
    <s v="Jun"/>
    <x v="1"/>
  </r>
  <r>
    <s v="L0313"/>
    <n v="1089"/>
    <s v="LT02"/>
    <s v="E023"/>
    <n v="4180938"/>
    <n v="9.5"/>
    <n v="84"/>
    <s v="2025-09-23"/>
    <s v="Approved"/>
    <s v="2025-09-24"/>
    <s v="Customer 1089"/>
    <s v="Personal Loan"/>
    <s v="B05"/>
    <s v="Warangal Branch"/>
    <s v="High value"/>
    <s v="Under Review"/>
    <n v="26752"/>
    <n v="4154186"/>
    <s v="Sep"/>
    <x v="0"/>
  </r>
  <r>
    <s v="L0314"/>
    <n v="1043"/>
    <s v="LT03"/>
    <s v="E003"/>
    <n v="6187382"/>
    <n v="8.5"/>
    <n v="60"/>
    <s v="2025-03-27"/>
    <s v="Approved"/>
    <s v="2025-03-30"/>
    <s v="Customer 1043"/>
    <s v="Car Loan"/>
    <s v="B02"/>
    <s v="Vijayawada Branch"/>
    <s v="High value"/>
    <s v="Under Review"/>
    <n v="235231"/>
    <n v="5952151"/>
    <s v="Mar"/>
    <x v="0"/>
  </r>
  <r>
    <s v="L0315"/>
    <n v="1117"/>
    <s v="LT01"/>
    <s v="E030"/>
    <n v="320731"/>
    <n v="11"/>
    <n v="36"/>
    <s v="2025-03-04"/>
    <s v="Approved"/>
    <s v="2025-03-14"/>
    <s v="Customer 1117"/>
    <s v="Home Loan"/>
    <s v="B04"/>
    <s v="Guntur Branch"/>
    <s v="Normal"/>
    <s v="Under Review"/>
    <n v="98055"/>
    <n v="222676"/>
    <s v="Mar"/>
    <x v="1"/>
  </r>
  <r>
    <s v="L0316"/>
    <n v="1113"/>
    <s v="LT03"/>
    <s v="E029"/>
    <n v="3720310"/>
    <n v="9.5"/>
    <n v="36"/>
    <s v="2025-05-05"/>
    <s v="Approved"/>
    <s v="2025-05-13"/>
    <s v="Customer 1113"/>
    <s v="Car Loan"/>
    <s v="B02"/>
    <s v="Vijayawada Branch"/>
    <s v="High value"/>
    <s v="Under Review"/>
    <n v="17119"/>
    <n v="3703191"/>
    <s v="May"/>
    <x v="1"/>
  </r>
  <r>
    <s v="L0317"/>
    <n v="1076"/>
    <s v="LT05"/>
    <s v="E017"/>
    <n v="4970285"/>
    <n v="11"/>
    <n v="120"/>
    <s v="2025-09-01"/>
    <s v="Approved"/>
    <s v="2025-09-05"/>
    <s v="Customer 1076"/>
    <s v="Business Loan"/>
    <s v="B02"/>
    <s v="Vijayawada Branch"/>
    <s v="High value"/>
    <s v="Under Review"/>
    <n v="142691"/>
    <n v="4827594"/>
    <s v="Sep"/>
    <x v="0"/>
  </r>
  <r>
    <s v="L0318"/>
    <n v="1100"/>
    <s v="LT05"/>
    <s v="E007"/>
    <n v="5452765"/>
    <n v="7.5"/>
    <n v="120"/>
    <s v="2025-01-18"/>
    <s v="Approved"/>
    <s v="2025-01-23"/>
    <s v="Customer 1100"/>
    <s v="Business Loan"/>
    <s v="B01"/>
    <s v="Hyderabad Main"/>
    <s v="High value"/>
    <s v="Under Review"/>
    <n v="175891"/>
    <n v="5276874"/>
    <s v="Jan"/>
    <x v="1"/>
  </r>
  <r>
    <s v="L0319"/>
    <n v="1030"/>
    <s v="LT02"/>
    <s v="E021"/>
    <n v="3251722"/>
    <n v="11"/>
    <n v="120"/>
    <s v="2025-02-26"/>
    <s v="Approved"/>
    <s v="2025-03-03"/>
    <s v="Customer 1030"/>
    <s v="Personal Loan"/>
    <s v="B05"/>
    <s v="Warangal Branch"/>
    <s v="High value"/>
    <s v="Under Review"/>
    <n v="49390"/>
    <n v="3202332"/>
    <s v="Feb"/>
    <x v="1"/>
  </r>
  <r>
    <s v="L0320"/>
    <n v="1085"/>
    <s v="LT04"/>
    <s v="E016"/>
    <n v="8052259"/>
    <n v="11"/>
    <n v="120"/>
    <s v="2025-09-23"/>
    <s v="Rejected"/>
    <m/>
    <s v="Customer 1085"/>
    <s v="Education Loan"/>
    <s v="B05"/>
    <s v="Warangal Branch"/>
    <s v="High value"/>
    <s v="Under Review"/>
    <n v="6786"/>
    <n v="8045473"/>
    <s v="Sep"/>
    <x v="1"/>
  </r>
  <r>
    <s v="L0321"/>
    <n v="1103"/>
    <s v="LT05"/>
    <s v="E010"/>
    <n v="1230336"/>
    <n v="12"/>
    <n v="36"/>
    <s v="2025-02-25"/>
    <s v="Rejected"/>
    <m/>
    <s v="Customer 1103"/>
    <s v="Business Loan"/>
    <s v="B01"/>
    <s v="Hyderabad Main"/>
    <s v="High value"/>
    <s v="Under Review"/>
    <n v="70125"/>
    <n v="1160211"/>
    <s v="Feb"/>
    <x v="1"/>
  </r>
  <r>
    <s v="L0322"/>
    <n v="1040"/>
    <s v="LT01"/>
    <s v="E013"/>
    <n v="2519900"/>
    <n v="8.5"/>
    <n v="60"/>
    <s v="2025-03-05"/>
    <s v="Rejected"/>
    <m/>
    <s v="Customer 1040"/>
    <s v="Home Loan"/>
    <s v="B05"/>
    <s v="Warangal Branch"/>
    <s v="High value"/>
    <s v="Under Review"/>
    <n v="64664"/>
    <n v="2455236"/>
    <s v="Mar"/>
    <x v="1"/>
  </r>
  <r>
    <s v="L0323"/>
    <n v="1028"/>
    <s v="LT04"/>
    <s v="E030"/>
    <n v="9518427"/>
    <n v="12"/>
    <n v="240"/>
    <s v="2025-03-23"/>
    <s v="Approved"/>
    <s v="2025-03-26"/>
    <s v="Customer 1028"/>
    <s v="Education Loan"/>
    <s v="B01"/>
    <s v="Hyderabad Main"/>
    <s v="High value"/>
    <s v="Under Review"/>
    <n v="100424"/>
    <n v="9418003"/>
    <s v="Mar"/>
    <x v="1"/>
  </r>
  <r>
    <s v="L0324"/>
    <n v="1058"/>
    <s v="LT04"/>
    <s v="E024"/>
    <n v="679337"/>
    <n v="9.5"/>
    <n v="36"/>
    <s v="2025-06-23"/>
    <s v="Approved"/>
    <s v="2025-06-28"/>
    <s v="Customer 1058"/>
    <s v="Education Loan"/>
    <s v="B01"/>
    <s v="Hyderabad Main"/>
    <s v="Normal"/>
    <s v="Under Review"/>
    <n v="19703"/>
    <n v="659634"/>
    <s v="Jun"/>
    <x v="0"/>
  </r>
  <r>
    <s v="L0325"/>
    <n v="1079"/>
    <s v="LT05"/>
    <s v="E028"/>
    <n v="6329538"/>
    <n v="11"/>
    <n v="84"/>
    <s v="2025-12-29"/>
    <s v="Approved"/>
    <s v="2025-12-30"/>
    <s v="Customer 1079"/>
    <s v="Business Loan"/>
    <s v="B01"/>
    <s v="Hyderabad Main"/>
    <s v="High value"/>
    <s v="Under Review"/>
    <n v="26948"/>
    <n v="6302590"/>
    <s v="Dec"/>
    <x v="0"/>
  </r>
  <r>
    <s v="L0326"/>
    <n v="1005"/>
    <s v="LT03"/>
    <s v="E003"/>
    <n v="9062506"/>
    <n v="7.5"/>
    <n v="84"/>
    <s v="2025-06-03"/>
    <s v="Approved"/>
    <s v="2025-06-11"/>
    <s v="Customer 1005"/>
    <s v="Car Loan"/>
    <s v="B03"/>
    <s v="Vizag Branch"/>
    <s v="High value"/>
    <s v="Under Review"/>
    <n v="40932"/>
    <n v="9021574"/>
    <s v="Jun"/>
    <x v="0"/>
  </r>
  <r>
    <s v="L0327"/>
    <n v="1048"/>
    <s v="LT03"/>
    <s v="E015"/>
    <n v="2647201"/>
    <n v="8.5"/>
    <n v="120"/>
    <s v="2025-09-27"/>
    <s v="Approved"/>
    <s v="2025-09-28"/>
    <s v="Customer 1048"/>
    <s v="Car Loan"/>
    <s v="B02"/>
    <s v="Vijayawada Branch"/>
    <s v="High value"/>
    <s v="Under Review"/>
    <n v="136486"/>
    <n v="2510715"/>
    <s v="Sep"/>
    <x v="0"/>
  </r>
  <r>
    <s v="L0328"/>
    <n v="1001"/>
    <s v="LT05"/>
    <s v="E024"/>
    <n v="4396032"/>
    <n v="8.5"/>
    <n v="60"/>
    <s v="2025-05-27"/>
    <s v="Rejected"/>
    <m/>
    <s v="Customer 1001"/>
    <s v="Business Loan"/>
    <s v="B01"/>
    <s v="Hyderabad Main"/>
    <s v="High value"/>
    <s v="Under Review"/>
    <n v="73746"/>
    <n v="4322286"/>
    <s v="May"/>
    <x v="0"/>
  </r>
  <r>
    <s v="L0329"/>
    <n v="1075"/>
    <s v="LT04"/>
    <s v="E029"/>
    <n v="6356750"/>
    <n v="9.5"/>
    <n v="240"/>
    <s v="2025-01-03"/>
    <s v="Approved"/>
    <s v="2025-01-09"/>
    <s v="Customer 1075"/>
    <s v="Education Loan"/>
    <s v="B01"/>
    <s v="Hyderabad Main"/>
    <s v="High value"/>
    <s v="Under Review"/>
    <n v="86054"/>
    <n v="6270696"/>
    <s v="Jan"/>
    <x v="0"/>
  </r>
  <r>
    <s v="L0330"/>
    <n v="1127"/>
    <s v="LT02"/>
    <s v="E018"/>
    <n v="4214160"/>
    <n v="11"/>
    <n v="60"/>
    <s v="2025-12-02"/>
    <s v="Pending"/>
    <m/>
    <s v="Customer 1127"/>
    <s v="Personal Loan"/>
    <s v="B02"/>
    <s v="Vijayawada Branch"/>
    <s v="High value"/>
    <s v="Under Review"/>
    <n v="33381"/>
    <n v="4180779"/>
    <s v="Dec"/>
    <x v="0"/>
  </r>
  <r>
    <s v="L0331"/>
    <n v="1017"/>
    <s v="LT05"/>
    <s v="E012"/>
    <n v="6182838"/>
    <n v="9.5"/>
    <n v="36"/>
    <s v="2025-08-15"/>
    <s v="Pending"/>
    <m/>
    <s v="Customer 1017"/>
    <s v="Business Loan"/>
    <s v="B02"/>
    <s v="Vijayawada Branch"/>
    <s v="High value"/>
    <s v="Under Review"/>
    <n v="62136"/>
    <n v="6120702"/>
    <s v="Aug"/>
    <x v="0"/>
  </r>
  <r>
    <s v="L0332"/>
    <n v="1169"/>
    <s v="LT01"/>
    <s v="E016"/>
    <n v="8476974"/>
    <n v="12"/>
    <n v="240"/>
    <s v="2025-05-20"/>
    <s v="Pending"/>
    <m/>
    <s v="Customer 1169"/>
    <s v="Home Loan"/>
    <s v="B01"/>
    <s v="Hyderabad Main"/>
    <s v="High value"/>
    <s v="Under Review"/>
    <n v="88519"/>
    <n v="8388455"/>
    <s v="May"/>
    <x v="1"/>
  </r>
  <r>
    <s v="L0333"/>
    <n v="1103"/>
    <s v="LT02"/>
    <s v="E001"/>
    <n v="8468071"/>
    <n v="8.5"/>
    <n v="36"/>
    <s v="2025-03-25"/>
    <s v="Approved"/>
    <s v="2025-03-28"/>
    <s v="Customer 1103"/>
    <s v="Personal Loan"/>
    <s v="B01"/>
    <s v="Hyderabad Main"/>
    <s v="High value"/>
    <s v="Under Review"/>
    <n v="22662"/>
    <n v="8445409"/>
    <s v="Mar"/>
    <x v="1"/>
  </r>
  <r>
    <s v="L0334"/>
    <n v="1194"/>
    <s v="LT05"/>
    <s v="E012"/>
    <n v="1806639"/>
    <n v="9.5"/>
    <n v="60"/>
    <s v="2025-06-19"/>
    <s v="Rejected"/>
    <m/>
    <s v="Customer 1194"/>
    <s v="Business Loan"/>
    <s v="B03"/>
    <s v="Vizag Branch"/>
    <s v="High value"/>
    <s v="Under Review"/>
    <n v="58257"/>
    <n v="1748382"/>
    <s v="Jun"/>
    <x v="1"/>
  </r>
  <r>
    <s v="L0335"/>
    <n v="1062"/>
    <s v="LT01"/>
    <s v="E003"/>
    <n v="2971623"/>
    <n v="7.5"/>
    <n v="240"/>
    <s v="2025-11-24"/>
    <s v="Approved"/>
    <s v="2025-11-30"/>
    <s v="Customer 1062"/>
    <s v="Home Loan"/>
    <s v="B04"/>
    <s v="Guntur Branch"/>
    <s v="High value"/>
    <s v="Under Review"/>
    <n v="206275"/>
    <n v="2765348"/>
    <s v="Nov"/>
    <x v="0"/>
  </r>
  <r>
    <s v="L0336"/>
    <n v="1006"/>
    <s v="LT02"/>
    <s v="E014"/>
    <n v="5427946"/>
    <n v="12"/>
    <n v="36"/>
    <s v="2025-03-08"/>
    <s v="Approved"/>
    <s v="2025-03-09"/>
    <s v="Customer 1006"/>
    <s v="Personal Loan"/>
    <s v="B02"/>
    <s v="Vijayawada Branch"/>
    <s v="High value"/>
    <s v="Under Review"/>
    <n v="98573"/>
    <n v="5329373"/>
    <s v="Mar"/>
    <x v="0"/>
  </r>
  <r>
    <s v="L0337"/>
    <n v="1156"/>
    <s v="LT02"/>
    <s v="E014"/>
    <n v="6040027"/>
    <n v="9.5"/>
    <n v="240"/>
    <s v="2025-10-11"/>
    <s v="Approved"/>
    <s v="2025-10-14"/>
    <s v="Customer 1156"/>
    <s v="Personal Loan"/>
    <s v="B03"/>
    <s v="Vizag Branch"/>
    <s v="High value"/>
    <s v="Under Review"/>
    <n v="129437"/>
    <n v="5910590"/>
    <s v="Oct"/>
    <x v="1"/>
  </r>
  <r>
    <s v="L0338"/>
    <n v="1168"/>
    <s v="LT02"/>
    <s v="E018"/>
    <n v="1043080"/>
    <n v="9.5"/>
    <n v="240"/>
    <s v="2025-09-27"/>
    <s v="Approved"/>
    <s v="2025-10-06"/>
    <s v="Customer 1168"/>
    <s v="Personal Loan"/>
    <s v="B04"/>
    <s v="Guntur Branch"/>
    <s v="High value"/>
    <s v="Under Review"/>
    <n v="179758"/>
    <n v="863322"/>
    <s v="Sep"/>
    <x v="0"/>
  </r>
  <r>
    <s v="L0339"/>
    <n v="1168"/>
    <s v="LT05"/>
    <s v="E001"/>
    <n v="325224"/>
    <n v="9.5"/>
    <n v="240"/>
    <s v="2025-01-12"/>
    <s v="Approved"/>
    <s v="2025-01-13"/>
    <s v="Customer 1168"/>
    <s v="Business Loan"/>
    <s v="B04"/>
    <s v="Guntur Branch"/>
    <s v="Normal"/>
    <s v="Under Review"/>
    <n v="22838"/>
    <n v="302386"/>
    <s v="Jan"/>
    <x v="0"/>
  </r>
  <r>
    <s v="L0340"/>
    <n v="1007"/>
    <s v="LT03"/>
    <s v="E022"/>
    <n v="1193398"/>
    <n v="7.5"/>
    <n v="120"/>
    <s v="2025-10-25"/>
    <s v="Approved"/>
    <s v="2025-10-27"/>
    <s v="Customer 1007"/>
    <s v="Car Loan"/>
    <s v="B03"/>
    <s v="Vizag Branch"/>
    <s v="High value"/>
    <s v="Under Review"/>
    <n v="34131"/>
    <n v="1159267"/>
    <s v="Oct"/>
    <x v="0"/>
  </r>
  <r>
    <s v="L0341"/>
    <n v="1031"/>
    <s v="LT05"/>
    <s v="E029"/>
    <n v="5417700"/>
    <n v="9.5"/>
    <n v="240"/>
    <s v="2025-07-17"/>
    <s v="Pending"/>
    <m/>
    <s v="Customer 1031"/>
    <s v="Business Loan"/>
    <s v="B01"/>
    <s v="Hyderabad Main"/>
    <s v="High value"/>
    <s v="Under Review"/>
    <n v="33691"/>
    <n v="5384009"/>
    <s v="Jul"/>
    <x v="0"/>
  </r>
  <r>
    <s v="L0342"/>
    <n v="1114"/>
    <s v="LT05"/>
    <s v="E018"/>
    <n v="1082602"/>
    <n v="9.5"/>
    <n v="84"/>
    <s v="2025-03-04"/>
    <s v="Rejected"/>
    <m/>
    <s v="Customer 1114"/>
    <s v="Business Loan"/>
    <s v="B03"/>
    <s v="Vizag Branch"/>
    <s v="High value"/>
    <s v="Under Review"/>
    <n v="67566"/>
    <n v="1015036"/>
    <s v="Mar"/>
    <x v="1"/>
  </r>
  <r>
    <s v="L0343"/>
    <n v="1094"/>
    <s v="LT01"/>
    <s v="E002"/>
    <n v="4157455"/>
    <n v="12"/>
    <n v="84"/>
    <s v="2025-04-09"/>
    <s v="Rejected"/>
    <m/>
    <s v="Customer 1094"/>
    <s v="Home Loan"/>
    <s v="B01"/>
    <s v="Hyderabad Main"/>
    <s v="High value"/>
    <s v="Under Review"/>
    <n v="95072"/>
    <n v="4062383"/>
    <s v="Apr"/>
    <x v="0"/>
  </r>
  <r>
    <s v="L0344"/>
    <n v="1013"/>
    <s v="LT04"/>
    <s v="E018"/>
    <n v="437270"/>
    <n v="8.5"/>
    <n v="60"/>
    <s v="2025-11-11"/>
    <s v="Approved"/>
    <s v="2025-11-21"/>
    <s v="Customer 1013"/>
    <s v="Education Loan"/>
    <s v="B03"/>
    <s v="Vizag Branch"/>
    <s v="Normal"/>
    <s v="Under Review"/>
    <n v="19434"/>
    <n v="417836"/>
    <s v="Nov"/>
    <x v="0"/>
  </r>
  <r>
    <s v="L0345"/>
    <n v="1055"/>
    <s v="LT02"/>
    <s v="E019"/>
    <n v="9449647"/>
    <n v="7.5"/>
    <n v="60"/>
    <s v="2025-10-17"/>
    <s v="Approved"/>
    <s v="2025-10-24"/>
    <s v="Customer 1055"/>
    <s v="Personal Loan"/>
    <s v="B05"/>
    <s v="Warangal Branch"/>
    <s v="High value"/>
    <s v="Under Review"/>
    <n v="42573"/>
    <n v="9407074"/>
    <s v="Oct"/>
    <x v="1"/>
  </r>
  <r>
    <s v="L0346"/>
    <n v="1043"/>
    <s v="LT01"/>
    <s v="E024"/>
    <n v="4597875"/>
    <n v="12"/>
    <n v="36"/>
    <s v="2025-01-19"/>
    <s v="Approved"/>
    <s v="2025-01-27"/>
    <s v="Customer 1043"/>
    <s v="Home Loan"/>
    <s v="B02"/>
    <s v="Vijayawada Branch"/>
    <s v="High value"/>
    <s v="Under Review"/>
    <n v="25198"/>
    <n v="4572677"/>
    <s v="Jan"/>
    <x v="0"/>
  </r>
  <r>
    <s v="L0347"/>
    <n v="1185"/>
    <s v="LT04"/>
    <s v="E003"/>
    <n v="3076661"/>
    <n v="12"/>
    <n v="36"/>
    <s v="2025-12-15"/>
    <s v="Approved"/>
    <s v="2025-12-20"/>
    <s v="Customer 1185"/>
    <s v="Education Loan"/>
    <s v="B02"/>
    <s v="Vijayawada Branch"/>
    <s v="High value"/>
    <s v="Under Review"/>
    <n v="146272"/>
    <n v="2930389"/>
    <s v="Dec"/>
    <x v="0"/>
  </r>
  <r>
    <s v="L0348"/>
    <n v="1020"/>
    <s v="LT04"/>
    <s v="E014"/>
    <n v="7976055"/>
    <n v="11"/>
    <n v="84"/>
    <s v="2025-10-11"/>
    <s v="Approved"/>
    <s v="2025-10-13"/>
    <s v="Customer 1020"/>
    <s v="Education Loan"/>
    <s v="B04"/>
    <s v="Guntur Branch"/>
    <s v="High value"/>
    <s v="Under Review"/>
    <n v="232099"/>
    <n v="7743956"/>
    <s v="Oct"/>
    <x v="0"/>
  </r>
  <r>
    <s v="L0349"/>
    <n v="1057"/>
    <s v="LT02"/>
    <s v="E023"/>
    <n v="5205943"/>
    <n v="11"/>
    <n v="240"/>
    <s v="2025-02-04"/>
    <s v="Rejected"/>
    <m/>
    <s v="Customer 1057"/>
    <s v="Personal Loan"/>
    <s v="B02"/>
    <s v="Vijayawada Branch"/>
    <s v="High value"/>
    <s v="Under Review"/>
    <n v="31200"/>
    <n v="5174743"/>
    <s v="Feb"/>
    <x v="1"/>
  </r>
  <r>
    <s v="L0350"/>
    <n v="1057"/>
    <s v="LT02"/>
    <s v="E020"/>
    <n v="298578"/>
    <n v="11"/>
    <n v="36"/>
    <s v="2025-03-14"/>
    <s v="Approved"/>
    <s v="2025-03-21"/>
    <s v="Customer 1057"/>
    <s v="Personal Loan"/>
    <s v="B02"/>
    <s v="Vijayawada Branch"/>
    <s v="Normal"/>
    <s v="Under Review"/>
    <n v="26082"/>
    <n v="272496"/>
    <s v="Mar"/>
    <x v="1"/>
  </r>
  <r>
    <s v="L0351"/>
    <n v="1066"/>
    <s v="LT03"/>
    <s v="E021"/>
    <n v="6199016"/>
    <n v="11"/>
    <n v="120"/>
    <s v="2025-05-18"/>
    <s v="Approved"/>
    <s v="2025-05-23"/>
    <s v="Customer 1066"/>
    <s v="Car Loan"/>
    <s v="B02"/>
    <s v="Vijayawada Branch"/>
    <s v="High value"/>
    <s v="Under Review"/>
    <n v="170435"/>
    <n v="6028581"/>
    <s v="May"/>
    <x v="0"/>
  </r>
  <r>
    <s v="L0352"/>
    <n v="1109"/>
    <s v="LT01"/>
    <s v="E015"/>
    <n v="6021846"/>
    <n v="8.5"/>
    <n v="240"/>
    <s v="2025-08-31"/>
    <s v="Approved"/>
    <s v="2025-09-09"/>
    <s v="Customer 1109"/>
    <s v="Home Loan"/>
    <s v="B02"/>
    <s v="Vijayawada Branch"/>
    <s v="High value"/>
    <s v="Under Review"/>
    <n v="136599"/>
    <n v="5885247"/>
    <s v="Aug"/>
    <x v="0"/>
  </r>
  <r>
    <s v="L0353"/>
    <n v="1023"/>
    <s v="LT03"/>
    <s v="E021"/>
    <n v="7363475"/>
    <n v="11"/>
    <n v="120"/>
    <s v="2025-09-24"/>
    <s v="Rejected"/>
    <m/>
    <s v="Customer 1023"/>
    <s v="Car Loan"/>
    <s v="B02"/>
    <s v="Vijayawada Branch"/>
    <s v="High value"/>
    <s v="Under Review"/>
    <n v="56064"/>
    <n v="7307411"/>
    <s v="Sep"/>
    <x v="0"/>
  </r>
  <r>
    <s v="L0354"/>
    <n v="1042"/>
    <s v="LT02"/>
    <s v="E024"/>
    <n v="6827190"/>
    <n v="9.5"/>
    <n v="84"/>
    <s v="2025-11-10"/>
    <s v="Approved"/>
    <s v="2025-11-17"/>
    <s v="Customer 1042"/>
    <s v="Personal Loan"/>
    <s v="B02"/>
    <s v="Vijayawada Branch"/>
    <s v="High value"/>
    <s v="Under Review"/>
    <n v="7200"/>
    <n v="6819990"/>
    <s v="Nov"/>
    <x v="1"/>
  </r>
  <r>
    <s v="L0355"/>
    <n v="1129"/>
    <s v="LT04"/>
    <s v="E007"/>
    <n v="3637923"/>
    <n v="12"/>
    <n v="84"/>
    <s v="2025-08-07"/>
    <s v="Approved"/>
    <s v="2025-08-09"/>
    <s v="Customer 1129"/>
    <s v="Education Loan"/>
    <s v="B02"/>
    <s v="Vijayawada Branch"/>
    <s v="High value"/>
    <s v="Under Review"/>
    <n v="185586"/>
    <n v="3452337"/>
    <s v="Aug"/>
    <x v="1"/>
  </r>
  <r>
    <s v="L0356"/>
    <n v="1096"/>
    <s v="LT05"/>
    <s v="E014"/>
    <n v="3474891"/>
    <n v="7.5"/>
    <n v="60"/>
    <s v="2025-05-26"/>
    <s v="Approved"/>
    <s v="2025-05-28"/>
    <s v="Customer 1096"/>
    <s v="Business Loan"/>
    <s v="B03"/>
    <s v="Vizag Branch"/>
    <s v="High value"/>
    <s v="Under Review"/>
    <n v="163736"/>
    <n v="3311155"/>
    <s v="May"/>
    <x v="1"/>
  </r>
  <r>
    <s v="L0357"/>
    <n v="1159"/>
    <s v="LT01"/>
    <s v="E002"/>
    <n v="9495778"/>
    <n v="9.5"/>
    <n v="240"/>
    <s v="2025-09-08"/>
    <s v="Approved"/>
    <s v="2025-09-13"/>
    <s v="Customer 1159"/>
    <s v="Home Loan"/>
    <s v="B05"/>
    <s v="Warangal Branch"/>
    <s v="High value"/>
    <s v="Under Review"/>
    <n v="152342"/>
    <n v="9343436"/>
    <s v="Sep"/>
    <x v="0"/>
  </r>
  <r>
    <s v="L0358"/>
    <n v="1036"/>
    <s v="LT03"/>
    <s v="E001"/>
    <n v="417481"/>
    <n v="11"/>
    <n v="84"/>
    <s v="2025-05-12"/>
    <s v="Pending"/>
    <m/>
    <s v="Customer 1036"/>
    <s v="Car Loan"/>
    <s v="B04"/>
    <s v="Guntur Branch"/>
    <s v="Normal"/>
    <s v="Under Review"/>
    <n v="69845"/>
    <n v="347636"/>
    <s v="May"/>
    <x v="0"/>
  </r>
  <r>
    <s v="L0359"/>
    <n v="1175"/>
    <s v="LT02"/>
    <s v="E006"/>
    <n v="4773292"/>
    <n v="7.5"/>
    <n v="60"/>
    <s v="2025-02-03"/>
    <s v="Approved"/>
    <s v="2025-02-13"/>
    <s v="Customer 1175"/>
    <s v="Personal Loan"/>
    <s v="B01"/>
    <s v="Hyderabad Main"/>
    <s v="High value"/>
    <s v="Under Review"/>
    <n v="105139"/>
    <n v="4668153"/>
    <s v="Feb"/>
    <x v="0"/>
  </r>
  <r>
    <s v="L0360"/>
    <n v="1127"/>
    <s v="LT01"/>
    <s v="E005"/>
    <n v="9999077"/>
    <n v="8.5"/>
    <n v="36"/>
    <s v="2025-01-30"/>
    <s v="Pending"/>
    <m/>
    <s v="Customer 1127"/>
    <s v="Home Loan"/>
    <s v="B02"/>
    <s v="Vijayawada Branch"/>
    <s v="High value"/>
    <s v="Under Review"/>
    <n v="116218"/>
    <n v="9882859"/>
    <s v="Jan"/>
    <x v="0"/>
  </r>
  <r>
    <s v="L0361"/>
    <n v="1074"/>
    <s v="LT04"/>
    <s v="E018"/>
    <n v="5248641"/>
    <n v="7.5"/>
    <n v="120"/>
    <s v="2025-10-16"/>
    <s v="Approved"/>
    <s v="2025-10-25"/>
    <s v="Customer 1074"/>
    <s v="Education Loan"/>
    <s v="B03"/>
    <s v="Vizag Branch"/>
    <s v="High value"/>
    <s v="Under Review"/>
    <n v="104127"/>
    <n v="5144514"/>
    <s v="Oct"/>
    <x v="1"/>
  </r>
  <r>
    <s v="L0362"/>
    <n v="1175"/>
    <s v="LT01"/>
    <s v="E028"/>
    <n v="5274869"/>
    <n v="11"/>
    <n v="84"/>
    <s v="2025-08-21"/>
    <s v="Approved"/>
    <s v="2025-08-31"/>
    <s v="Customer 1175"/>
    <s v="Home Loan"/>
    <s v="B01"/>
    <s v="Hyderabad Main"/>
    <s v="High value"/>
    <s v="Under Review"/>
    <n v="180531"/>
    <n v="5094338"/>
    <s v="Aug"/>
    <x v="0"/>
  </r>
  <r>
    <s v="L0363"/>
    <n v="1118"/>
    <s v="LT01"/>
    <s v="E007"/>
    <n v="3742387"/>
    <n v="9.5"/>
    <n v="60"/>
    <s v="2025-08-10"/>
    <s v="Pending"/>
    <m/>
    <s v="Customer 1118"/>
    <s v="Home Loan"/>
    <s v="B02"/>
    <s v="Vijayawada Branch"/>
    <s v="High value"/>
    <s v="Under Review"/>
    <n v="186354"/>
    <n v="3556033"/>
    <s v="Aug"/>
    <x v="1"/>
  </r>
  <r>
    <s v="L0364"/>
    <n v="1195"/>
    <s v="LT04"/>
    <s v="E001"/>
    <n v="3832872"/>
    <n v="11"/>
    <n v="120"/>
    <s v="2025-11-19"/>
    <s v="Rejected"/>
    <m/>
    <s v="Customer 1195"/>
    <s v="Education Loan"/>
    <s v="B02"/>
    <s v="Vijayawada Branch"/>
    <s v="High value"/>
    <s v="Under Review"/>
    <n v="123576"/>
    <n v="3709296"/>
    <s v="Nov"/>
    <x v="1"/>
  </r>
  <r>
    <s v="L0365"/>
    <n v="1159"/>
    <s v="LT02"/>
    <s v="E012"/>
    <n v="4239304"/>
    <n v="7.5"/>
    <n v="84"/>
    <s v="2025-12-31"/>
    <s v="Approved"/>
    <s v="2026-01-07"/>
    <s v="Customer 1159"/>
    <s v="Personal Loan"/>
    <s v="B05"/>
    <s v="Warangal Branch"/>
    <s v="High value"/>
    <s v="Under Review"/>
    <n v="6275"/>
    <n v="4233029"/>
    <s v="Dec"/>
    <x v="0"/>
  </r>
  <r>
    <s v="L0366"/>
    <n v="1065"/>
    <s v="LT01"/>
    <s v="E009"/>
    <n v="5036272"/>
    <n v="11"/>
    <n v="60"/>
    <s v="2025-11-26"/>
    <s v="Approved"/>
    <s v="2025-11-28"/>
    <s v="Customer 1065"/>
    <s v="Home Loan"/>
    <s v="B05"/>
    <s v="Warangal Branch"/>
    <s v="High value"/>
    <s v="Under Review"/>
    <n v="11713"/>
    <n v="5024559"/>
    <s v="Nov"/>
    <x v="1"/>
  </r>
  <r>
    <s v="L0367"/>
    <n v="1011"/>
    <s v="LT02"/>
    <s v="E028"/>
    <n v="7294833"/>
    <n v="11"/>
    <n v="120"/>
    <s v="2025-12-23"/>
    <s v="Rejected"/>
    <m/>
    <s v="Customer 1011"/>
    <s v="Personal Loan"/>
    <s v="B04"/>
    <s v="Guntur Branch"/>
    <s v="High value"/>
    <s v="Under Review"/>
    <n v="94149"/>
    <n v="7200684"/>
    <s v="Dec"/>
    <x v="1"/>
  </r>
  <r>
    <s v="L0368"/>
    <n v="1150"/>
    <s v="LT05"/>
    <s v="E010"/>
    <n v="6719125"/>
    <n v="11"/>
    <n v="120"/>
    <s v="2025-09-01"/>
    <s v="Pending"/>
    <m/>
    <s v="Customer 1150"/>
    <s v="Business Loan"/>
    <s v="B01"/>
    <s v="Hyderabad Main"/>
    <s v="High value"/>
    <s v="Under Review"/>
    <n v="139026"/>
    <n v="6580099"/>
    <s v="Sep"/>
    <x v="1"/>
  </r>
  <r>
    <s v="L0369"/>
    <n v="1071"/>
    <s v="LT01"/>
    <s v="E028"/>
    <n v="1334480"/>
    <n v="8.5"/>
    <n v="240"/>
    <s v="2025-12-28"/>
    <s v="Rejected"/>
    <m/>
    <s v="Customer 1071"/>
    <s v="Home Loan"/>
    <s v="B02"/>
    <s v="Vijayawada Branch"/>
    <s v="High value"/>
    <s v="Under Review"/>
    <n v="99002"/>
    <n v="1235478"/>
    <s v="Dec"/>
    <x v="0"/>
  </r>
  <r>
    <s v="L0370"/>
    <n v="1054"/>
    <s v="LT04"/>
    <s v="E029"/>
    <n v="4237963"/>
    <n v="7.5"/>
    <n v="84"/>
    <s v="2025-03-19"/>
    <s v="Approved"/>
    <s v="2025-03-26"/>
    <s v="Customer 1054"/>
    <s v="Education Loan"/>
    <s v="B02"/>
    <s v="Vijayawada Branch"/>
    <s v="High value"/>
    <s v="Under Review"/>
    <n v="136017"/>
    <n v="4101946"/>
    <s v="Mar"/>
    <x v="1"/>
  </r>
  <r>
    <s v="L0371"/>
    <n v="1071"/>
    <s v="LT01"/>
    <s v="E002"/>
    <n v="5159726"/>
    <n v="9.5"/>
    <n v="60"/>
    <s v="2025-09-13"/>
    <s v="Rejected"/>
    <m/>
    <s v="Customer 1071"/>
    <s v="Home Loan"/>
    <s v="B02"/>
    <s v="Vijayawada Branch"/>
    <s v="High value"/>
    <s v="Under Review"/>
    <n v="41049"/>
    <n v="5118677"/>
    <s v="Sep"/>
    <x v="0"/>
  </r>
  <r>
    <s v="L0372"/>
    <n v="1100"/>
    <s v="LT05"/>
    <s v="E015"/>
    <n v="6716012"/>
    <n v="7.5"/>
    <n v="240"/>
    <s v="2025-12-05"/>
    <s v="Pending"/>
    <m/>
    <s v="Customer 1100"/>
    <s v="Business Loan"/>
    <s v="B01"/>
    <s v="Hyderabad Main"/>
    <s v="High value"/>
    <s v="Under Review"/>
    <n v="181861"/>
    <n v="6534151"/>
    <s v="Dec"/>
    <x v="1"/>
  </r>
  <r>
    <s v="L0373"/>
    <n v="1136"/>
    <s v="LT05"/>
    <s v="E015"/>
    <n v="1471277"/>
    <n v="12"/>
    <n v="240"/>
    <s v="2025-02-21"/>
    <s v="Rejected"/>
    <m/>
    <s v="Customer 1136"/>
    <s v="Business Loan"/>
    <s v="B01"/>
    <s v="Hyderabad Main"/>
    <s v="High value"/>
    <s v="Under Review"/>
    <n v="79420"/>
    <n v="1391857"/>
    <s v="Feb"/>
    <x v="0"/>
  </r>
  <r>
    <s v="L0374"/>
    <n v="1179"/>
    <s v="LT03"/>
    <s v="E014"/>
    <n v="2181776"/>
    <n v="12"/>
    <n v="120"/>
    <s v="2025-05-02"/>
    <s v="Pending"/>
    <m/>
    <s v="Customer 1179"/>
    <s v="Car Loan"/>
    <s v="B03"/>
    <s v="Vizag Branch"/>
    <s v="High value"/>
    <s v="Under Review"/>
    <n v="110639"/>
    <n v="2071137"/>
    <s v="May"/>
    <x v="1"/>
  </r>
  <r>
    <s v="L0375"/>
    <n v="1112"/>
    <s v="LT01"/>
    <s v="E028"/>
    <n v="7589588"/>
    <n v="12"/>
    <n v="36"/>
    <s v="2025-06-02"/>
    <s v="Pending"/>
    <m/>
    <s v="Customer 1112"/>
    <s v="Home Loan"/>
    <s v="B03"/>
    <s v="Vizag Branch"/>
    <s v="High value"/>
    <s v="Under Review"/>
    <n v="0"/>
    <n v="7589588"/>
    <s v="Jun"/>
    <x v="1"/>
  </r>
  <r>
    <s v="L0376"/>
    <n v="1200"/>
    <s v="LT02"/>
    <s v="E018"/>
    <n v="6596770"/>
    <n v="9.5"/>
    <n v="84"/>
    <s v="2025-09-04"/>
    <s v="Approved"/>
    <s v="2025-09-13"/>
    <s v="Customer 1200"/>
    <s v="Personal Loan"/>
    <s v="B03"/>
    <s v="Vizag Branch"/>
    <s v="High value"/>
    <s v="Under Review"/>
    <n v="159738"/>
    <n v="6437032"/>
    <s v="Sep"/>
    <x v="0"/>
  </r>
  <r>
    <s v="L0377"/>
    <n v="1026"/>
    <s v="LT04"/>
    <s v="E022"/>
    <n v="1049198"/>
    <n v="12"/>
    <n v="60"/>
    <s v="2025-05-06"/>
    <s v="Approved"/>
    <s v="2025-05-13"/>
    <s v="Customer 1026"/>
    <s v="Education Loan"/>
    <s v="B04"/>
    <s v="Guntur Branch"/>
    <s v="High value"/>
    <s v="Under Review"/>
    <n v="113476"/>
    <n v="935722"/>
    <s v="May"/>
    <x v="0"/>
  </r>
  <r>
    <s v="L0378"/>
    <n v="1088"/>
    <s v="LT01"/>
    <s v="E027"/>
    <n v="7352264"/>
    <n v="8.5"/>
    <n v="60"/>
    <s v="2025-02-24"/>
    <s v="Approved"/>
    <s v="2025-02-27"/>
    <s v="Customer 1088"/>
    <s v="Home Loan"/>
    <s v="B01"/>
    <s v="Hyderabad Main"/>
    <s v="High value"/>
    <s v="Under Review"/>
    <n v="64274"/>
    <n v="7287990"/>
    <s v="Feb"/>
    <x v="1"/>
  </r>
  <r>
    <s v="L0379"/>
    <n v="1177"/>
    <s v="LT05"/>
    <s v="E025"/>
    <n v="6364739"/>
    <n v="9.5"/>
    <n v="84"/>
    <s v="2025-02-04"/>
    <s v="Pending"/>
    <m/>
    <s v="Customer 1177"/>
    <s v="Business Loan"/>
    <s v="B03"/>
    <s v="Vizag Branch"/>
    <s v="High value"/>
    <s v="Under Review"/>
    <n v="123269"/>
    <n v="6241470"/>
    <s v="Feb"/>
    <x v="1"/>
  </r>
  <r>
    <s v="L0380"/>
    <n v="1101"/>
    <s v="LT02"/>
    <s v="E015"/>
    <n v="8490363"/>
    <n v="9.5"/>
    <n v="60"/>
    <s v="2025-11-21"/>
    <s v="Approved"/>
    <s v="2025-11-27"/>
    <s v="Customer 1101"/>
    <s v="Personal Loan"/>
    <s v="B04"/>
    <s v="Guntur Branch"/>
    <s v="High value"/>
    <s v="Under Review"/>
    <n v="74359"/>
    <n v="8416004"/>
    <s v="Nov"/>
    <x v="0"/>
  </r>
  <r>
    <s v="L0381"/>
    <n v="1075"/>
    <s v="LT03"/>
    <s v="E007"/>
    <n v="7214130"/>
    <n v="12"/>
    <n v="120"/>
    <s v="2025-10-11"/>
    <s v="Approved"/>
    <s v="2025-10-21"/>
    <s v="Customer 1075"/>
    <s v="Car Loan"/>
    <s v="B01"/>
    <s v="Hyderabad Main"/>
    <s v="High value"/>
    <s v="Under Review"/>
    <n v="141003"/>
    <n v="7073127"/>
    <s v="Oct"/>
    <x v="0"/>
  </r>
  <r>
    <s v="L0382"/>
    <n v="1024"/>
    <s v="LT02"/>
    <s v="E018"/>
    <n v="5708881"/>
    <n v="7.5"/>
    <n v="240"/>
    <s v="2025-02-28"/>
    <s v="Rejected"/>
    <m/>
    <s v="Customer 1024"/>
    <s v="Personal Loan"/>
    <s v="B02"/>
    <s v="Vijayawada Branch"/>
    <s v="High value"/>
    <s v="Under Review"/>
    <n v="97009"/>
    <n v="5611872"/>
    <s v="Feb"/>
    <x v="0"/>
  </r>
  <r>
    <s v="L0383"/>
    <n v="1095"/>
    <s v="LT04"/>
    <s v="E023"/>
    <n v="8714067"/>
    <n v="8.5"/>
    <n v="240"/>
    <s v="2025-11-12"/>
    <s v="Pending"/>
    <m/>
    <s v="Customer 1095"/>
    <s v="Education Loan"/>
    <s v="B03"/>
    <s v="Vizag Branch"/>
    <s v="High value"/>
    <s v="Under Review"/>
    <n v="64623"/>
    <n v="8649444"/>
    <s v="Nov"/>
    <x v="0"/>
  </r>
  <r>
    <s v="L0384"/>
    <n v="1106"/>
    <s v="LT01"/>
    <s v="E021"/>
    <n v="1605344"/>
    <n v="7.5"/>
    <n v="60"/>
    <s v="2025-10-24"/>
    <s v="Approved"/>
    <s v="2025-11-03"/>
    <s v="Customer 1106"/>
    <s v="Home Loan"/>
    <s v="B02"/>
    <s v="Vijayawada Branch"/>
    <s v="High value"/>
    <s v="Under Review"/>
    <n v="180880"/>
    <n v="1424464"/>
    <s v="Oct"/>
    <x v="0"/>
  </r>
  <r>
    <s v="L0385"/>
    <n v="1052"/>
    <s v="LT02"/>
    <s v="E005"/>
    <n v="5838454"/>
    <n v="9.5"/>
    <n v="60"/>
    <s v="2025-09-06"/>
    <s v="Rejected"/>
    <m/>
    <s v="Customer 1052"/>
    <s v="Personal Loan"/>
    <s v="B03"/>
    <s v="Vizag Branch"/>
    <s v="High value"/>
    <s v="Under Review"/>
    <n v="123917"/>
    <n v="5714537"/>
    <s v="Sep"/>
    <x v="0"/>
  </r>
  <r>
    <s v="L0386"/>
    <n v="1090"/>
    <s v="LT03"/>
    <s v="E022"/>
    <n v="1091172"/>
    <n v="8.5"/>
    <n v="60"/>
    <s v="2025-03-04"/>
    <s v="Pending"/>
    <m/>
    <s v="Customer 1090"/>
    <s v="Car Loan"/>
    <s v="B04"/>
    <s v="Guntur Branch"/>
    <s v="High value"/>
    <s v="Under Review"/>
    <n v="5210"/>
    <n v="1085962"/>
    <s v="Mar"/>
    <x v="0"/>
  </r>
  <r>
    <s v="L0387"/>
    <n v="1099"/>
    <s v="LT05"/>
    <s v="E027"/>
    <n v="6609161"/>
    <n v="7.5"/>
    <n v="60"/>
    <s v="2025-05-21"/>
    <s v="Approved"/>
    <s v="2025-05-29"/>
    <s v="Customer 1099"/>
    <s v="Business Loan"/>
    <s v="B05"/>
    <s v="Warangal Branch"/>
    <s v="High value"/>
    <s v="Under Review"/>
    <n v="17757"/>
    <n v="6591404"/>
    <s v="May"/>
    <x v="1"/>
  </r>
  <r>
    <s v="L0388"/>
    <n v="1177"/>
    <s v="LT05"/>
    <s v="E028"/>
    <n v="4537290"/>
    <n v="11"/>
    <n v="36"/>
    <s v="2025-11-01"/>
    <s v="Rejected"/>
    <m/>
    <s v="Customer 1177"/>
    <s v="Business Loan"/>
    <s v="B03"/>
    <s v="Vizag Branch"/>
    <s v="High value"/>
    <s v="Under Review"/>
    <n v="170639"/>
    <n v="4366651"/>
    <s v="Nov"/>
    <x v="1"/>
  </r>
  <r>
    <s v="L0389"/>
    <n v="1001"/>
    <s v="LT01"/>
    <s v="E026"/>
    <n v="7585550"/>
    <n v="11"/>
    <n v="240"/>
    <s v="2025-05-24"/>
    <s v="Pending"/>
    <m/>
    <s v="Customer 1001"/>
    <s v="Home Loan"/>
    <s v="B01"/>
    <s v="Hyderabad Main"/>
    <s v="High value"/>
    <s v="Under Review"/>
    <n v="52064"/>
    <n v="7533486"/>
    <s v="May"/>
    <x v="0"/>
  </r>
  <r>
    <s v="L0390"/>
    <n v="1113"/>
    <s v="LT03"/>
    <s v="E028"/>
    <n v="4818713"/>
    <n v="9.5"/>
    <n v="120"/>
    <s v="2025-12-03"/>
    <s v="Approved"/>
    <s v="2025-12-04"/>
    <s v="Customer 1113"/>
    <s v="Car Loan"/>
    <s v="B02"/>
    <s v="Vijayawada Branch"/>
    <s v="High value"/>
    <s v="Under Review"/>
    <n v="109412"/>
    <n v="4709301"/>
    <s v="Dec"/>
    <x v="1"/>
  </r>
  <r>
    <s v="L0391"/>
    <n v="1005"/>
    <s v="LT02"/>
    <s v="E009"/>
    <n v="9518691"/>
    <n v="12"/>
    <n v="36"/>
    <s v="2025-11-30"/>
    <s v="Approved"/>
    <s v="2025-12-03"/>
    <s v="Customer 1005"/>
    <s v="Personal Loan"/>
    <s v="B03"/>
    <s v="Vizag Branch"/>
    <s v="High value"/>
    <s v="Under Review"/>
    <n v="82831"/>
    <n v="9435860"/>
    <s v="Nov"/>
    <x v="0"/>
  </r>
  <r>
    <s v="L0392"/>
    <n v="1144"/>
    <s v="LT04"/>
    <s v="E011"/>
    <n v="4587951"/>
    <n v="9.5"/>
    <n v="60"/>
    <s v="2025-10-30"/>
    <s v="Approved"/>
    <s v="2025-11-05"/>
    <s v="Customer 1144"/>
    <s v="Education Loan"/>
    <s v="B01"/>
    <s v="Hyderabad Main"/>
    <s v="High value"/>
    <s v="Under Review"/>
    <n v="116237"/>
    <n v="4471714"/>
    <s v="Oct"/>
    <x v="1"/>
  </r>
  <r>
    <s v="L0393"/>
    <n v="1089"/>
    <s v="LT04"/>
    <s v="E002"/>
    <n v="8419158"/>
    <n v="12"/>
    <n v="120"/>
    <s v="2025-07-05"/>
    <s v="Rejected"/>
    <m/>
    <s v="Customer 1089"/>
    <s v="Education Loan"/>
    <s v="B05"/>
    <s v="Warangal Branch"/>
    <s v="High value"/>
    <s v="Under Review"/>
    <n v="200091"/>
    <n v="8219067"/>
    <s v="Jul"/>
    <x v="0"/>
  </r>
  <r>
    <s v="L0394"/>
    <n v="1079"/>
    <s v="LT05"/>
    <s v="E009"/>
    <n v="9806684"/>
    <n v="12"/>
    <n v="240"/>
    <s v="2025-01-23"/>
    <s v="Approved"/>
    <s v="2025-01-27"/>
    <s v="Customer 1079"/>
    <s v="Business Loan"/>
    <s v="B01"/>
    <s v="Hyderabad Main"/>
    <s v="High value"/>
    <s v="Under Review"/>
    <n v="110577"/>
    <n v="9696107"/>
    <s v="Jan"/>
    <x v="0"/>
  </r>
  <r>
    <s v="L0395"/>
    <n v="1137"/>
    <s v="LT05"/>
    <s v="E018"/>
    <n v="5046325"/>
    <n v="11"/>
    <n v="240"/>
    <s v="2025-03-22"/>
    <s v="Approved"/>
    <s v="2025-03-31"/>
    <s v="Customer 1137"/>
    <s v="Business Loan"/>
    <s v="B05"/>
    <s v="Warangal Branch"/>
    <s v="High value"/>
    <s v="Under Review"/>
    <n v="21174"/>
    <n v="5025151"/>
    <s v="Mar"/>
    <x v="1"/>
  </r>
  <r>
    <s v="L0396"/>
    <n v="1043"/>
    <s v="LT05"/>
    <s v="E013"/>
    <n v="9506864"/>
    <n v="8.5"/>
    <n v="120"/>
    <s v="2025-09-11"/>
    <s v="Rejected"/>
    <m/>
    <s v="Customer 1043"/>
    <s v="Business Loan"/>
    <s v="B02"/>
    <s v="Vijayawada Branch"/>
    <s v="High value"/>
    <s v="Under Review"/>
    <n v="164437"/>
    <n v="9342427"/>
    <s v="Sep"/>
    <x v="0"/>
  </r>
  <r>
    <s v="L0397"/>
    <n v="1192"/>
    <s v="LT05"/>
    <s v="E001"/>
    <n v="5365383"/>
    <n v="12"/>
    <n v="84"/>
    <s v="2025-09-04"/>
    <s v="Pending"/>
    <m/>
    <s v="Customer 1192"/>
    <s v="Business Loan"/>
    <s v="B04"/>
    <s v="Guntur Branch"/>
    <s v="High value"/>
    <s v="Under Review"/>
    <n v="150002"/>
    <n v="5215381"/>
    <s v="Sep"/>
    <x v="0"/>
  </r>
  <r>
    <s v="L0398"/>
    <n v="1132"/>
    <s v="LT02"/>
    <s v="E016"/>
    <n v="9451062"/>
    <n v="9.5"/>
    <n v="120"/>
    <s v="2025-01-23"/>
    <s v="Pending"/>
    <m/>
    <s v="Customer 1132"/>
    <s v="Personal Loan"/>
    <s v="B04"/>
    <s v="Guntur Branch"/>
    <s v="High value"/>
    <s v="Under Review"/>
    <n v="153840"/>
    <n v="9297222"/>
    <s v="Jan"/>
    <x v="0"/>
  </r>
  <r>
    <s v="L0399"/>
    <n v="1083"/>
    <s v="LT02"/>
    <s v="E010"/>
    <n v="422863"/>
    <n v="9.5"/>
    <n v="60"/>
    <s v="2025-05-11"/>
    <s v="Approved"/>
    <s v="2025-05-19"/>
    <s v="Customer 1083"/>
    <s v="Personal Loan"/>
    <s v="B03"/>
    <s v="Vizag Branch"/>
    <s v="Normal"/>
    <s v="Under Review"/>
    <n v="137057"/>
    <n v="285806"/>
    <s v="May"/>
    <x v="0"/>
  </r>
  <r>
    <s v="L0400"/>
    <n v="1107"/>
    <s v="LT01"/>
    <s v="E003"/>
    <n v="4822330"/>
    <n v="11"/>
    <n v="36"/>
    <s v="2025-11-16"/>
    <s v="Approved"/>
    <s v="2025-11-18"/>
    <s v="Customer 1107"/>
    <s v="Home Loan"/>
    <s v="B04"/>
    <s v="Guntur Branch"/>
    <s v="High value"/>
    <s v="Under Review"/>
    <n v="71463"/>
    <n v="4750867"/>
    <s v="Nov"/>
    <x v="0"/>
  </r>
  <r>
    <s v="L0401"/>
    <n v="1057"/>
    <s v="LT02"/>
    <s v="E009"/>
    <n v="3849094"/>
    <n v="11"/>
    <n v="120"/>
    <s v="2025-09-15"/>
    <s v="Rejected"/>
    <m/>
    <s v="Customer 1057"/>
    <s v="Personal Loan"/>
    <s v="B02"/>
    <s v="Vijayawada Branch"/>
    <s v="High value"/>
    <s v="Under Review"/>
    <n v="0"/>
    <n v="3849094"/>
    <s v="Sep"/>
    <x v="1"/>
  </r>
  <r>
    <s v="L0402"/>
    <n v="1106"/>
    <s v="LT05"/>
    <s v="E019"/>
    <n v="2775331"/>
    <n v="8.5"/>
    <n v="120"/>
    <s v="2025-08-04"/>
    <s v="Approved"/>
    <s v="2025-08-10"/>
    <s v="Customer 1106"/>
    <s v="Business Loan"/>
    <s v="B02"/>
    <s v="Vijayawada Branch"/>
    <s v="High value"/>
    <s v="Under Review"/>
    <n v="44510"/>
    <n v="2730821"/>
    <s v="Aug"/>
    <x v="0"/>
  </r>
  <r>
    <s v="L0403"/>
    <n v="1111"/>
    <s v="LT05"/>
    <s v="E016"/>
    <n v="8021281"/>
    <n v="7.5"/>
    <n v="84"/>
    <s v="2025-06-19"/>
    <s v="Rejected"/>
    <m/>
    <s v="Customer 1111"/>
    <s v="Business Loan"/>
    <s v="B05"/>
    <s v="Warangal Branch"/>
    <s v="High value"/>
    <s v="Under Review"/>
    <n v="45909"/>
    <n v="7975372"/>
    <s v="Jun"/>
    <x v="0"/>
  </r>
  <r>
    <s v="L0404"/>
    <n v="1094"/>
    <s v="LT05"/>
    <s v="E016"/>
    <n v="9921560"/>
    <n v="7.5"/>
    <n v="60"/>
    <s v="2025-01-30"/>
    <s v="Approved"/>
    <s v="2025-02-05"/>
    <s v="Customer 1094"/>
    <s v="Business Loan"/>
    <s v="B01"/>
    <s v="Hyderabad Main"/>
    <s v="High value"/>
    <s v="Under Review"/>
    <n v="89368"/>
    <n v="9832192"/>
    <s v="Jan"/>
    <x v="0"/>
  </r>
  <r>
    <s v="L0405"/>
    <n v="1133"/>
    <s v="LT03"/>
    <s v="E030"/>
    <n v="8635160"/>
    <n v="8.5"/>
    <n v="60"/>
    <s v="2025-06-22"/>
    <s v="Approved"/>
    <s v="2025-06-23"/>
    <s v="Customer 1133"/>
    <s v="Car Loan"/>
    <s v="B04"/>
    <s v="Guntur Branch"/>
    <s v="High value"/>
    <s v="Under Review"/>
    <n v="0"/>
    <n v="8635160"/>
    <s v="Jun"/>
    <x v="1"/>
  </r>
  <r>
    <s v="L0406"/>
    <n v="1097"/>
    <s v="LT02"/>
    <s v="E017"/>
    <n v="2148406"/>
    <n v="7.5"/>
    <n v="120"/>
    <s v="2025-10-07"/>
    <s v="Approved"/>
    <s v="2025-10-11"/>
    <s v="Customer 1097"/>
    <s v="Personal Loan"/>
    <s v="B03"/>
    <s v="Vizag Branch"/>
    <s v="High value"/>
    <s v="Under Review"/>
    <n v="97051"/>
    <n v="2051355"/>
    <s v="Oct"/>
    <x v="0"/>
  </r>
  <r>
    <s v="L0407"/>
    <n v="1021"/>
    <s v="LT04"/>
    <s v="E021"/>
    <n v="3107516"/>
    <n v="8.5"/>
    <n v="240"/>
    <s v="2025-03-01"/>
    <s v="Approved"/>
    <s v="2025-03-03"/>
    <s v="Customer 1021"/>
    <s v="Education Loan"/>
    <s v="B03"/>
    <s v="Vizag Branch"/>
    <s v="High value"/>
    <s v="Under Review"/>
    <n v="279113"/>
    <n v="2828403"/>
    <s v="Mar"/>
    <x v="0"/>
  </r>
  <r>
    <s v="L0408"/>
    <n v="1038"/>
    <s v="LT01"/>
    <s v="E004"/>
    <n v="3630045"/>
    <n v="7.5"/>
    <n v="60"/>
    <s v="2025-05-18"/>
    <s v="Approved"/>
    <s v="2025-05-24"/>
    <s v="Customer 1038"/>
    <s v="Home Loan"/>
    <s v="B02"/>
    <s v="Vijayawada Branch"/>
    <s v="High value"/>
    <s v="Under Review"/>
    <n v="39137"/>
    <n v="3590908"/>
    <s v="May"/>
    <x v="0"/>
  </r>
  <r>
    <s v="L0409"/>
    <n v="1117"/>
    <s v="LT02"/>
    <s v="E023"/>
    <n v="7916377"/>
    <n v="12"/>
    <n v="240"/>
    <s v="2025-04-09"/>
    <s v="Approved"/>
    <s v="2025-04-16"/>
    <s v="Customer 1117"/>
    <s v="Personal Loan"/>
    <s v="B04"/>
    <s v="Guntur Branch"/>
    <s v="High value"/>
    <s v="Under Review"/>
    <n v="25883"/>
    <n v="7890494"/>
    <s v="Apr"/>
    <x v="1"/>
  </r>
  <r>
    <s v="L0410"/>
    <n v="1114"/>
    <s v="LT05"/>
    <s v="E013"/>
    <n v="1183564"/>
    <n v="11"/>
    <n v="60"/>
    <s v="2025-05-18"/>
    <s v="Pending"/>
    <m/>
    <s v="Customer 1114"/>
    <s v="Business Loan"/>
    <s v="B03"/>
    <s v="Vizag Branch"/>
    <s v="High value"/>
    <s v="Under Review"/>
    <n v="106017"/>
    <n v="1077547"/>
    <s v="May"/>
    <x v="1"/>
  </r>
  <r>
    <s v="L0411"/>
    <n v="1162"/>
    <s v="LT04"/>
    <s v="E012"/>
    <n v="4561023"/>
    <n v="9.5"/>
    <n v="36"/>
    <s v="2025-06-24"/>
    <s v="Rejected"/>
    <m/>
    <s v="Customer 1162"/>
    <s v="Education Loan"/>
    <s v="B01"/>
    <s v="Hyderabad Main"/>
    <s v="High value"/>
    <s v="Under Review"/>
    <n v="138877"/>
    <n v="4422146"/>
    <s v="Jun"/>
    <x v="1"/>
  </r>
  <r>
    <s v="L0412"/>
    <n v="1039"/>
    <s v="LT05"/>
    <s v="E014"/>
    <n v="3006667"/>
    <n v="11"/>
    <n v="120"/>
    <s v="2025-04-17"/>
    <s v="Approved"/>
    <s v="2025-04-22"/>
    <s v="Customer 1039"/>
    <s v="Business Loan"/>
    <s v="B01"/>
    <s v="Hyderabad Main"/>
    <s v="High value"/>
    <s v="Under Review"/>
    <n v="114105"/>
    <n v="2892562"/>
    <s v="Apr"/>
    <x v="1"/>
  </r>
  <r>
    <s v="L0413"/>
    <n v="1157"/>
    <s v="LT01"/>
    <s v="E029"/>
    <n v="1687969"/>
    <n v="7.5"/>
    <n v="120"/>
    <s v="2025-12-11"/>
    <s v="Approved"/>
    <s v="2025-12-21"/>
    <s v="Customer 1157"/>
    <s v="Home Loan"/>
    <s v="B03"/>
    <s v="Vizag Branch"/>
    <s v="High value"/>
    <s v="Under Review"/>
    <n v="88700"/>
    <n v="1599269"/>
    <s v="Dec"/>
    <x v="1"/>
  </r>
  <r>
    <s v="L0414"/>
    <n v="1158"/>
    <s v="LT02"/>
    <s v="E026"/>
    <n v="488857"/>
    <n v="9.5"/>
    <n v="84"/>
    <s v="2025-10-18"/>
    <s v="Approved"/>
    <s v="2025-10-24"/>
    <s v="Customer 1158"/>
    <s v="Personal Loan"/>
    <s v="B05"/>
    <s v="Warangal Branch"/>
    <s v="Normal"/>
    <s v="Under Review"/>
    <n v="122778"/>
    <n v="366079"/>
    <s v="Oct"/>
    <x v="1"/>
  </r>
  <r>
    <s v="L0415"/>
    <n v="1009"/>
    <s v="LT04"/>
    <s v="E002"/>
    <n v="5175826"/>
    <n v="8.5"/>
    <n v="60"/>
    <s v="2025-12-11"/>
    <s v="Approved"/>
    <s v="2025-12-14"/>
    <s v="Customer 1009"/>
    <s v="Education Loan"/>
    <s v="B05"/>
    <s v="Warangal Branch"/>
    <s v="High value"/>
    <s v="Under Review"/>
    <n v="35408"/>
    <n v="5140418"/>
    <s v="Dec"/>
    <x v="0"/>
  </r>
  <r>
    <s v="L0416"/>
    <n v="1106"/>
    <s v="LT04"/>
    <s v="E024"/>
    <n v="1929610"/>
    <n v="7.5"/>
    <n v="36"/>
    <s v="2025-11-13"/>
    <s v="Approved"/>
    <s v="2025-11-16"/>
    <s v="Customer 1106"/>
    <s v="Education Loan"/>
    <s v="B02"/>
    <s v="Vijayawada Branch"/>
    <s v="High value"/>
    <s v="Under Review"/>
    <n v="0"/>
    <n v="1929610"/>
    <s v="Nov"/>
    <x v="0"/>
  </r>
  <r>
    <s v="L0417"/>
    <n v="1105"/>
    <s v="LT02"/>
    <s v="E009"/>
    <n v="4415238"/>
    <n v="9.5"/>
    <n v="240"/>
    <s v="2025-01-16"/>
    <s v="Approved"/>
    <s v="2025-01-19"/>
    <s v="Customer 1105"/>
    <s v="Personal Loan"/>
    <s v="B01"/>
    <s v="Hyderabad Main"/>
    <s v="High value"/>
    <s v="Under Review"/>
    <n v="67911"/>
    <n v="4347327"/>
    <s v="Jan"/>
    <x v="1"/>
  </r>
  <r>
    <s v="L0418"/>
    <n v="1077"/>
    <s v="LT03"/>
    <s v="E026"/>
    <n v="6430018"/>
    <n v="8.5"/>
    <n v="240"/>
    <s v="2025-01-04"/>
    <s v="Pending"/>
    <m/>
    <s v="Customer 1077"/>
    <s v="Car Loan"/>
    <s v="B01"/>
    <s v="Hyderabad Main"/>
    <s v="High value"/>
    <s v="Under Review"/>
    <n v="7344"/>
    <n v="6422674"/>
    <s v="Jan"/>
    <x v="0"/>
  </r>
  <r>
    <s v="L0419"/>
    <n v="1123"/>
    <s v="LT02"/>
    <s v="E001"/>
    <n v="6097191"/>
    <n v="12"/>
    <n v="60"/>
    <s v="2025-09-24"/>
    <s v="Rejected"/>
    <m/>
    <s v="Customer 1123"/>
    <s v="Personal Loan"/>
    <s v="B04"/>
    <s v="Guntur Branch"/>
    <s v="High value"/>
    <s v="Under Review"/>
    <n v="0"/>
    <n v="6097191"/>
    <s v="Sep"/>
    <x v="0"/>
  </r>
  <r>
    <s v="L0420"/>
    <n v="1092"/>
    <s v="LT04"/>
    <s v="E025"/>
    <n v="4537474"/>
    <n v="11"/>
    <n v="84"/>
    <s v="2025-11-18"/>
    <s v="Pending"/>
    <m/>
    <s v="Customer 1092"/>
    <s v="Education Loan"/>
    <s v="B02"/>
    <s v="Vijayawada Branch"/>
    <s v="High value"/>
    <s v="Under Review"/>
    <n v="152132"/>
    <n v="4385342"/>
    <s v="Nov"/>
    <x v="1"/>
  </r>
  <r>
    <s v="L0421"/>
    <n v="1154"/>
    <s v="LT02"/>
    <s v="E006"/>
    <n v="5487092"/>
    <n v="7.5"/>
    <n v="36"/>
    <s v="2025-04-28"/>
    <s v="Approved"/>
    <s v="2025-05-06"/>
    <s v="Customer 1154"/>
    <s v="Personal Loan"/>
    <s v="B04"/>
    <s v="Guntur Branch"/>
    <s v="High value"/>
    <s v="Under Review"/>
    <n v="98633"/>
    <n v="5388459"/>
    <s v="Apr"/>
    <x v="0"/>
  </r>
  <r>
    <s v="L0422"/>
    <n v="1099"/>
    <s v="LT01"/>
    <s v="E021"/>
    <n v="4698031"/>
    <n v="11"/>
    <n v="120"/>
    <s v="2025-03-24"/>
    <s v="Approved"/>
    <s v="2025-03-26"/>
    <s v="Customer 1099"/>
    <s v="Home Loan"/>
    <s v="B05"/>
    <s v="Warangal Branch"/>
    <s v="High value"/>
    <s v="Under Review"/>
    <n v="188838"/>
    <n v="4509193"/>
    <s v="Mar"/>
    <x v="1"/>
  </r>
  <r>
    <s v="L0423"/>
    <n v="1178"/>
    <s v="LT04"/>
    <s v="E029"/>
    <n v="8706704"/>
    <n v="12"/>
    <n v="60"/>
    <s v="2025-10-13"/>
    <s v="Approved"/>
    <s v="2025-10-16"/>
    <s v="Customer 1178"/>
    <s v="Education Loan"/>
    <s v="B01"/>
    <s v="Hyderabad Main"/>
    <s v="High value"/>
    <s v="Under Review"/>
    <n v="77178"/>
    <n v="8629526"/>
    <s v="Oct"/>
    <x v="0"/>
  </r>
  <r>
    <s v="L0424"/>
    <n v="1076"/>
    <s v="LT02"/>
    <s v="E021"/>
    <n v="7374869"/>
    <n v="7.5"/>
    <n v="240"/>
    <s v="2025-03-31"/>
    <s v="Approved"/>
    <s v="2025-04-09"/>
    <s v="Customer 1076"/>
    <s v="Personal Loan"/>
    <s v="B02"/>
    <s v="Vijayawada Branch"/>
    <s v="High value"/>
    <s v="Under Review"/>
    <n v="0"/>
    <n v="7374869"/>
    <s v="Mar"/>
    <x v="0"/>
  </r>
  <r>
    <s v="L0425"/>
    <n v="1175"/>
    <s v="LT01"/>
    <s v="E003"/>
    <n v="5388976"/>
    <n v="7.5"/>
    <n v="60"/>
    <s v="2025-06-20"/>
    <s v="Approved"/>
    <s v="2025-06-30"/>
    <s v="Customer 1175"/>
    <s v="Home Loan"/>
    <s v="B01"/>
    <s v="Hyderabad Main"/>
    <s v="High value"/>
    <s v="Under Review"/>
    <n v="110902"/>
    <n v="5278074"/>
    <s v="Jun"/>
    <x v="0"/>
  </r>
  <r>
    <s v="L0426"/>
    <n v="1124"/>
    <s v="LT02"/>
    <s v="E024"/>
    <n v="5658719"/>
    <n v="12"/>
    <n v="120"/>
    <s v="2025-02-02"/>
    <s v="Rejected"/>
    <m/>
    <s v="Customer 1124"/>
    <s v="Personal Loan"/>
    <s v="B05"/>
    <s v="Warangal Branch"/>
    <s v="High value"/>
    <s v="Under Review"/>
    <n v="0"/>
    <n v="5658719"/>
    <s v="Feb"/>
    <x v="1"/>
  </r>
  <r>
    <s v="L0427"/>
    <n v="1112"/>
    <s v="LT02"/>
    <s v="E014"/>
    <n v="7293787"/>
    <n v="7.5"/>
    <n v="120"/>
    <s v="2025-04-13"/>
    <s v="Pending"/>
    <m/>
    <s v="Customer 1112"/>
    <s v="Personal Loan"/>
    <s v="B03"/>
    <s v="Vizag Branch"/>
    <s v="High value"/>
    <s v="Under Review"/>
    <n v="145386"/>
    <n v="7148401"/>
    <s v="Apr"/>
    <x v="1"/>
  </r>
  <r>
    <s v="L0428"/>
    <n v="1055"/>
    <s v="LT03"/>
    <s v="E007"/>
    <n v="827015"/>
    <n v="11"/>
    <n v="84"/>
    <s v="2025-11-24"/>
    <s v="Approved"/>
    <s v="2025-12-04"/>
    <s v="Customer 1055"/>
    <s v="Car Loan"/>
    <s v="B05"/>
    <s v="Warangal Branch"/>
    <s v="Normal"/>
    <s v="Under Review"/>
    <n v="0"/>
    <n v="827015"/>
    <s v="Nov"/>
    <x v="1"/>
  </r>
  <r>
    <s v="L0429"/>
    <n v="1197"/>
    <s v="LT01"/>
    <s v="E024"/>
    <n v="9548544"/>
    <n v="9.5"/>
    <n v="36"/>
    <s v="2025-12-28"/>
    <s v="Approved"/>
    <s v="2025-12-30"/>
    <s v="Customer 1197"/>
    <s v="Home Loan"/>
    <s v="B02"/>
    <s v="Vijayawada Branch"/>
    <s v="High value"/>
    <s v="Under Review"/>
    <n v="211061"/>
    <n v="9337483"/>
    <s v="Dec"/>
    <x v="0"/>
  </r>
  <r>
    <s v="L0430"/>
    <n v="1056"/>
    <s v="LT05"/>
    <s v="E023"/>
    <n v="5706107"/>
    <n v="8.5"/>
    <n v="36"/>
    <s v="2025-06-18"/>
    <s v="Approved"/>
    <s v="2025-06-27"/>
    <s v="Customer 1056"/>
    <s v="Business Loan"/>
    <s v="B05"/>
    <s v="Warangal Branch"/>
    <s v="High value"/>
    <s v="Under Review"/>
    <n v="15948"/>
    <n v="5690159"/>
    <s v="Jun"/>
    <x v="0"/>
  </r>
  <r>
    <s v="L0431"/>
    <n v="1138"/>
    <s v="LT03"/>
    <s v="E013"/>
    <n v="6117097"/>
    <n v="9.5"/>
    <n v="84"/>
    <s v="2025-12-14"/>
    <s v="Rejected"/>
    <m/>
    <s v="Customer 1138"/>
    <s v="Car Loan"/>
    <s v="B05"/>
    <s v="Warangal Branch"/>
    <s v="High value"/>
    <s v="Under Review"/>
    <n v="0"/>
    <n v="6117097"/>
    <s v="Dec"/>
    <x v="1"/>
  </r>
  <r>
    <s v="L0432"/>
    <n v="1008"/>
    <s v="LT01"/>
    <s v="E013"/>
    <n v="3824386"/>
    <n v="12"/>
    <n v="60"/>
    <s v="2025-02-16"/>
    <s v="Approved"/>
    <s v="2025-02-24"/>
    <s v="Customer 1008"/>
    <s v="Home Loan"/>
    <s v="B02"/>
    <s v="Vijayawada Branch"/>
    <s v="High value"/>
    <s v="Under Review"/>
    <n v="181462"/>
    <n v="3642924"/>
    <s v="Feb"/>
    <x v="1"/>
  </r>
  <r>
    <s v="L0433"/>
    <n v="1136"/>
    <s v="LT02"/>
    <s v="E028"/>
    <n v="2772900"/>
    <n v="7.5"/>
    <n v="84"/>
    <s v="2025-06-09"/>
    <s v="Approved"/>
    <s v="2025-06-13"/>
    <s v="Customer 1136"/>
    <s v="Personal Loan"/>
    <s v="B01"/>
    <s v="Hyderabad Main"/>
    <s v="High value"/>
    <s v="Under Review"/>
    <n v="47389"/>
    <n v="2725511"/>
    <s v="Jun"/>
    <x v="0"/>
  </r>
  <r>
    <s v="L0434"/>
    <n v="1002"/>
    <s v="LT04"/>
    <s v="E008"/>
    <n v="6628965"/>
    <n v="11"/>
    <n v="36"/>
    <s v="2025-04-04"/>
    <s v="Approved"/>
    <s v="2025-04-08"/>
    <s v="Customer 1002"/>
    <s v="Education Loan"/>
    <s v="B05"/>
    <s v="Warangal Branch"/>
    <s v="High value"/>
    <s v="Under Review"/>
    <n v="64444"/>
    <n v="6564521"/>
    <s v="Apr"/>
    <x v="1"/>
  </r>
  <r>
    <s v="L0435"/>
    <n v="1029"/>
    <s v="LT03"/>
    <s v="E024"/>
    <n v="8809380"/>
    <n v="8.5"/>
    <n v="60"/>
    <s v="2025-03-01"/>
    <s v="Approved"/>
    <s v="2025-03-07"/>
    <s v="Customer 1029"/>
    <s v="Car Loan"/>
    <s v="B04"/>
    <s v="Guntur Branch"/>
    <s v="High value"/>
    <s v="Under Review"/>
    <n v="153038"/>
    <n v="8656342"/>
    <s v="Mar"/>
    <x v="1"/>
  </r>
  <r>
    <s v="L0436"/>
    <n v="1131"/>
    <s v="LT04"/>
    <s v="E007"/>
    <n v="2569760"/>
    <n v="9.5"/>
    <n v="36"/>
    <s v="2025-12-12"/>
    <s v="Approved"/>
    <s v="2025-12-18"/>
    <s v="Customer 1131"/>
    <s v="Education Loan"/>
    <s v="B02"/>
    <s v="Vijayawada Branch"/>
    <s v="High value"/>
    <s v="Under Review"/>
    <n v="180133"/>
    <n v="2389627"/>
    <s v="Dec"/>
    <x v="1"/>
  </r>
  <r>
    <s v="L0437"/>
    <n v="1121"/>
    <s v="LT05"/>
    <s v="E008"/>
    <n v="2332546"/>
    <n v="7.5"/>
    <n v="120"/>
    <s v="2025-01-15"/>
    <s v="Approved"/>
    <s v="2025-01-16"/>
    <s v="Customer 1121"/>
    <s v="Business Loan"/>
    <s v="B01"/>
    <s v="Hyderabad Main"/>
    <s v="High value"/>
    <s v="Under Review"/>
    <n v="132153"/>
    <n v="2200393"/>
    <s v="Jan"/>
    <x v="1"/>
  </r>
  <r>
    <s v="L0438"/>
    <n v="1098"/>
    <s v="LT02"/>
    <s v="E021"/>
    <n v="9977719"/>
    <n v="11"/>
    <n v="120"/>
    <s v="2025-05-30"/>
    <s v="Pending"/>
    <m/>
    <s v="Customer 1098"/>
    <s v="Personal Loan"/>
    <s v="B04"/>
    <s v="Guntur Branch"/>
    <s v="High value"/>
    <s v="Under Review"/>
    <n v="23999"/>
    <n v="9953720"/>
    <s v="May"/>
    <x v="1"/>
  </r>
  <r>
    <s v="L0439"/>
    <n v="1094"/>
    <s v="LT01"/>
    <s v="E005"/>
    <n v="3382095"/>
    <n v="8.5"/>
    <n v="240"/>
    <s v="2025-02-23"/>
    <s v="Pending"/>
    <m/>
    <s v="Customer 1094"/>
    <s v="Home Loan"/>
    <s v="B01"/>
    <s v="Hyderabad Main"/>
    <s v="High value"/>
    <s v="Under Review"/>
    <n v="152511"/>
    <n v="3229584"/>
    <s v="Feb"/>
    <x v="0"/>
  </r>
  <r>
    <s v="L0440"/>
    <n v="1179"/>
    <s v="LT04"/>
    <s v="E016"/>
    <n v="6285881"/>
    <n v="11"/>
    <n v="84"/>
    <s v="2025-11-18"/>
    <s v="Approved"/>
    <s v="2025-11-25"/>
    <s v="Customer 1179"/>
    <s v="Education Loan"/>
    <s v="B03"/>
    <s v="Vizag Branch"/>
    <s v="High value"/>
    <s v="Under Review"/>
    <n v="23612"/>
    <n v="6262269"/>
    <s v="Nov"/>
    <x v="1"/>
  </r>
  <r>
    <s v="L0441"/>
    <n v="1145"/>
    <s v="LT04"/>
    <s v="E005"/>
    <n v="9821150"/>
    <n v="11"/>
    <n v="120"/>
    <s v="2025-06-25"/>
    <s v="Approved"/>
    <s v="2025-07-02"/>
    <s v="Customer 1145"/>
    <s v="Education Loan"/>
    <s v="B01"/>
    <s v="Hyderabad Main"/>
    <s v="High value"/>
    <s v="Under Review"/>
    <n v="37595"/>
    <n v="9783555"/>
    <s v="Jun"/>
    <x v="0"/>
  </r>
  <r>
    <s v="L0442"/>
    <n v="1098"/>
    <s v="LT05"/>
    <s v="E018"/>
    <n v="9572439"/>
    <n v="9.5"/>
    <n v="36"/>
    <s v="2025-01-05"/>
    <s v="Approved"/>
    <s v="2025-01-07"/>
    <s v="Customer 1098"/>
    <s v="Business Loan"/>
    <s v="B04"/>
    <s v="Guntur Branch"/>
    <s v="High value"/>
    <s v="Under Review"/>
    <n v="39694"/>
    <n v="9532745"/>
    <s v="Jan"/>
    <x v="1"/>
  </r>
  <r>
    <s v="L0443"/>
    <n v="1091"/>
    <s v="LT03"/>
    <s v="E006"/>
    <n v="5539350"/>
    <n v="12"/>
    <n v="60"/>
    <s v="2025-02-10"/>
    <s v="Rejected"/>
    <m/>
    <s v="Customer 1091"/>
    <s v="Car Loan"/>
    <s v="B03"/>
    <s v="Vizag Branch"/>
    <s v="High value"/>
    <s v="Under Review"/>
    <n v="126431"/>
    <n v="5412919"/>
    <s v="Feb"/>
    <x v="0"/>
  </r>
  <r>
    <s v="L0444"/>
    <n v="1104"/>
    <s v="LT01"/>
    <s v="E014"/>
    <n v="1224720"/>
    <n v="8.5"/>
    <n v="36"/>
    <s v="2025-12-29"/>
    <s v="Approved"/>
    <s v="2026-01-01"/>
    <s v="Customer 1104"/>
    <s v="Home Loan"/>
    <s v="B02"/>
    <s v="Vijayawada Branch"/>
    <s v="High value"/>
    <s v="Under Review"/>
    <n v="87569"/>
    <n v="1137151"/>
    <s v="Dec"/>
    <x v="1"/>
  </r>
  <r>
    <s v="L0445"/>
    <n v="1149"/>
    <s v="LT03"/>
    <s v="E006"/>
    <n v="8000997"/>
    <n v="9.5"/>
    <n v="60"/>
    <s v="2025-01-14"/>
    <s v="Approved"/>
    <s v="2025-01-21"/>
    <s v="Customer 1149"/>
    <s v="Car Loan"/>
    <s v="B05"/>
    <s v="Warangal Branch"/>
    <s v="High value"/>
    <s v="Under Review"/>
    <n v="55844"/>
    <n v="7945153"/>
    <s v="Jan"/>
    <x v="1"/>
  </r>
  <r>
    <s v="L0446"/>
    <n v="1013"/>
    <s v="LT05"/>
    <s v="E028"/>
    <n v="1745774"/>
    <n v="8.5"/>
    <n v="240"/>
    <s v="2025-09-18"/>
    <s v="Rejected"/>
    <m/>
    <s v="Customer 1013"/>
    <s v="Business Loan"/>
    <s v="B03"/>
    <s v="Vizag Branch"/>
    <s v="High value"/>
    <s v="Under Review"/>
    <n v="81816"/>
    <n v="1663958"/>
    <s v="Sep"/>
    <x v="0"/>
  </r>
  <r>
    <s v="L0447"/>
    <n v="1048"/>
    <s v="LT03"/>
    <s v="E027"/>
    <n v="8225316"/>
    <n v="12"/>
    <n v="84"/>
    <s v="2025-06-07"/>
    <s v="Pending"/>
    <m/>
    <s v="Customer 1048"/>
    <s v="Car Loan"/>
    <s v="B02"/>
    <s v="Vijayawada Branch"/>
    <s v="High value"/>
    <s v="Under Review"/>
    <n v="222433"/>
    <n v="8002883"/>
    <s v="Jun"/>
    <x v="0"/>
  </r>
  <r>
    <s v="L0448"/>
    <n v="1180"/>
    <s v="LT04"/>
    <s v="E011"/>
    <n v="9576047"/>
    <n v="9.5"/>
    <n v="84"/>
    <s v="2025-11-11"/>
    <s v="Approved"/>
    <s v="2025-11-13"/>
    <s v="Customer 1180"/>
    <s v="Education Loan"/>
    <s v="B01"/>
    <s v="Hyderabad Main"/>
    <s v="High value"/>
    <s v="Under Review"/>
    <n v="109432"/>
    <n v="9466615"/>
    <s v="Nov"/>
    <x v="1"/>
  </r>
  <r>
    <s v="L0449"/>
    <n v="1153"/>
    <s v="LT01"/>
    <s v="E022"/>
    <n v="191930"/>
    <n v="7.5"/>
    <n v="240"/>
    <s v="2025-06-04"/>
    <s v="Pending"/>
    <m/>
    <s v="Customer 1153"/>
    <s v="Home Loan"/>
    <s v="B01"/>
    <s v="Hyderabad Main"/>
    <s v="Normal"/>
    <s v="Under Review"/>
    <n v="176221"/>
    <n v="15709"/>
    <s v="Jun"/>
    <x v="1"/>
  </r>
  <r>
    <s v="L0450"/>
    <n v="1084"/>
    <s v="LT05"/>
    <s v="E012"/>
    <n v="1338575"/>
    <n v="12"/>
    <n v="240"/>
    <s v="2025-07-24"/>
    <s v="Approved"/>
    <s v="2025-07-28"/>
    <s v="Customer 1084"/>
    <s v="Business Loan"/>
    <s v="B03"/>
    <s v="Vizag Branch"/>
    <s v="High value"/>
    <s v="Under Review"/>
    <n v="90026"/>
    <n v="1248549"/>
    <s v="Jul"/>
    <x v="1"/>
  </r>
  <r>
    <s v="L0451"/>
    <n v="1050"/>
    <s v="LT05"/>
    <s v="E022"/>
    <n v="3841698"/>
    <n v="7.5"/>
    <n v="36"/>
    <s v="2025-06-12"/>
    <s v="Approved"/>
    <s v="2025-06-13"/>
    <s v="Customer 1050"/>
    <s v="Business Loan"/>
    <s v="B05"/>
    <s v="Warangal Branch"/>
    <s v="High value"/>
    <s v="Under Review"/>
    <n v="77170"/>
    <n v="3764528"/>
    <s v="Jun"/>
    <x v="0"/>
  </r>
  <r>
    <s v="L0452"/>
    <n v="1109"/>
    <s v="LT01"/>
    <s v="E029"/>
    <n v="9720717"/>
    <n v="7.5"/>
    <n v="240"/>
    <s v="2025-09-09"/>
    <s v="Pending"/>
    <m/>
    <s v="Customer 1109"/>
    <s v="Home Loan"/>
    <s v="B02"/>
    <s v="Vijayawada Branch"/>
    <s v="High value"/>
    <s v="Under Review"/>
    <n v="49894"/>
    <n v="9670823"/>
    <s v="Sep"/>
    <x v="0"/>
  </r>
  <r>
    <s v="L0453"/>
    <n v="1097"/>
    <s v="LT02"/>
    <s v="E024"/>
    <n v="1575551"/>
    <n v="11"/>
    <n v="36"/>
    <s v="2025-11-10"/>
    <s v="Approved"/>
    <s v="2025-11-16"/>
    <s v="Customer 1097"/>
    <s v="Personal Loan"/>
    <s v="B03"/>
    <s v="Vizag Branch"/>
    <s v="High value"/>
    <s v="Under Review"/>
    <n v="167568"/>
    <n v="1407983"/>
    <s v="Nov"/>
    <x v="0"/>
  </r>
  <r>
    <s v="L0454"/>
    <n v="1117"/>
    <s v="LT02"/>
    <s v="E017"/>
    <n v="3297353"/>
    <n v="9.5"/>
    <n v="60"/>
    <s v="2025-03-13"/>
    <s v="Approved"/>
    <s v="2025-03-19"/>
    <s v="Customer 1117"/>
    <s v="Personal Loan"/>
    <s v="B04"/>
    <s v="Guntur Branch"/>
    <s v="High value"/>
    <s v="Under Review"/>
    <n v="107090"/>
    <n v="3190263"/>
    <s v="Mar"/>
    <x v="1"/>
  </r>
  <r>
    <s v="L0455"/>
    <n v="1121"/>
    <s v="LT03"/>
    <s v="E020"/>
    <n v="9258907"/>
    <n v="12"/>
    <n v="36"/>
    <s v="2025-10-28"/>
    <s v="Approved"/>
    <s v="2025-11-06"/>
    <s v="Customer 1121"/>
    <s v="Car Loan"/>
    <s v="B01"/>
    <s v="Hyderabad Main"/>
    <s v="High value"/>
    <s v="Under Review"/>
    <n v="96228"/>
    <n v="9162679"/>
    <s v="Oct"/>
    <x v="1"/>
  </r>
  <r>
    <s v="L0456"/>
    <n v="1094"/>
    <s v="LT05"/>
    <s v="E021"/>
    <n v="677978"/>
    <n v="8.5"/>
    <n v="36"/>
    <s v="2025-12-16"/>
    <s v="Approved"/>
    <s v="2025-12-22"/>
    <s v="Customer 1094"/>
    <s v="Business Loan"/>
    <s v="B01"/>
    <s v="Hyderabad Main"/>
    <s v="Normal"/>
    <s v="Under Review"/>
    <n v="138490"/>
    <n v="539488"/>
    <s v="Dec"/>
    <x v="0"/>
  </r>
  <r>
    <s v="L0457"/>
    <n v="1167"/>
    <s v="LT02"/>
    <s v="E028"/>
    <n v="9596948"/>
    <n v="7.5"/>
    <n v="240"/>
    <s v="2025-04-30"/>
    <s v="Approved"/>
    <s v="2025-05-03"/>
    <s v="Customer 1167"/>
    <s v="Personal Loan"/>
    <s v="B05"/>
    <s v="Warangal Branch"/>
    <s v="High value"/>
    <s v="Under Review"/>
    <n v="0"/>
    <n v="9596948"/>
    <s v="Apr"/>
    <x v="1"/>
  </r>
  <r>
    <s v="L0458"/>
    <n v="1182"/>
    <s v="LT03"/>
    <s v="E001"/>
    <n v="2744901"/>
    <n v="7.5"/>
    <n v="120"/>
    <s v="2025-01-04"/>
    <s v="Approved"/>
    <s v="2025-01-06"/>
    <s v="Customer 1182"/>
    <s v="Car Loan"/>
    <s v="B04"/>
    <s v="Guntur Branch"/>
    <s v="High value"/>
    <s v="Under Review"/>
    <n v="136766"/>
    <n v="2608135"/>
    <s v="Jan"/>
    <x v="1"/>
  </r>
  <r>
    <s v="L0459"/>
    <n v="1153"/>
    <s v="LT05"/>
    <s v="E014"/>
    <n v="9672897"/>
    <n v="9.5"/>
    <n v="240"/>
    <s v="2025-12-20"/>
    <s v="Pending"/>
    <m/>
    <s v="Customer 1153"/>
    <s v="Business Loan"/>
    <s v="B01"/>
    <s v="Hyderabad Main"/>
    <s v="High value"/>
    <s v="Under Review"/>
    <n v="10050"/>
    <n v="9662847"/>
    <s v="Dec"/>
    <x v="1"/>
  </r>
  <r>
    <s v="L0460"/>
    <n v="1115"/>
    <s v="LT03"/>
    <s v="E013"/>
    <n v="9828349"/>
    <n v="7.5"/>
    <n v="240"/>
    <s v="2025-06-27"/>
    <s v="Pending"/>
    <m/>
    <s v="Customer 1115"/>
    <s v="Car Loan"/>
    <s v="B02"/>
    <s v="Vijayawada Branch"/>
    <s v="High value"/>
    <s v="Under Review"/>
    <n v="131269"/>
    <n v="9697080"/>
    <s v="Jun"/>
    <x v="0"/>
  </r>
  <r>
    <s v="L0461"/>
    <n v="1064"/>
    <s v="LT04"/>
    <s v="E001"/>
    <n v="5014859"/>
    <n v="7.5"/>
    <n v="60"/>
    <s v="2025-02-23"/>
    <s v="Approved"/>
    <s v="2025-03-04"/>
    <s v="Customer 1064"/>
    <s v="Education Loan"/>
    <s v="B04"/>
    <s v="Guntur Branch"/>
    <s v="High value"/>
    <s v="Under Review"/>
    <n v="101443"/>
    <n v="4913416"/>
    <s v="Feb"/>
    <x v="0"/>
  </r>
  <r>
    <s v="L0462"/>
    <n v="1101"/>
    <s v="LT05"/>
    <s v="E003"/>
    <n v="5523580"/>
    <n v="9.5"/>
    <n v="60"/>
    <s v="2025-04-04"/>
    <s v="Approved"/>
    <s v="2025-04-10"/>
    <s v="Customer 1101"/>
    <s v="Business Loan"/>
    <s v="B04"/>
    <s v="Guntur Branch"/>
    <s v="High value"/>
    <s v="Under Review"/>
    <n v="51328"/>
    <n v="5472252"/>
    <s v="Apr"/>
    <x v="0"/>
  </r>
  <r>
    <s v="L0463"/>
    <n v="1042"/>
    <s v="LT01"/>
    <s v="E005"/>
    <n v="339213"/>
    <n v="11"/>
    <n v="240"/>
    <s v="2025-02-18"/>
    <s v="Approved"/>
    <s v="2025-02-23"/>
    <s v="Customer 1042"/>
    <s v="Home Loan"/>
    <s v="B02"/>
    <s v="Vijayawada Branch"/>
    <s v="Normal"/>
    <s v="Under Review"/>
    <n v="43185"/>
    <n v="296028"/>
    <s v="Feb"/>
    <x v="1"/>
  </r>
  <r>
    <s v="L0464"/>
    <n v="1151"/>
    <s v="LT01"/>
    <s v="E019"/>
    <n v="719375"/>
    <n v="7.5"/>
    <n v="60"/>
    <s v="2025-10-15"/>
    <s v="Approved"/>
    <s v="2025-10-24"/>
    <s v="Customer 1151"/>
    <s v="Home Loan"/>
    <s v="B02"/>
    <s v="Vijayawada Branch"/>
    <s v="Normal"/>
    <s v="Under Review"/>
    <n v="36909"/>
    <n v="682466"/>
    <s v="Oct"/>
    <x v="0"/>
  </r>
  <r>
    <s v="L0465"/>
    <n v="1003"/>
    <s v="LT04"/>
    <s v="E027"/>
    <n v="7950034"/>
    <n v="8.5"/>
    <n v="36"/>
    <s v="2025-12-06"/>
    <s v="Pending"/>
    <m/>
    <s v="Customer 1003"/>
    <s v="Education Loan"/>
    <s v="B04"/>
    <s v="Guntur Branch"/>
    <s v="High value"/>
    <s v="Under Review"/>
    <n v="172296"/>
    <n v="7777738"/>
    <s v="Dec"/>
    <x v="0"/>
  </r>
  <r>
    <s v="L0466"/>
    <n v="1107"/>
    <s v="LT02"/>
    <s v="E012"/>
    <n v="2789302"/>
    <n v="8.5"/>
    <n v="240"/>
    <s v="2025-03-07"/>
    <s v="Rejected"/>
    <m/>
    <s v="Customer 1107"/>
    <s v="Personal Loan"/>
    <s v="B04"/>
    <s v="Guntur Branch"/>
    <s v="High value"/>
    <s v="Under Review"/>
    <n v="8246"/>
    <n v="2781056"/>
    <s v="Mar"/>
    <x v="0"/>
  </r>
  <r>
    <s v="L0467"/>
    <n v="1089"/>
    <s v="LT02"/>
    <s v="E023"/>
    <n v="4407024"/>
    <n v="12"/>
    <n v="120"/>
    <s v="2025-05-08"/>
    <s v="Approved"/>
    <s v="2025-05-18"/>
    <s v="Customer 1089"/>
    <s v="Personal Loan"/>
    <s v="B05"/>
    <s v="Warangal Branch"/>
    <s v="High value"/>
    <s v="Under Review"/>
    <n v="182441"/>
    <n v="4224583"/>
    <s v="May"/>
    <x v="0"/>
  </r>
  <r>
    <s v="L0468"/>
    <n v="1155"/>
    <s v="LT03"/>
    <s v="E020"/>
    <n v="1015229"/>
    <n v="12"/>
    <n v="240"/>
    <s v="2025-02-21"/>
    <s v="Approved"/>
    <s v="2025-03-01"/>
    <s v="Customer 1155"/>
    <s v="Car Loan"/>
    <s v="B05"/>
    <s v="Warangal Branch"/>
    <s v="High value"/>
    <s v="Under Review"/>
    <n v="111492"/>
    <n v="903737"/>
    <s v="Feb"/>
    <x v="0"/>
  </r>
  <r>
    <s v="L0469"/>
    <n v="1052"/>
    <s v="LT02"/>
    <s v="E029"/>
    <n v="2707431"/>
    <n v="8.5"/>
    <n v="120"/>
    <s v="2025-05-16"/>
    <s v="Pending"/>
    <m/>
    <s v="Customer 1052"/>
    <s v="Personal Loan"/>
    <s v="B03"/>
    <s v="Vizag Branch"/>
    <s v="High value"/>
    <s v="Under Review"/>
    <n v="95725"/>
    <n v="2611706"/>
    <s v="May"/>
    <x v="0"/>
  </r>
  <r>
    <s v="L0470"/>
    <n v="1135"/>
    <s v="LT04"/>
    <s v="E029"/>
    <n v="5700917"/>
    <n v="7.5"/>
    <n v="240"/>
    <s v="2025-11-28"/>
    <s v="Approved"/>
    <s v="2025-12-03"/>
    <s v="Customer 1135"/>
    <s v="Education Loan"/>
    <s v="B05"/>
    <s v="Warangal Branch"/>
    <s v="High value"/>
    <s v="Under Review"/>
    <n v="23647"/>
    <n v="5677270"/>
    <s v="Nov"/>
    <x v="0"/>
  </r>
  <r>
    <s v="L0471"/>
    <n v="1021"/>
    <s v="LT05"/>
    <s v="E005"/>
    <n v="1425291"/>
    <n v="7.5"/>
    <n v="36"/>
    <s v="2025-01-15"/>
    <s v="Rejected"/>
    <m/>
    <s v="Customer 1021"/>
    <s v="Business Loan"/>
    <s v="B03"/>
    <s v="Vizag Branch"/>
    <s v="High value"/>
    <s v="Under Review"/>
    <n v="29090"/>
    <n v="1396201"/>
    <s v="Jan"/>
    <x v="0"/>
  </r>
  <r>
    <s v="L0472"/>
    <n v="1089"/>
    <s v="LT04"/>
    <s v="E018"/>
    <n v="6929681"/>
    <n v="8.5"/>
    <n v="36"/>
    <s v="2025-07-18"/>
    <s v="Approved"/>
    <s v="2025-07-21"/>
    <s v="Customer 1089"/>
    <s v="Education Loan"/>
    <s v="B05"/>
    <s v="Warangal Branch"/>
    <s v="High value"/>
    <s v="Under Review"/>
    <n v="47402"/>
    <n v="6882279"/>
    <s v="Jul"/>
    <x v="0"/>
  </r>
  <r>
    <s v="L0473"/>
    <n v="1065"/>
    <s v="LT01"/>
    <s v="E022"/>
    <n v="4611005"/>
    <n v="12"/>
    <n v="84"/>
    <s v="2025-08-22"/>
    <s v="Approved"/>
    <s v="2025-08-28"/>
    <s v="Customer 1065"/>
    <s v="Home Loan"/>
    <s v="B05"/>
    <s v="Warangal Branch"/>
    <s v="High value"/>
    <s v="Under Review"/>
    <n v="12163"/>
    <n v="4598842"/>
    <s v="Aug"/>
    <x v="1"/>
  </r>
  <r>
    <s v="L0474"/>
    <n v="1132"/>
    <s v="LT03"/>
    <s v="E018"/>
    <n v="9075937"/>
    <n v="7.5"/>
    <n v="240"/>
    <s v="2025-12-15"/>
    <s v="Approved"/>
    <s v="2025-12-23"/>
    <s v="Customer 1132"/>
    <s v="Car Loan"/>
    <s v="B04"/>
    <s v="Guntur Branch"/>
    <s v="High value"/>
    <s v="Under Review"/>
    <n v="22623"/>
    <n v="9053314"/>
    <s v="Dec"/>
    <x v="0"/>
  </r>
  <r>
    <s v="L0475"/>
    <n v="1153"/>
    <s v="LT03"/>
    <s v="E006"/>
    <n v="4985759"/>
    <n v="11"/>
    <n v="60"/>
    <s v="2025-05-22"/>
    <s v="Approved"/>
    <s v="2025-05-24"/>
    <s v="Customer 1153"/>
    <s v="Car Loan"/>
    <s v="B01"/>
    <s v="Hyderabad Main"/>
    <s v="High value"/>
    <s v="Under Review"/>
    <n v="57362"/>
    <n v="4928397"/>
    <s v="May"/>
    <x v="1"/>
  </r>
  <r>
    <s v="L0476"/>
    <n v="1115"/>
    <s v="LT03"/>
    <s v="E004"/>
    <n v="1384515"/>
    <n v="7.5"/>
    <n v="240"/>
    <s v="2025-07-28"/>
    <s v="Approved"/>
    <s v="2025-08-05"/>
    <s v="Customer 1115"/>
    <s v="Car Loan"/>
    <s v="B02"/>
    <s v="Vijayawada Branch"/>
    <s v="High value"/>
    <s v="Under Review"/>
    <n v="104028"/>
    <n v="1280487"/>
    <s v="Jul"/>
    <x v="0"/>
  </r>
  <r>
    <s v="L0477"/>
    <n v="1065"/>
    <s v="LT02"/>
    <s v="E002"/>
    <n v="3308497"/>
    <n v="9.5"/>
    <n v="60"/>
    <s v="2025-12-23"/>
    <s v="Pending"/>
    <m/>
    <s v="Customer 1065"/>
    <s v="Personal Loan"/>
    <s v="B05"/>
    <s v="Warangal Branch"/>
    <s v="High value"/>
    <s v="Under Review"/>
    <n v="114596"/>
    <n v="3193901"/>
    <s v="Dec"/>
    <x v="1"/>
  </r>
  <r>
    <s v="L0478"/>
    <n v="1104"/>
    <s v="LT02"/>
    <s v="E030"/>
    <n v="6252679"/>
    <n v="12"/>
    <n v="36"/>
    <s v="2025-06-18"/>
    <s v="Approved"/>
    <s v="2025-06-25"/>
    <s v="Customer 1104"/>
    <s v="Personal Loan"/>
    <s v="B02"/>
    <s v="Vijayawada Branch"/>
    <s v="High value"/>
    <s v="Under Review"/>
    <n v="83307"/>
    <n v="6169372"/>
    <s v="Jun"/>
    <x v="1"/>
  </r>
  <r>
    <s v="L0479"/>
    <n v="1052"/>
    <s v="LT01"/>
    <s v="E001"/>
    <n v="6315865"/>
    <n v="9.5"/>
    <n v="36"/>
    <s v="2025-11-17"/>
    <s v="Pending"/>
    <m/>
    <s v="Customer 1052"/>
    <s v="Home Loan"/>
    <s v="B03"/>
    <s v="Vizag Branch"/>
    <s v="High value"/>
    <s v="Under Review"/>
    <n v="15806"/>
    <n v="6300059"/>
    <s v="Nov"/>
    <x v="0"/>
  </r>
  <r>
    <s v="L0480"/>
    <n v="1058"/>
    <s v="LT04"/>
    <s v="E028"/>
    <n v="652530"/>
    <n v="8.5"/>
    <n v="60"/>
    <s v="2025-05-15"/>
    <s v="Pending"/>
    <m/>
    <s v="Customer 1058"/>
    <s v="Education Loan"/>
    <s v="B01"/>
    <s v="Hyderabad Main"/>
    <s v="Normal"/>
    <s v="Under Review"/>
    <n v="0"/>
    <n v="652530"/>
    <s v="May"/>
    <x v="0"/>
  </r>
  <r>
    <s v="L0481"/>
    <n v="1089"/>
    <s v="LT01"/>
    <s v="E030"/>
    <n v="5900009"/>
    <n v="9.5"/>
    <n v="36"/>
    <s v="2025-07-17"/>
    <s v="Approved"/>
    <s v="2025-07-25"/>
    <s v="Customer 1089"/>
    <s v="Home Loan"/>
    <s v="B05"/>
    <s v="Warangal Branch"/>
    <s v="High value"/>
    <s v="Under Review"/>
    <n v="88278"/>
    <n v="5811731"/>
    <s v="Jul"/>
    <x v="0"/>
  </r>
  <r>
    <s v="L0482"/>
    <n v="1062"/>
    <s v="LT03"/>
    <s v="E025"/>
    <n v="3183797"/>
    <n v="9.5"/>
    <n v="84"/>
    <s v="2025-01-25"/>
    <s v="Approved"/>
    <s v="2025-02-02"/>
    <s v="Customer 1062"/>
    <s v="Car Loan"/>
    <s v="B04"/>
    <s v="Guntur Branch"/>
    <s v="High value"/>
    <s v="Under Review"/>
    <n v="185934"/>
    <n v="2997863"/>
    <s v="Jan"/>
    <x v="0"/>
  </r>
  <r>
    <s v="L0483"/>
    <n v="1101"/>
    <s v="LT02"/>
    <s v="E003"/>
    <n v="2547702"/>
    <n v="9.5"/>
    <n v="60"/>
    <s v="2025-05-03"/>
    <s v="Approved"/>
    <s v="2025-05-07"/>
    <s v="Customer 1101"/>
    <s v="Personal Loan"/>
    <s v="B04"/>
    <s v="Guntur Branch"/>
    <s v="High value"/>
    <s v="Under Review"/>
    <n v="12561"/>
    <n v="2535141"/>
    <s v="May"/>
    <x v="0"/>
  </r>
  <r>
    <s v="L0484"/>
    <n v="1139"/>
    <s v="LT01"/>
    <s v="E022"/>
    <n v="4868106"/>
    <n v="11"/>
    <n v="240"/>
    <s v="2025-06-11"/>
    <s v="Pending"/>
    <m/>
    <s v="Customer 1139"/>
    <s v="Home Loan"/>
    <s v="B01"/>
    <s v="Hyderabad Main"/>
    <s v="High value"/>
    <s v="Under Review"/>
    <n v="12140"/>
    <n v="4855966"/>
    <s v="Jun"/>
    <x v="1"/>
  </r>
  <r>
    <s v="L0485"/>
    <n v="1140"/>
    <s v="LT04"/>
    <s v="E010"/>
    <n v="251127"/>
    <n v="9.5"/>
    <n v="60"/>
    <s v="2025-08-17"/>
    <s v="Rejected"/>
    <m/>
    <s v="Customer 1140"/>
    <s v="Education Loan"/>
    <s v="B03"/>
    <s v="Vizag Branch"/>
    <s v="Normal"/>
    <s v="Under Review"/>
    <n v="111216"/>
    <n v="139911"/>
    <s v="Aug"/>
    <x v="0"/>
  </r>
  <r>
    <s v="L0486"/>
    <n v="1114"/>
    <s v="LT04"/>
    <s v="E030"/>
    <n v="3177140"/>
    <n v="11"/>
    <n v="60"/>
    <s v="2025-11-11"/>
    <s v="Pending"/>
    <m/>
    <s v="Customer 1114"/>
    <s v="Education Loan"/>
    <s v="B03"/>
    <s v="Vizag Branch"/>
    <s v="High value"/>
    <s v="Under Review"/>
    <n v="104686"/>
    <n v="3072454"/>
    <s v="Nov"/>
    <x v="1"/>
  </r>
  <r>
    <s v="L0487"/>
    <n v="1108"/>
    <s v="LT04"/>
    <s v="E029"/>
    <n v="9832569"/>
    <n v="9.5"/>
    <n v="36"/>
    <s v="2025-09-25"/>
    <s v="Approved"/>
    <s v="2025-10-05"/>
    <s v="Customer 1108"/>
    <s v="Education Loan"/>
    <s v="B03"/>
    <s v="Vizag Branch"/>
    <s v="High value"/>
    <s v="Under Review"/>
    <n v="146280"/>
    <n v="9686289"/>
    <s v="Sep"/>
    <x v="1"/>
  </r>
  <r>
    <s v="L0488"/>
    <n v="1063"/>
    <s v="LT01"/>
    <s v="E020"/>
    <n v="8595482"/>
    <n v="9.5"/>
    <n v="36"/>
    <s v="2025-10-08"/>
    <s v="Pending"/>
    <m/>
    <s v="Customer 1063"/>
    <s v="Home Loan"/>
    <s v="B05"/>
    <s v="Warangal Branch"/>
    <s v="High value"/>
    <s v="Under Review"/>
    <n v="208181"/>
    <n v="8387301"/>
    <s v="Oct"/>
    <x v="1"/>
  </r>
  <r>
    <s v="L0489"/>
    <n v="1020"/>
    <s v="LT01"/>
    <s v="E004"/>
    <n v="2478887"/>
    <n v="9.5"/>
    <n v="60"/>
    <s v="2025-03-14"/>
    <s v="Approved"/>
    <s v="2025-03-16"/>
    <s v="Customer 1020"/>
    <s v="Home Loan"/>
    <s v="B04"/>
    <s v="Guntur Branch"/>
    <s v="High value"/>
    <s v="Under Review"/>
    <n v="121579"/>
    <n v="2357308"/>
    <s v="Mar"/>
    <x v="0"/>
  </r>
  <r>
    <s v="L0490"/>
    <n v="1002"/>
    <s v="LT04"/>
    <s v="E022"/>
    <n v="934669"/>
    <n v="11"/>
    <n v="60"/>
    <s v="2025-11-26"/>
    <s v="Approved"/>
    <s v="2025-12-01"/>
    <s v="Customer 1002"/>
    <s v="Education Loan"/>
    <s v="B05"/>
    <s v="Warangal Branch"/>
    <s v="Normal"/>
    <s v="Under Review"/>
    <n v="5645"/>
    <n v="929024"/>
    <s v="Nov"/>
    <x v="1"/>
  </r>
  <r>
    <s v="L0491"/>
    <n v="1126"/>
    <s v="LT04"/>
    <s v="E023"/>
    <n v="234133"/>
    <n v="7.5"/>
    <n v="84"/>
    <s v="2025-06-02"/>
    <s v="Rejected"/>
    <m/>
    <s v="Customer 1126"/>
    <s v="Education Loan"/>
    <s v="B01"/>
    <s v="Hyderabad Main"/>
    <s v="Normal"/>
    <s v="Under Review"/>
    <n v="116194"/>
    <n v="117939"/>
    <s v="Jun"/>
    <x v="0"/>
  </r>
  <r>
    <s v="L0492"/>
    <n v="1088"/>
    <s v="LT02"/>
    <s v="E016"/>
    <n v="1973944"/>
    <n v="8.5"/>
    <n v="120"/>
    <s v="2025-08-12"/>
    <s v="Approved"/>
    <s v="2025-08-15"/>
    <s v="Customer 1088"/>
    <s v="Personal Loan"/>
    <s v="B01"/>
    <s v="Hyderabad Main"/>
    <s v="High value"/>
    <s v="Under Review"/>
    <n v="28815"/>
    <n v="1945129"/>
    <s v="Aug"/>
    <x v="1"/>
  </r>
  <r>
    <s v="L0493"/>
    <n v="1120"/>
    <s v="LT04"/>
    <s v="E020"/>
    <n v="9547976"/>
    <n v="7.5"/>
    <n v="60"/>
    <s v="2025-11-26"/>
    <s v="Rejected"/>
    <m/>
    <s v="Customer 1120"/>
    <s v="Education Loan"/>
    <s v="B04"/>
    <s v="Guntur Branch"/>
    <s v="High value"/>
    <s v="Under Review"/>
    <n v="80750"/>
    <n v="9467226"/>
    <s v="Nov"/>
    <x v="1"/>
  </r>
  <r>
    <s v="L0494"/>
    <n v="1007"/>
    <s v="LT02"/>
    <s v="E028"/>
    <n v="4701816"/>
    <n v="11"/>
    <n v="84"/>
    <s v="2025-12-15"/>
    <s v="Approved"/>
    <s v="2025-12-18"/>
    <s v="Customer 1007"/>
    <s v="Personal Loan"/>
    <s v="B03"/>
    <s v="Vizag Branch"/>
    <s v="High value"/>
    <s v="Under Review"/>
    <n v="102382"/>
    <n v="4599434"/>
    <s v="Dec"/>
    <x v="0"/>
  </r>
  <r>
    <s v="L0495"/>
    <n v="1191"/>
    <s v="LT03"/>
    <s v="E004"/>
    <n v="313221"/>
    <n v="8.5"/>
    <n v="84"/>
    <s v="2025-10-23"/>
    <s v="Approved"/>
    <s v="2025-10-30"/>
    <s v="Customer 1191"/>
    <s v="Car Loan"/>
    <s v="B01"/>
    <s v="Hyderabad Main"/>
    <s v="Normal"/>
    <s v="Under Review"/>
    <n v="133501"/>
    <n v="179720"/>
    <s v="Oct"/>
    <x v="1"/>
  </r>
  <r>
    <s v="L0496"/>
    <n v="1197"/>
    <s v="LT04"/>
    <s v="E020"/>
    <n v="9684526"/>
    <n v="7.5"/>
    <n v="84"/>
    <s v="2025-09-13"/>
    <s v="Approved"/>
    <s v="2025-09-16"/>
    <s v="Customer 1197"/>
    <s v="Education Loan"/>
    <s v="B02"/>
    <s v="Vijayawada Branch"/>
    <s v="High value"/>
    <s v="Under Review"/>
    <n v="75037"/>
    <n v="9609489"/>
    <s v="Sep"/>
    <x v="0"/>
  </r>
  <r>
    <s v="L0497"/>
    <n v="1025"/>
    <s v="LT01"/>
    <s v="E011"/>
    <n v="485758"/>
    <n v="12"/>
    <n v="36"/>
    <s v="2025-08-11"/>
    <s v="Rejected"/>
    <m/>
    <s v="Customer 1025"/>
    <s v="Home Loan"/>
    <s v="B04"/>
    <s v="Guntur Branch"/>
    <s v="Normal"/>
    <s v="Under Review"/>
    <n v="52069"/>
    <n v="433689"/>
    <s v="Aug"/>
    <x v="1"/>
  </r>
  <r>
    <s v="L0498"/>
    <n v="1190"/>
    <s v="LT02"/>
    <s v="E011"/>
    <n v="5156372"/>
    <n v="7.5"/>
    <n v="36"/>
    <s v="2025-11-14"/>
    <s v="Approved"/>
    <s v="2025-11-16"/>
    <s v="Customer 1190"/>
    <s v="Personal Loan"/>
    <s v="B01"/>
    <s v="Hyderabad Main"/>
    <s v="High value"/>
    <s v="Under Review"/>
    <n v="0"/>
    <n v="5156372"/>
    <s v="Nov"/>
    <x v="1"/>
  </r>
  <r>
    <s v="L0499"/>
    <n v="1130"/>
    <s v="LT04"/>
    <s v="E018"/>
    <n v="7443818"/>
    <n v="8.5"/>
    <n v="36"/>
    <s v="2025-10-25"/>
    <s v="Approved"/>
    <s v="2025-10-27"/>
    <s v="Customer 1130"/>
    <s v="Education Loan"/>
    <s v="B04"/>
    <s v="Guntur Branch"/>
    <s v="High value"/>
    <s v="Under Review"/>
    <n v="77715"/>
    <n v="7366103"/>
    <s v="Oct"/>
    <x v="0"/>
  </r>
  <r>
    <s v="L0500"/>
    <n v="1027"/>
    <s v="LT02"/>
    <s v="E030"/>
    <n v="3446820"/>
    <n v="8.5"/>
    <n v="36"/>
    <s v="2025-07-28"/>
    <s v="Approved"/>
    <s v="2025-08-06"/>
    <s v="Customer 1027"/>
    <s v="Personal Loan"/>
    <s v="B02"/>
    <s v="Vijayawada Branch"/>
    <s v="High value"/>
    <s v="Under Review"/>
    <n v="54168"/>
    <n v="3392652"/>
    <s v="Jul"/>
    <x v="0"/>
  </r>
  <r>
    <m/>
    <m/>
    <m/>
    <m/>
    <m/>
    <m/>
    <m/>
    <m/>
    <m/>
    <m/>
    <m/>
    <m/>
    <m/>
    <m/>
    <m/>
    <m/>
    <m/>
    <m/>
    <m/>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33">
  <r>
    <s v="P00001"/>
    <s v="L0001"/>
    <s v="2025-06-27"/>
    <n v="30255"/>
    <n v="30255"/>
    <x v="0"/>
  </r>
  <r>
    <s v="P00002"/>
    <s v="L0001"/>
    <s v="2026-02-26"/>
    <n v="46911"/>
    <n v="46911"/>
    <x v="0"/>
  </r>
  <r>
    <s v="P00003"/>
    <s v="L0001"/>
    <s v="2025-08-08"/>
    <n v="49331"/>
    <n v="0"/>
    <x v="1"/>
  </r>
  <r>
    <s v="P00004"/>
    <s v="L0002"/>
    <s v="2025-04-21"/>
    <n v="26515"/>
    <n v="26515"/>
    <x v="0"/>
  </r>
  <r>
    <s v="P00005"/>
    <s v="L0002"/>
    <s v="2026-05-08"/>
    <n v="21475"/>
    <n v="0"/>
    <x v="2"/>
  </r>
  <r>
    <s v="P00006"/>
    <s v="L0003"/>
    <s v="2025-01-13"/>
    <n v="14837"/>
    <n v="14837"/>
    <x v="0"/>
  </r>
  <r>
    <s v="P00007"/>
    <s v="L0003"/>
    <s v="2026-03-24"/>
    <n v="26995"/>
    <n v="0"/>
    <x v="1"/>
  </r>
  <r>
    <s v="P00008"/>
    <s v="L0004"/>
    <s v="2026-01-09"/>
    <n v="46980"/>
    <n v="46980"/>
    <x v="0"/>
  </r>
  <r>
    <s v="P00009"/>
    <s v="L0004"/>
    <s v="2025-08-27"/>
    <n v="14483"/>
    <n v="14483"/>
    <x v="0"/>
  </r>
  <r>
    <s v="P00010"/>
    <s v="L0005"/>
    <s v="2025-08-10"/>
    <n v="72809"/>
    <n v="0"/>
    <x v="2"/>
  </r>
  <r>
    <s v="P00011"/>
    <s v="L0005"/>
    <s v="2026-03-15"/>
    <n v="52729"/>
    <n v="0"/>
    <x v="1"/>
  </r>
  <r>
    <s v="P00012"/>
    <s v="L0005"/>
    <s v="2025-12-23"/>
    <n v="15052"/>
    <n v="0"/>
    <x v="2"/>
  </r>
  <r>
    <s v="P00013"/>
    <s v="L0005"/>
    <s v="2025-11-10"/>
    <n v="72274"/>
    <n v="0"/>
    <x v="1"/>
  </r>
  <r>
    <s v="P00014"/>
    <s v="L0005"/>
    <s v="2025-07-07"/>
    <n v="28566"/>
    <n v="28566"/>
    <x v="0"/>
  </r>
  <r>
    <s v="P00015"/>
    <s v="L0006"/>
    <s v="2025-06-29"/>
    <n v="57090"/>
    <n v="0"/>
    <x v="1"/>
  </r>
  <r>
    <s v="P00016"/>
    <s v="L0006"/>
    <s v="2026-02-15"/>
    <n v="11456"/>
    <n v="11456"/>
    <x v="0"/>
  </r>
  <r>
    <s v="P00017"/>
    <s v="L0007"/>
    <s v="2026-01-20"/>
    <n v="53008"/>
    <n v="53008"/>
    <x v="0"/>
  </r>
  <r>
    <s v="P00018"/>
    <s v="L0007"/>
    <s v="2026-04-10"/>
    <n v="28558"/>
    <n v="0"/>
    <x v="1"/>
  </r>
  <r>
    <s v="P00019"/>
    <s v="L0008"/>
    <s v="2025-01-27"/>
    <n v="10610"/>
    <n v="10610"/>
    <x v="0"/>
  </r>
  <r>
    <s v="P00020"/>
    <s v="L0008"/>
    <s v="2025-03-26"/>
    <n v="17487"/>
    <n v="0"/>
    <x v="1"/>
  </r>
  <r>
    <s v="P00021"/>
    <s v="L0008"/>
    <s v="2026-03-17"/>
    <n v="67905"/>
    <n v="0"/>
    <x v="1"/>
  </r>
  <r>
    <s v="P00022"/>
    <s v="L0009"/>
    <s v="2025-08-05"/>
    <n v="49575"/>
    <n v="0"/>
    <x v="2"/>
  </r>
  <r>
    <s v="P00023"/>
    <s v="L0009"/>
    <s v="2025-05-22"/>
    <n v="42262"/>
    <n v="0"/>
    <x v="1"/>
  </r>
  <r>
    <s v="P00024"/>
    <s v="L0009"/>
    <s v="2026-03-17"/>
    <n v="61267"/>
    <n v="61267"/>
    <x v="0"/>
  </r>
  <r>
    <s v="P00025"/>
    <s v="L0010"/>
    <s v="2026-03-20"/>
    <n v="49913"/>
    <n v="0"/>
    <x v="1"/>
  </r>
  <r>
    <s v="P00026"/>
    <s v="L0010"/>
    <s v="2025-09-18"/>
    <n v="11249"/>
    <n v="11249"/>
    <x v="0"/>
  </r>
  <r>
    <s v="P00027"/>
    <s v="L0011"/>
    <s v="2025-05-09"/>
    <n v="37038"/>
    <n v="0"/>
    <x v="1"/>
  </r>
  <r>
    <s v="P00028"/>
    <s v="L0011"/>
    <s v="2025-02-19"/>
    <n v="15144"/>
    <n v="0"/>
    <x v="1"/>
  </r>
  <r>
    <s v="P00029"/>
    <s v="L0011"/>
    <s v="2025-04-20"/>
    <n v="61334"/>
    <n v="0"/>
    <x v="1"/>
  </r>
  <r>
    <s v="P00030"/>
    <s v="L0012"/>
    <s v="2026-02-15"/>
    <n v="43040"/>
    <n v="43040"/>
    <x v="0"/>
  </r>
  <r>
    <s v="P00031"/>
    <s v="L0012"/>
    <s v="2025-07-03"/>
    <n v="20081"/>
    <n v="0"/>
    <x v="2"/>
  </r>
  <r>
    <s v="P00032"/>
    <s v="L0012"/>
    <s v="2025-11-13"/>
    <n v="24914"/>
    <n v="24914"/>
    <x v="0"/>
  </r>
  <r>
    <s v="P00033"/>
    <s v="L0012"/>
    <s v="2025-07-12"/>
    <n v="55810"/>
    <n v="55810"/>
    <x v="0"/>
  </r>
  <r>
    <s v="P00034"/>
    <s v="L0013"/>
    <s v="2026-04-17"/>
    <n v="46157"/>
    <n v="46157"/>
    <x v="0"/>
  </r>
  <r>
    <s v="P00035"/>
    <s v="L0013"/>
    <s v="2025-05-06"/>
    <n v="72660"/>
    <n v="72660"/>
    <x v="0"/>
  </r>
  <r>
    <s v="P00036"/>
    <s v="L0013"/>
    <s v="2025-01-06"/>
    <n v="44400"/>
    <n v="0"/>
    <x v="2"/>
  </r>
  <r>
    <s v="P00037"/>
    <s v="L0013"/>
    <s v="2025-02-17"/>
    <n v="21134"/>
    <n v="21134"/>
    <x v="0"/>
  </r>
  <r>
    <s v="P00038"/>
    <s v="L0014"/>
    <s v="2025-02-22"/>
    <n v="7135"/>
    <n v="7135"/>
    <x v="0"/>
  </r>
  <r>
    <s v="P00039"/>
    <s v="L0014"/>
    <s v="2026-02-01"/>
    <n v="21649"/>
    <n v="21649"/>
    <x v="0"/>
  </r>
  <r>
    <s v="P00040"/>
    <s v="L0014"/>
    <s v="2025-11-09"/>
    <n v="50658"/>
    <n v="50658"/>
    <x v="0"/>
  </r>
  <r>
    <s v="P00041"/>
    <s v="L0014"/>
    <s v="2025-03-09"/>
    <n v="49404"/>
    <n v="49404"/>
    <x v="0"/>
  </r>
  <r>
    <s v="P00042"/>
    <s v="L0014"/>
    <s v="2026-04-15"/>
    <n v="11405"/>
    <n v="11405"/>
    <x v="0"/>
  </r>
  <r>
    <s v="P00043"/>
    <s v="L0015"/>
    <s v="2025-06-11"/>
    <n v="50271"/>
    <n v="50271"/>
    <x v="0"/>
  </r>
  <r>
    <s v="P00044"/>
    <s v="L0015"/>
    <s v="2026-04-22"/>
    <n v="20200"/>
    <n v="20200"/>
    <x v="0"/>
  </r>
  <r>
    <s v="P00045"/>
    <s v="L0016"/>
    <s v="2025-02-20"/>
    <n v="58751"/>
    <n v="58751"/>
    <x v="0"/>
  </r>
  <r>
    <s v="P00046"/>
    <s v="L0016"/>
    <s v="2025-01-30"/>
    <n v="70516"/>
    <n v="70516"/>
    <x v="0"/>
  </r>
  <r>
    <s v="P00047"/>
    <s v="L0016"/>
    <s v="2025-04-18"/>
    <n v="5565"/>
    <n v="5565"/>
    <x v="0"/>
  </r>
  <r>
    <s v="P00048"/>
    <s v="L0017"/>
    <s v="2025-08-01"/>
    <n v="71571"/>
    <n v="0"/>
    <x v="1"/>
  </r>
  <r>
    <s v="P00049"/>
    <s v="L0017"/>
    <s v="2026-04-05"/>
    <n v="15614"/>
    <n v="0"/>
    <x v="1"/>
  </r>
  <r>
    <s v="P00050"/>
    <s v="L0017"/>
    <s v="2025-10-17"/>
    <n v="57220"/>
    <n v="57220"/>
    <x v="0"/>
  </r>
  <r>
    <s v="P00051"/>
    <s v="L0017"/>
    <s v="2025-06-17"/>
    <n v="50215"/>
    <n v="50215"/>
    <x v="0"/>
  </r>
  <r>
    <s v="P00052"/>
    <s v="L0018"/>
    <s v="2025-02-20"/>
    <n v="17624"/>
    <n v="17624"/>
    <x v="0"/>
  </r>
  <r>
    <s v="P00053"/>
    <s v="L0018"/>
    <s v="2025-03-25"/>
    <n v="74639"/>
    <n v="0"/>
    <x v="1"/>
  </r>
  <r>
    <s v="P00054"/>
    <s v="L0019"/>
    <s v="2025-12-15"/>
    <n v="51462"/>
    <n v="51462"/>
    <x v="0"/>
  </r>
  <r>
    <s v="P00055"/>
    <s v="L0019"/>
    <s v="2026-01-01"/>
    <n v="39481"/>
    <n v="39481"/>
    <x v="0"/>
  </r>
  <r>
    <s v="P00056"/>
    <s v="L0020"/>
    <s v="2026-02-09"/>
    <n v="38060"/>
    <n v="0"/>
    <x v="1"/>
  </r>
  <r>
    <s v="P00057"/>
    <s v="L0020"/>
    <s v="2025-05-01"/>
    <n v="16224"/>
    <n v="16224"/>
    <x v="0"/>
  </r>
  <r>
    <s v="P00058"/>
    <s v="L0020"/>
    <s v="2025-10-11"/>
    <n v="56259"/>
    <n v="0"/>
    <x v="1"/>
  </r>
  <r>
    <s v="P00059"/>
    <s v="L0020"/>
    <s v="2025-10-19"/>
    <n v="41555"/>
    <n v="41555"/>
    <x v="0"/>
  </r>
  <r>
    <s v="P00060"/>
    <s v="L0021"/>
    <s v="2025-03-01"/>
    <n v="26602"/>
    <n v="0"/>
    <x v="1"/>
  </r>
  <r>
    <s v="P00061"/>
    <s v="L0021"/>
    <s v="2026-01-05"/>
    <n v="70919"/>
    <n v="0"/>
    <x v="1"/>
  </r>
  <r>
    <s v="P00062"/>
    <s v="L0021"/>
    <s v="2025-10-02"/>
    <n v="20429"/>
    <n v="0"/>
    <x v="1"/>
  </r>
  <r>
    <s v="P00063"/>
    <s v="L0021"/>
    <s v="2026-04-11"/>
    <n v="37277"/>
    <n v="37277"/>
    <x v="0"/>
  </r>
  <r>
    <s v="P00064"/>
    <s v="L0022"/>
    <s v="2026-03-01"/>
    <n v="38948"/>
    <n v="38948"/>
    <x v="0"/>
  </r>
  <r>
    <s v="P00065"/>
    <s v="L0022"/>
    <s v="2025-04-12"/>
    <n v="53625"/>
    <n v="53625"/>
    <x v="0"/>
  </r>
  <r>
    <s v="P00066"/>
    <s v="L0022"/>
    <s v="2025-03-01"/>
    <n v="67073"/>
    <n v="0"/>
    <x v="1"/>
  </r>
  <r>
    <s v="P00067"/>
    <s v="L0022"/>
    <s v="2026-02-15"/>
    <n v="56301"/>
    <n v="0"/>
    <x v="1"/>
  </r>
  <r>
    <s v="P00068"/>
    <s v="L0022"/>
    <s v="2026-02-27"/>
    <n v="26737"/>
    <n v="26737"/>
    <x v="0"/>
  </r>
  <r>
    <s v="P00069"/>
    <s v="L0023"/>
    <s v="2025-05-25"/>
    <n v="32935"/>
    <n v="0"/>
    <x v="1"/>
  </r>
  <r>
    <s v="P00070"/>
    <s v="L0023"/>
    <s v="2025-10-31"/>
    <n v="64401"/>
    <n v="64401"/>
    <x v="0"/>
  </r>
  <r>
    <s v="P00071"/>
    <s v="L0024"/>
    <s v="2025-12-21"/>
    <n v="19752"/>
    <n v="19752"/>
    <x v="0"/>
  </r>
  <r>
    <s v="P00072"/>
    <s v="L0024"/>
    <s v="2025-07-20"/>
    <n v="23401"/>
    <n v="23401"/>
    <x v="0"/>
  </r>
  <r>
    <s v="P00073"/>
    <s v="L0024"/>
    <s v="2025-02-12"/>
    <n v="60780"/>
    <n v="0"/>
    <x v="1"/>
  </r>
  <r>
    <s v="P00074"/>
    <s v="L0024"/>
    <s v="2025-07-23"/>
    <n v="11339"/>
    <n v="0"/>
    <x v="2"/>
  </r>
  <r>
    <s v="P00075"/>
    <s v="L0024"/>
    <s v="2025-06-23"/>
    <n v="51373"/>
    <n v="51373"/>
    <x v="0"/>
  </r>
  <r>
    <s v="P00076"/>
    <s v="L0025"/>
    <s v="2026-05-12"/>
    <n v="53322"/>
    <n v="53322"/>
    <x v="0"/>
  </r>
  <r>
    <s v="P00077"/>
    <s v="L0025"/>
    <s v="2025-01-13"/>
    <n v="39870"/>
    <n v="0"/>
    <x v="1"/>
  </r>
  <r>
    <s v="P00078"/>
    <s v="L0025"/>
    <s v="2025-05-19"/>
    <n v="32359"/>
    <n v="32359"/>
    <x v="0"/>
  </r>
  <r>
    <s v="P00079"/>
    <s v="L0026"/>
    <s v="2025-06-03"/>
    <n v="65341"/>
    <n v="65341"/>
    <x v="0"/>
  </r>
  <r>
    <s v="P00080"/>
    <s v="L0026"/>
    <s v="2026-03-16"/>
    <n v="62634"/>
    <n v="62634"/>
    <x v="0"/>
  </r>
  <r>
    <s v="P00081"/>
    <s v="L0027"/>
    <s v="2025-12-08"/>
    <n v="74687"/>
    <n v="0"/>
    <x v="2"/>
  </r>
  <r>
    <s v="P00082"/>
    <s v="L0027"/>
    <s v="2025-07-17"/>
    <n v="50053"/>
    <n v="50053"/>
    <x v="0"/>
  </r>
  <r>
    <s v="P00083"/>
    <s v="L0028"/>
    <s v="2025-09-15"/>
    <n v="74905"/>
    <n v="74905"/>
    <x v="0"/>
  </r>
  <r>
    <s v="P00084"/>
    <s v="L0028"/>
    <s v="2026-04-30"/>
    <n v="65961"/>
    <n v="65961"/>
    <x v="0"/>
  </r>
  <r>
    <s v="P00085"/>
    <s v="L0028"/>
    <s v="2025-12-05"/>
    <n v="53188"/>
    <n v="0"/>
    <x v="1"/>
  </r>
  <r>
    <s v="P00086"/>
    <s v="L0029"/>
    <s v="2025-05-21"/>
    <n v="38752"/>
    <n v="38752"/>
    <x v="0"/>
  </r>
  <r>
    <s v="P00087"/>
    <s v="L0029"/>
    <s v="2025-09-17"/>
    <n v="21585"/>
    <n v="21585"/>
    <x v="0"/>
  </r>
  <r>
    <s v="P00088"/>
    <s v="L0029"/>
    <s v="2025-09-06"/>
    <n v="54152"/>
    <n v="0"/>
    <x v="1"/>
  </r>
  <r>
    <s v="P00089"/>
    <s v="L0029"/>
    <s v="2025-08-20"/>
    <n v="42468"/>
    <n v="0"/>
    <x v="1"/>
  </r>
  <r>
    <s v="P00090"/>
    <s v="L0030"/>
    <s v="2025-02-17"/>
    <n v="29678"/>
    <n v="0"/>
    <x v="1"/>
  </r>
  <r>
    <s v="P00091"/>
    <s v="L0030"/>
    <s v="2025-06-07"/>
    <n v="16588"/>
    <n v="0"/>
    <x v="1"/>
  </r>
  <r>
    <s v="P00092"/>
    <s v="L0030"/>
    <s v="2025-12-07"/>
    <n v="46692"/>
    <n v="46692"/>
    <x v="0"/>
  </r>
  <r>
    <s v="P00093"/>
    <s v="L0030"/>
    <s v="2025-03-02"/>
    <n v="38758"/>
    <n v="38758"/>
    <x v="0"/>
  </r>
  <r>
    <s v="P00094"/>
    <s v="L0031"/>
    <s v="2025-02-23"/>
    <n v="35150"/>
    <n v="0"/>
    <x v="2"/>
  </r>
  <r>
    <s v="P00095"/>
    <s v="L0031"/>
    <s v="2025-12-24"/>
    <n v="64802"/>
    <n v="64802"/>
    <x v="0"/>
  </r>
  <r>
    <s v="P00096"/>
    <s v="L0031"/>
    <s v="2026-01-25"/>
    <n v="36996"/>
    <n v="0"/>
    <x v="1"/>
  </r>
  <r>
    <s v="P00097"/>
    <s v="L0032"/>
    <s v="2025-03-01"/>
    <n v="14564"/>
    <n v="14564"/>
    <x v="0"/>
  </r>
  <r>
    <s v="P00098"/>
    <s v="L0032"/>
    <s v="2025-02-02"/>
    <n v="46403"/>
    <n v="46403"/>
    <x v="0"/>
  </r>
  <r>
    <s v="P00099"/>
    <s v="L0032"/>
    <s v="2025-09-12"/>
    <n v="20014"/>
    <n v="20014"/>
    <x v="0"/>
  </r>
  <r>
    <s v="P00100"/>
    <s v="L0033"/>
    <s v="2025-08-20"/>
    <n v="14110"/>
    <n v="14110"/>
    <x v="0"/>
  </r>
  <r>
    <s v="P00101"/>
    <s v="L0033"/>
    <s v="2026-03-05"/>
    <n v="36129"/>
    <n v="36129"/>
    <x v="0"/>
  </r>
  <r>
    <s v="P00102"/>
    <s v="L0033"/>
    <s v="2025-07-07"/>
    <n v="53185"/>
    <n v="0"/>
    <x v="2"/>
  </r>
  <r>
    <s v="P00103"/>
    <s v="L0033"/>
    <s v="2025-01-29"/>
    <n v="32359"/>
    <n v="32359"/>
    <x v="0"/>
  </r>
  <r>
    <s v="P00104"/>
    <s v="L0033"/>
    <s v="2025-07-03"/>
    <n v="15443"/>
    <n v="0"/>
    <x v="2"/>
  </r>
  <r>
    <s v="P00105"/>
    <s v="L0034"/>
    <s v="2025-09-14"/>
    <n v="58502"/>
    <n v="58502"/>
    <x v="0"/>
  </r>
  <r>
    <s v="P00106"/>
    <s v="L0034"/>
    <s v="2025-03-31"/>
    <n v="16464"/>
    <n v="0"/>
    <x v="2"/>
  </r>
  <r>
    <s v="P00107"/>
    <s v="L0034"/>
    <s v="2025-05-03"/>
    <n v="44924"/>
    <n v="44924"/>
    <x v="0"/>
  </r>
  <r>
    <s v="P00108"/>
    <s v="L0034"/>
    <s v="2025-02-15"/>
    <n v="55217"/>
    <n v="55217"/>
    <x v="0"/>
  </r>
  <r>
    <s v="P00109"/>
    <s v="L0034"/>
    <s v="2025-11-30"/>
    <n v="43027"/>
    <n v="43027"/>
    <x v="0"/>
  </r>
  <r>
    <s v="P00110"/>
    <s v="L0035"/>
    <s v="2025-12-08"/>
    <n v="49650"/>
    <n v="0"/>
    <x v="2"/>
  </r>
  <r>
    <s v="P00111"/>
    <s v="L0035"/>
    <s v="2026-04-05"/>
    <n v="66006"/>
    <n v="0"/>
    <x v="1"/>
  </r>
  <r>
    <s v="P00112"/>
    <s v="L0036"/>
    <s v="2025-01-07"/>
    <n v="55776"/>
    <n v="55776"/>
    <x v="0"/>
  </r>
  <r>
    <s v="P00113"/>
    <s v="L0036"/>
    <s v="2025-10-08"/>
    <n v="17457"/>
    <n v="17457"/>
    <x v="0"/>
  </r>
  <r>
    <s v="P00114"/>
    <s v="L0037"/>
    <s v="2026-01-10"/>
    <n v="38393"/>
    <n v="0"/>
    <x v="1"/>
  </r>
  <r>
    <s v="P00115"/>
    <s v="L0037"/>
    <s v="2025-03-27"/>
    <n v="16363"/>
    <n v="0"/>
    <x v="1"/>
  </r>
  <r>
    <s v="P00116"/>
    <s v="L0037"/>
    <s v="2025-07-15"/>
    <n v="32565"/>
    <n v="32565"/>
    <x v="0"/>
  </r>
  <r>
    <s v="P00117"/>
    <s v="L0038"/>
    <s v="2025-10-29"/>
    <n v="56218"/>
    <n v="0"/>
    <x v="2"/>
  </r>
  <r>
    <s v="P00118"/>
    <s v="L0038"/>
    <s v="2025-01-06"/>
    <n v="36399"/>
    <n v="36399"/>
    <x v="0"/>
  </r>
  <r>
    <s v="P00119"/>
    <s v="L0038"/>
    <s v="2025-03-13"/>
    <n v="7767"/>
    <n v="7767"/>
    <x v="0"/>
  </r>
  <r>
    <s v="P00120"/>
    <s v="L0038"/>
    <s v="2025-10-02"/>
    <n v="36230"/>
    <n v="0"/>
    <x v="1"/>
  </r>
  <r>
    <s v="P00121"/>
    <s v="L0038"/>
    <s v="2025-05-28"/>
    <n v="18093"/>
    <n v="18093"/>
    <x v="0"/>
  </r>
  <r>
    <s v="P00122"/>
    <s v="L0039"/>
    <s v="2025-09-27"/>
    <n v="6922"/>
    <n v="6922"/>
    <x v="0"/>
  </r>
  <r>
    <s v="P00123"/>
    <s v="L0039"/>
    <s v="2025-10-15"/>
    <n v="73783"/>
    <n v="73783"/>
    <x v="0"/>
  </r>
  <r>
    <s v="P00124"/>
    <s v="L0039"/>
    <s v="2025-05-07"/>
    <n v="26911"/>
    <n v="0"/>
    <x v="2"/>
  </r>
  <r>
    <s v="P00125"/>
    <s v="L0039"/>
    <s v="2026-01-04"/>
    <n v="53912"/>
    <n v="53912"/>
    <x v="0"/>
  </r>
  <r>
    <s v="P00126"/>
    <s v="L0039"/>
    <s v="2025-11-08"/>
    <n v="38734"/>
    <n v="38734"/>
    <x v="0"/>
  </r>
  <r>
    <s v="P00127"/>
    <s v="L0040"/>
    <s v="2025-03-22"/>
    <n v="32240"/>
    <n v="0"/>
    <x v="1"/>
  </r>
  <r>
    <s v="P00128"/>
    <s v="L0040"/>
    <s v="2025-06-25"/>
    <n v="36342"/>
    <n v="0"/>
    <x v="1"/>
  </r>
  <r>
    <s v="P00129"/>
    <s v="L0040"/>
    <s v="2025-09-01"/>
    <n v="36022"/>
    <n v="36022"/>
    <x v="0"/>
  </r>
  <r>
    <s v="P00130"/>
    <s v="L0040"/>
    <s v="2025-02-11"/>
    <n v="65903"/>
    <n v="65903"/>
    <x v="0"/>
  </r>
  <r>
    <s v="P00131"/>
    <s v="L0040"/>
    <s v="2025-05-01"/>
    <n v="24707"/>
    <n v="24707"/>
    <x v="0"/>
  </r>
  <r>
    <s v="P00132"/>
    <s v="L0041"/>
    <s v="2025-01-26"/>
    <n v="23298"/>
    <n v="23298"/>
    <x v="0"/>
  </r>
  <r>
    <s v="P00133"/>
    <s v="L0041"/>
    <s v="2025-09-23"/>
    <n v="29921"/>
    <n v="0"/>
    <x v="1"/>
  </r>
  <r>
    <s v="P00134"/>
    <s v="L0041"/>
    <s v="2025-02-14"/>
    <n v="40950"/>
    <n v="0"/>
    <x v="2"/>
  </r>
  <r>
    <s v="P00135"/>
    <s v="L0042"/>
    <s v="2025-05-05"/>
    <n v="70443"/>
    <n v="70443"/>
    <x v="0"/>
  </r>
  <r>
    <s v="P00136"/>
    <s v="L0042"/>
    <s v="2025-01-15"/>
    <n v="24657"/>
    <n v="24657"/>
    <x v="0"/>
  </r>
  <r>
    <s v="P00137"/>
    <s v="L0043"/>
    <s v="2025-05-29"/>
    <n v="24392"/>
    <n v="0"/>
    <x v="1"/>
  </r>
  <r>
    <s v="P00138"/>
    <s v="L0043"/>
    <s v="2026-03-16"/>
    <n v="50528"/>
    <n v="50528"/>
    <x v="0"/>
  </r>
  <r>
    <s v="P00139"/>
    <s v="L0043"/>
    <s v="2025-01-02"/>
    <n v="42303"/>
    <n v="42303"/>
    <x v="0"/>
  </r>
  <r>
    <s v="P00140"/>
    <s v="L0044"/>
    <s v="2026-01-29"/>
    <n v="34064"/>
    <n v="0"/>
    <x v="2"/>
  </r>
  <r>
    <s v="P00141"/>
    <s v="L0044"/>
    <s v="2026-02-21"/>
    <n v="13017"/>
    <n v="13017"/>
    <x v="0"/>
  </r>
  <r>
    <s v="P00142"/>
    <s v="L0044"/>
    <s v="2026-04-03"/>
    <n v="30050"/>
    <n v="0"/>
    <x v="1"/>
  </r>
  <r>
    <s v="P00143"/>
    <s v="L0044"/>
    <s v="2025-10-14"/>
    <n v="37206"/>
    <n v="0"/>
    <x v="2"/>
  </r>
  <r>
    <s v="P00144"/>
    <s v="L0045"/>
    <s v="2025-10-05"/>
    <n v="6331"/>
    <n v="0"/>
    <x v="1"/>
  </r>
  <r>
    <s v="P00145"/>
    <s v="L0045"/>
    <s v="2025-08-30"/>
    <n v="61583"/>
    <n v="61583"/>
    <x v="0"/>
  </r>
  <r>
    <s v="P00146"/>
    <s v="L0045"/>
    <s v="2026-04-07"/>
    <n v="47984"/>
    <n v="0"/>
    <x v="2"/>
  </r>
  <r>
    <s v="P00147"/>
    <s v="L0045"/>
    <s v="2025-03-20"/>
    <n v="24789"/>
    <n v="24789"/>
    <x v="0"/>
  </r>
  <r>
    <s v="P00148"/>
    <s v="L0046"/>
    <s v="2025-02-19"/>
    <n v="32677"/>
    <n v="0"/>
    <x v="2"/>
  </r>
  <r>
    <s v="P00149"/>
    <s v="L0046"/>
    <s v="2025-05-17"/>
    <n v="18693"/>
    <n v="18693"/>
    <x v="0"/>
  </r>
  <r>
    <s v="P00150"/>
    <s v="L0046"/>
    <s v="2026-03-06"/>
    <n v="63694"/>
    <n v="63694"/>
    <x v="0"/>
  </r>
  <r>
    <s v="P00151"/>
    <s v="L0047"/>
    <s v="2026-04-11"/>
    <n v="45746"/>
    <n v="45746"/>
    <x v="0"/>
  </r>
  <r>
    <s v="P00152"/>
    <s v="L0047"/>
    <s v="2026-02-26"/>
    <n v="55060"/>
    <n v="0"/>
    <x v="1"/>
  </r>
  <r>
    <s v="P00153"/>
    <s v="L0048"/>
    <s v="2025-09-03"/>
    <n v="5115"/>
    <n v="5115"/>
    <x v="0"/>
  </r>
  <r>
    <s v="P00154"/>
    <s v="L0048"/>
    <s v="2025-08-22"/>
    <n v="31640"/>
    <n v="31640"/>
    <x v="0"/>
  </r>
  <r>
    <s v="P00155"/>
    <s v="L0048"/>
    <s v="2026-04-02"/>
    <n v="36629"/>
    <n v="0"/>
    <x v="2"/>
  </r>
  <r>
    <s v="P00156"/>
    <s v="L0049"/>
    <s v="2025-01-05"/>
    <n v="49548"/>
    <n v="0"/>
    <x v="2"/>
  </r>
  <r>
    <s v="P00157"/>
    <s v="L0049"/>
    <s v="2025-10-25"/>
    <n v="64156"/>
    <n v="64156"/>
    <x v="0"/>
  </r>
  <r>
    <s v="P00158"/>
    <s v="L0049"/>
    <s v="2026-04-02"/>
    <n v="59483"/>
    <n v="59483"/>
    <x v="0"/>
  </r>
  <r>
    <s v="P00159"/>
    <s v="L0049"/>
    <s v="2025-04-22"/>
    <n v="6026"/>
    <n v="6026"/>
    <x v="0"/>
  </r>
  <r>
    <s v="P00160"/>
    <s v="L0050"/>
    <s v="2026-04-04"/>
    <n v="41471"/>
    <n v="0"/>
    <x v="2"/>
  </r>
  <r>
    <s v="P00161"/>
    <s v="L0050"/>
    <s v="2025-09-07"/>
    <n v="30091"/>
    <n v="30091"/>
    <x v="0"/>
  </r>
  <r>
    <s v="P00162"/>
    <s v="L0050"/>
    <s v="2025-04-26"/>
    <n v="51174"/>
    <n v="51174"/>
    <x v="0"/>
  </r>
  <r>
    <s v="P00163"/>
    <s v="L0050"/>
    <s v="2025-01-05"/>
    <n v="65070"/>
    <n v="65070"/>
    <x v="0"/>
  </r>
  <r>
    <s v="P00164"/>
    <s v="L0051"/>
    <s v="2025-08-09"/>
    <n v="73316"/>
    <n v="0"/>
    <x v="2"/>
  </r>
  <r>
    <s v="P00165"/>
    <s v="L0051"/>
    <s v="2025-12-09"/>
    <n v="8597"/>
    <n v="8597"/>
    <x v="0"/>
  </r>
  <r>
    <s v="P00166"/>
    <s v="L0051"/>
    <s v="2025-11-23"/>
    <n v="34178"/>
    <n v="34178"/>
    <x v="0"/>
  </r>
  <r>
    <s v="P00167"/>
    <s v="L0051"/>
    <s v="2026-01-23"/>
    <n v="72700"/>
    <n v="72700"/>
    <x v="0"/>
  </r>
  <r>
    <s v="P00168"/>
    <s v="L0052"/>
    <s v="2026-04-17"/>
    <n v="16338"/>
    <n v="0"/>
    <x v="2"/>
  </r>
  <r>
    <s v="P00169"/>
    <s v="L0052"/>
    <s v="2026-04-15"/>
    <n v="55916"/>
    <n v="0"/>
    <x v="2"/>
  </r>
  <r>
    <s v="P00170"/>
    <s v="L0052"/>
    <s v="2026-03-14"/>
    <n v="53866"/>
    <n v="53866"/>
    <x v="0"/>
  </r>
  <r>
    <s v="P00171"/>
    <s v="L0052"/>
    <s v="2025-12-15"/>
    <n v="29127"/>
    <n v="29127"/>
    <x v="0"/>
  </r>
  <r>
    <s v="P00172"/>
    <s v="L0053"/>
    <s v="2026-02-26"/>
    <n v="63758"/>
    <n v="0"/>
    <x v="1"/>
  </r>
  <r>
    <s v="P00173"/>
    <s v="L0053"/>
    <s v="2025-04-06"/>
    <n v="58470"/>
    <n v="58470"/>
    <x v="0"/>
  </r>
  <r>
    <s v="P00174"/>
    <s v="L0053"/>
    <s v="2025-06-22"/>
    <n v="67769"/>
    <n v="67769"/>
    <x v="0"/>
  </r>
  <r>
    <s v="P00175"/>
    <s v="L0053"/>
    <s v="2025-04-30"/>
    <n v="35849"/>
    <n v="0"/>
    <x v="2"/>
  </r>
  <r>
    <s v="P00176"/>
    <s v="L0054"/>
    <s v="2026-02-10"/>
    <n v="61055"/>
    <n v="0"/>
    <x v="1"/>
  </r>
  <r>
    <s v="P00177"/>
    <s v="L0054"/>
    <s v="2025-03-26"/>
    <n v="16721"/>
    <n v="0"/>
    <x v="2"/>
  </r>
  <r>
    <s v="P00178"/>
    <s v="L0055"/>
    <s v="2025-02-28"/>
    <n v="61472"/>
    <n v="61472"/>
    <x v="0"/>
  </r>
  <r>
    <s v="P00179"/>
    <s v="L0055"/>
    <s v="2025-01-01"/>
    <n v="71276"/>
    <n v="71276"/>
    <x v="0"/>
  </r>
  <r>
    <s v="P00180"/>
    <s v="L0056"/>
    <s v="2025-09-26"/>
    <n v="62221"/>
    <n v="0"/>
    <x v="1"/>
  </r>
  <r>
    <s v="P00181"/>
    <s v="L0056"/>
    <s v="2025-06-29"/>
    <n v="53904"/>
    <n v="0"/>
    <x v="1"/>
  </r>
  <r>
    <s v="P00182"/>
    <s v="L0056"/>
    <s v="2025-05-14"/>
    <n v="18485"/>
    <n v="18485"/>
    <x v="0"/>
  </r>
  <r>
    <s v="P00183"/>
    <s v="L0056"/>
    <s v="2025-02-07"/>
    <n v="22035"/>
    <n v="22035"/>
    <x v="0"/>
  </r>
  <r>
    <s v="P00184"/>
    <s v="L0056"/>
    <s v="2025-10-10"/>
    <n v="40761"/>
    <n v="0"/>
    <x v="1"/>
  </r>
  <r>
    <s v="P00185"/>
    <s v="L0057"/>
    <s v="2026-02-26"/>
    <n v="34213"/>
    <n v="0"/>
    <x v="2"/>
  </r>
  <r>
    <s v="P00186"/>
    <s v="L0057"/>
    <s v="2025-11-09"/>
    <n v="22149"/>
    <n v="0"/>
    <x v="2"/>
  </r>
  <r>
    <s v="P00187"/>
    <s v="L0058"/>
    <s v="2025-06-10"/>
    <n v="66060"/>
    <n v="66060"/>
    <x v="0"/>
  </r>
  <r>
    <s v="P00188"/>
    <s v="L0058"/>
    <s v="2025-08-27"/>
    <n v="63857"/>
    <n v="0"/>
    <x v="2"/>
  </r>
  <r>
    <s v="P00189"/>
    <s v="L0058"/>
    <s v="2025-09-01"/>
    <n v="26519"/>
    <n v="26519"/>
    <x v="0"/>
  </r>
  <r>
    <s v="P00190"/>
    <s v="L0058"/>
    <s v="2025-10-02"/>
    <n v="64991"/>
    <n v="64991"/>
    <x v="0"/>
  </r>
  <r>
    <s v="P00191"/>
    <s v="L0059"/>
    <s v="2025-12-30"/>
    <n v="67463"/>
    <n v="67463"/>
    <x v="0"/>
  </r>
  <r>
    <s v="P00192"/>
    <s v="L0059"/>
    <s v="2025-12-28"/>
    <n v="7600"/>
    <n v="0"/>
    <x v="1"/>
  </r>
  <r>
    <s v="P00193"/>
    <s v="L0060"/>
    <s v="2026-03-21"/>
    <n v="65139"/>
    <n v="65139"/>
    <x v="0"/>
  </r>
  <r>
    <s v="P00194"/>
    <s v="L0060"/>
    <s v="2025-08-08"/>
    <n v="65256"/>
    <n v="65256"/>
    <x v="0"/>
  </r>
  <r>
    <s v="P00195"/>
    <s v="L0060"/>
    <s v="2026-05-10"/>
    <n v="52220"/>
    <n v="52220"/>
    <x v="0"/>
  </r>
  <r>
    <s v="P00196"/>
    <s v="L0061"/>
    <s v="2025-11-24"/>
    <n v="26863"/>
    <n v="0"/>
    <x v="2"/>
  </r>
  <r>
    <s v="P00197"/>
    <s v="L0061"/>
    <s v="2025-11-19"/>
    <n v="16359"/>
    <n v="0"/>
    <x v="2"/>
  </r>
  <r>
    <s v="P00198"/>
    <s v="L0062"/>
    <s v="2025-01-28"/>
    <n v="67144"/>
    <n v="67144"/>
    <x v="0"/>
  </r>
  <r>
    <s v="P00199"/>
    <s v="L0062"/>
    <s v="2025-06-16"/>
    <n v="48205"/>
    <n v="48205"/>
    <x v="0"/>
  </r>
  <r>
    <s v="P00200"/>
    <s v="L0062"/>
    <s v="2025-08-07"/>
    <n v="28919"/>
    <n v="28919"/>
    <x v="0"/>
  </r>
  <r>
    <s v="P00201"/>
    <s v="L0063"/>
    <s v="2025-11-27"/>
    <n v="68133"/>
    <n v="68133"/>
    <x v="0"/>
  </r>
  <r>
    <s v="P00202"/>
    <s v="L0063"/>
    <s v="2025-04-14"/>
    <n v="26145"/>
    <n v="26145"/>
    <x v="0"/>
  </r>
  <r>
    <s v="P00203"/>
    <s v="L0063"/>
    <s v="2025-12-04"/>
    <n v="47399"/>
    <n v="0"/>
    <x v="1"/>
  </r>
  <r>
    <s v="P00204"/>
    <s v="L0063"/>
    <s v="2025-04-16"/>
    <n v="70497"/>
    <n v="70497"/>
    <x v="0"/>
  </r>
  <r>
    <s v="P00205"/>
    <s v="L0064"/>
    <s v="2026-03-24"/>
    <n v="6950"/>
    <n v="6950"/>
    <x v="0"/>
  </r>
  <r>
    <s v="P00206"/>
    <s v="L0064"/>
    <s v="2025-07-09"/>
    <n v="53467"/>
    <n v="0"/>
    <x v="2"/>
  </r>
  <r>
    <s v="P00207"/>
    <s v="L0065"/>
    <s v="2025-03-06"/>
    <n v="50176"/>
    <n v="50176"/>
    <x v="0"/>
  </r>
  <r>
    <s v="P00208"/>
    <s v="L0065"/>
    <s v="2025-05-22"/>
    <n v="69664"/>
    <n v="69664"/>
    <x v="0"/>
  </r>
  <r>
    <s v="P00209"/>
    <s v="L0065"/>
    <s v="2025-12-13"/>
    <n v="11094"/>
    <n v="11094"/>
    <x v="0"/>
  </r>
  <r>
    <s v="P00210"/>
    <s v="L0065"/>
    <s v="2025-01-13"/>
    <n v="67184"/>
    <n v="0"/>
    <x v="1"/>
  </r>
  <r>
    <s v="P00211"/>
    <s v="L0066"/>
    <s v="2026-01-14"/>
    <n v="57982"/>
    <n v="57982"/>
    <x v="0"/>
  </r>
  <r>
    <s v="P00212"/>
    <s v="L0066"/>
    <s v="2026-05-01"/>
    <n v="31460"/>
    <n v="31460"/>
    <x v="0"/>
  </r>
  <r>
    <s v="P00213"/>
    <s v="L0067"/>
    <s v="2025-11-28"/>
    <n v="21290"/>
    <n v="21290"/>
    <x v="0"/>
  </r>
  <r>
    <s v="P00214"/>
    <s v="L0067"/>
    <s v="2026-03-02"/>
    <n v="9246"/>
    <n v="0"/>
    <x v="2"/>
  </r>
  <r>
    <s v="P00215"/>
    <s v="L0067"/>
    <s v="2025-12-16"/>
    <n v="22963"/>
    <n v="22963"/>
    <x v="0"/>
  </r>
  <r>
    <s v="P00216"/>
    <s v="L0068"/>
    <s v="2025-04-26"/>
    <n v="69598"/>
    <n v="69598"/>
    <x v="0"/>
  </r>
  <r>
    <s v="P00217"/>
    <s v="L0068"/>
    <s v="2025-12-21"/>
    <n v="65183"/>
    <n v="65183"/>
    <x v="0"/>
  </r>
  <r>
    <s v="P00218"/>
    <s v="L0068"/>
    <s v="2026-02-21"/>
    <n v="41558"/>
    <n v="41558"/>
    <x v="0"/>
  </r>
  <r>
    <s v="P00219"/>
    <s v="L0068"/>
    <s v="2025-08-29"/>
    <n v="34291"/>
    <n v="34291"/>
    <x v="0"/>
  </r>
  <r>
    <s v="P00220"/>
    <s v="L0069"/>
    <s v="2025-06-27"/>
    <n v="65370"/>
    <n v="0"/>
    <x v="1"/>
  </r>
  <r>
    <s v="P00221"/>
    <s v="L0069"/>
    <s v="2026-02-13"/>
    <n v="70069"/>
    <n v="70069"/>
    <x v="0"/>
  </r>
  <r>
    <s v="P00222"/>
    <s v="L0069"/>
    <s v="2026-01-05"/>
    <n v="28485"/>
    <n v="0"/>
    <x v="2"/>
  </r>
  <r>
    <s v="P00223"/>
    <s v="L0069"/>
    <s v="2026-02-17"/>
    <n v="5815"/>
    <n v="0"/>
    <x v="2"/>
  </r>
  <r>
    <s v="P00224"/>
    <s v="L0069"/>
    <s v="2026-02-19"/>
    <n v="52280"/>
    <n v="0"/>
    <x v="2"/>
  </r>
  <r>
    <s v="P00225"/>
    <s v="L0070"/>
    <s v="2026-04-30"/>
    <n v="73455"/>
    <n v="0"/>
    <x v="2"/>
  </r>
  <r>
    <s v="P00226"/>
    <s v="L0070"/>
    <s v="2025-09-27"/>
    <n v="56157"/>
    <n v="56157"/>
    <x v="0"/>
  </r>
  <r>
    <s v="P00227"/>
    <s v="L0070"/>
    <s v="2025-12-24"/>
    <n v="44751"/>
    <n v="0"/>
    <x v="2"/>
  </r>
  <r>
    <s v="P00228"/>
    <s v="L0071"/>
    <s v="2025-11-18"/>
    <n v="7651"/>
    <n v="7651"/>
    <x v="0"/>
  </r>
  <r>
    <s v="P00229"/>
    <s v="L0071"/>
    <s v="2025-12-01"/>
    <n v="32753"/>
    <n v="32753"/>
    <x v="0"/>
  </r>
  <r>
    <s v="P00230"/>
    <s v="L0071"/>
    <s v="2025-12-09"/>
    <n v="21034"/>
    <n v="0"/>
    <x v="2"/>
  </r>
  <r>
    <s v="P00231"/>
    <s v="L0071"/>
    <s v="2025-07-16"/>
    <n v="6989"/>
    <n v="0"/>
    <x v="2"/>
  </r>
  <r>
    <s v="P00232"/>
    <s v="L0071"/>
    <s v="2025-07-23"/>
    <n v="57530"/>
    <n v="57530"/>
    <x v="0"/>
  </r>
  <r>
    <s v="P00233"/>
    <s v="L0072"/>
    <s v="2025-07-10"/>
    <n v="23910"/>
    <n v="0"/>
    <x v="1"/>
  </r>
  <r>
    <s v="P00234"/>
    <s v="L0072"/>
    <s v="2026-01-12"/>
    <n v="27505"/>
    <n v="27505"/>
    <x v="0"/>
  </r>
  <r>
    <s v="P00235"/>
    <s v="L0072"/>
    <s v="2026-03-31"/>
    <n v="49121"/>
    <n v="49121"/>
    <x v="0"/>
  </r>
  <r>
    <s v="P00236"/>
    <s v="L0073"/>
    <s v="2025-01-23"/>
    <n v="70465"/>
    <n v="0"/>
    <x v="1"/>
  </r>
  <r>
    <s v="P00237"/>
    <s v="L0073"/>
    <s v="2026-04-12"/>
    <n v="36438"/>
    <n v="0"/>
    <x v="2"/>
  </r>
  <r>
    <s v="P00238"/>
    <s v="L0073"/>
    <s v="2026-05-11"/>
    <n v="38485"/>
    <n v="0"/>
    <x v="2"/>
  </r>
  <r>
    <s v="P00239"/>
    <s v="L0074"/>
    <s v="2025-02-18"/>
    <n v="55929"/>
    <n v="55929"/>
    <x v="0"/>
  </r>
  <r>
    <s v="P00240"/>
    <s v="L0074"/>
    <s v="2025-06-20"/>
    <n v="28340"/>
    <n v="28340"/>
    <x v="0"/>
  </r>
  <r>
    <s v="P00241"/>
    <s v="L0074"/>
    <s v="2025-01-01"/>
    <n v="54692"/>
    <n v="54692"/>
    <x v="0"/>
  </r>
  <r>
    <s v="P00242"/>
    <s v="L0074"/>
    <s v="2025-02-26"/>
    <n v="33332"/>
    <n v="33332"/>
    <x v="0"/>
  </r>
  <r>
    <s v="P00243"/>
    <s v="L0074"/>
    <s v="2026-02-13"/>
    <n v="23835"/>
    <n v="23835"/>
    <x v="0"/>
  </r>
  <r>
    <s v="P00244"/>
    <s v="L0075"/>
    <s v="2026-02-04"/>
    <n v="30879"/>
    <n v="0"/>
    <x v="1"/>
  </r>
  <r>
    <s v="P00245"/>
    <s v="L0075"/>
    <s v="2025-03-01"/>
    <n v="6824"/>
    <n v="6824"/>
    <x v="0"/>
  </r>
  <r>
    <s v="P00246"/>
    <s v="L0075"/>
    <s v="2025-09-29"/>
    <n v="74156"/>
    <n v="0"/>
    <x v="2"/>
  </r>
  <r>
    <s v="P00247"/>
    <s v="L0076"/>
    <s v="2025-04-08"/>
    <n v="66443"/>
    <n v="66443"/>
    <x v="0"/>
  </r>
  <r>
    <s v="P00248"/>
    <s v="L0076"/>
    <s v="2025-11-03"/>
    <n v="71863"/>
    <n v="71863"/>
    <x v="0"/>
  </r>
  <r>
    <s v="P00249"/>
    <s v="L0077"/>
    <s v="2025-10-31"/>
    <n v="56842"/>
    <n v="0"/>
    <x v="1"/>
  </r>
  <r>
    <s v="P00250"/>
    <s v="L0077"/>
    <s v="2025-10-08"/>
    <n v="28439"/>
    <n v="0"/>
    <x v="1"/>
  </r>
  <r>
    <s v="P00251"/>
    <s v="L0077"/>
    <s v="2026-01-20"/>
    <n v="18275"/>
    <n v="18275"/>
    <x v="0"/>
  </r>
  <r>
    <s v="P00252"/>
    <s v="L0078"/>
    <s v="2026-02-18"/>
    <n v="9795"/>
    <n v="0"/>
    <x v="2"/>
  </r>
  <r>
    <s v="P00253"/>
    <s v="L0078"/>
    <s v="2026-03-28"/>
    <n v="23575"/>
    <n v="23575"/>
    <x v="0"/>
  </r>
  <r>
    <s v="P00254"/>
    <s v="L0079"/>
    <s v="2025-11-21"/>
    <n v="52679"/>
    <n v="52679"/>
    <x v="0"/>
  </r>
  <r>
    <s v="P00255"/>
    <s v="L0079"/>
    <s v="2026-01-10"/>
    <n v="63669"/>
    <n v="0"/>
    <x v="2"/>
  </r>
  <r>
    <s v="P00256"/>
    <s v="L0080"/>
    <s v="2026-01-14"/>
    <n v="59040"/>
    <n v="59040"/>
    <x v="0"/>
  </r>
  <r>
    <s v="P00257"/>
    <s v="L0080"/>
    <s v="2026-02-16"/>
    <n v="13765"/>
    <n v="13765"/>
    <x v="0"/>
  </r>
  <r>
    <s v="P00258"/>
    <s v="L0080"/>
    <s v="2026-05-07"/>
    <n v="31667"/>
    <n v="0"/>
    <x v="1"/>
  </r>
  <r>
    <s v="P00259"/>
    <s v="L0080"/>
    <s v="2025-03-08"/>
    <n v="67282"/>
    <n v="0"/>
    <x v="2"/>
  </r>
  <r>
    <s v="P00260"/>
    <s v="L0080"/>
    <s v="2025-04-26"/>
    <n v="5715"/>
    <n v="5715"/>
    <x v="0"/>
  </r>
  <r>
    <s v="P00261"/>
    <s v="L0081"/>
    <s v="2026-01-01"/>
    <n v="5999"/>
    <n v="5999"/>
    <x v="0"/>
  </r>
  <r>
    <s v="P00262"/>
    <s v="L0081"/>
    <s v="2025-08-19"/>
    <n v="59150"/>
    <n v="0"/>
    <x v="1"/>
  </r>
  <r>
    <s v="P00263"/>
    <s v="L0082"/>
    <s v="2026-02-08"/>
    <n v="28306"/>
    <n v="28306"/>
    <x v="0"/>
  </r>
  <r>
    <s v="P00264"/>
    <s v="L0082"/>
    <s v="2025-08-28"/>
    <n v="11060"/>
    <n v="11060"/>
    <x v="0"/>
  </r>
  <r>
    <s v="P00265"/>
    <s v="L0082"/>
    <s v="2025-11-29"/>
    <n v="55693"/>
    <n v="0"/>
    <x v="1"/>
  </r>
  <r>
    <s v="P00266"/>
    <s v="L0082"/>
    <s v="2026-01-01"/>
    <n v="30762"/>
    <n v="30762"/>
    <x v="0"/>
  </r>
  <r>
    <s v="P00267"/>
    <s v="L0083"/>
    <s v="2025-12-07"/>
    <n v="56019"/>
    <n v="56019"/>
    <x v="0"/>
  </r>
  <r>
    <s v="P00268"/>
    <s v="L0083"/>
    <s v="2025-05-28"/>
    <n v="37838"/>
    <n v="0"/>
    <x v="2"/>
  </r>
  <r>
    <s v="P00269"/>
    <s v="L0084"/>
    <s v="2025-12-04"/>
    <n v="71748"/>
    <n v="71748"/>
    <x v="0"/>
  </r>
  <r>
    <s v="P00270"/>
    <s v="L0084"/>
    <s v="2025-04-06"/>
    <n v="55131"/>
    <n v="55131"/>
    <x v="0"/>
  </r>
  <r>
    <s v="P00271"/>
    <s v="L0084"/>
    <s v="2026-03-07"/>
    <n v="34548"/>
    <n v="34548"/>
    <x v="0"/>
  </r>
  <r>
    <s v="P00272"/>
    <s v="L0084"/>
    <s v="2025-04-07"/>
    <n v="15630"/>
    <n v="0"/>
    <x v="1"/>
  </r>
  <r>
    <s v="P00273"/>
    <s v="L0084"/>
    <s v="2025-09-25"/>
    <n v="31181"/>
    <n v="31181"/>
    <x v="0"/>
  </r>
  <r>
    <s v="P00274"/>
    <s v="L0085"/>
    <s v="2025-09-05"/>
    <n v="48758"/>
    <n v="0"/>
    <x v="1"/>
  </r>
  <r>
    <s v="P00275"/>
    <s v="L0085"/>
    <s v="2025-12-14"/>
    <n v="19264"/>
    <n v="19264"/>
    <x v="0"/>
  </r>
  <r>
    <s v="P00276"/>
    <s v="L0085"/>
    <s v="2026-04-25"/>
    <n v="58888"/>
    <n v="58888"/>
    <x v="0"/>
  </r>
  <r>
    <s v="P00277"/>
    <s v="L0085"/>
    <s v="2026-01-15"/>
    <n v="12315"/>
    <n v="12315"/>
    <x v="0"/>
  </r>
  <r>
    <s v="P00278"/>
    <s v="L0086"/>
    <s v="2025-08-01"/>
    <n v="45442"/>
    <n v="0"/>
    <x v="2"/>
  </r>
  <r>
    <s v="P00279"/>
    <s v="L0086"/>
    <s v="2025-05-11"/>
    <n v="34895"/>
    <n v="34895"/>
    <x v="0"/>
  </r>
  <r>
    <s v="P00280"/>
    <s v="L0087"/>
    <s v="2026-02-28"/>
    <n v="71084"/>
    <n v="71084"/>
    <x v="0"/>
  </r>
  <r>
    <s v="P00281"/>
    <s v="L0087"/>
    <s v="2025-12-09"/>
    <n v="49754"/>
    <n v="0"/>
    <x v="2"/>
  </r>
  <r>
    <s v="P00282"/>
    <s v="L0088"/>
    <s v="2026-04-28"/>
    <n v="63761"/>
    <n v="0"/>
    <x v="1"/>
  </r>
  <r>
    <s v="P00283"/>
    <s v="L0088"/>
    <s v="2025-12-10"/>
    <n v="29493"/>
    <n v="0"/>
    <x v="1"/>
  </r>
  <r>
    <s v="P00284"/>
    <s v="L0088"/>
    <s v="2026-02-16"/>
    <n v="64818"/>
    <n v="64818"/>
    <x v="0"/>
  </r>
  <r>
    <s v="P00285"/>
    <s v="L0088"/>
    <s v="2025-02-05"/>
    <n v="52602"/>
    <n v="52602"/>
    <x v="0"/>
  </r>
  <r>
    <s v="P00286"/>
    <s v="L0089"/>
    <s v="2025-01-10"/>
    <n v="46963"/>
    <n v="0"/>
    <x v="2"/>
  </r>
  <r>
    <s v="P00287"/>
    <s v="L0089"/>
    <s v="2025-01-06"/>
    <n v="29024"/>
    <n v="0"/>
    <x v="1"/>
  </r>
  <r>
    <s v="P00288"/>
    <s v="L0089"/>
    <s v="2025-10-08"/>
    <n v="50834"/>
    <n v="0"/>
    <x v="1"/>
  </r>
  <r>
    <s v="P00289"/>
    <s v="L0089"/>
    <s v="2026-01-19"/>
    <n v="22115"/>
    <n v="0"/>
    <x v="2"/>
  </r>
  <r>
    <s v="P00290"/>
    <s v="L0089"/>
    <s v="2025-12-20"/>
    <n v="65904"/>
    <n v="65904"/>
    <x v="0"/>
  </r>
  <r>
    <s v="P00291"/>
    <s v="L0090"/>
    <s v="2025-09-12"/>
    <n v="57902"/>
    <n v="57902"/>
    <x v="0"/>
  </r>
  <r>
    <s v="P00292"/>
    <s v="L0090"/>
    <s v="2026-02-05"/>
    <n v="10150"/>
    <n v="10150"/>
    <x v="0"/>
  </r>
  <r>
    <s v="P00293"/>
    <s v="L0090"/>
    <s v="2025-10-11"/>
    <n v="68766"/>
    <n v="68766"/>
    <x v="0"/>
  </r>
  <r>
    <s v="P00294"/>
    <s v="L0090"/>
    <s v="2025-09-28"/>
    <n v="53833"/>
    <n v="53833"/>
    <x v="0"/>
  </r>
  <r>
    <s v="P00295"/>
    <s v="L0090"/>
    <s v="2025-02-28"/>
    <n v="57251"/>
    <n v="57251"/>
    <x v="0"/>
  </r>
  <r>
    <s v="P00296"/>
    <s v="L0091"/>
    <s v="2025-07-30"/>
    <n v="21538"/>
    <n v="21538"/>
    <x v="0"/>
  </r>
  <r>
    <s v="P00297"/>
    <s v="L0091"/>
    <s v="2025-06-23"/>
    <n v="71038"/>
    <n v="0"/>
    <x v="1"/>
  </r>
  <r>
    <s v="P00298"/>
    <s v="L0091"/>
    <s v="2026-04-20"/>
    <n v="60633"/>
    <n v="60633"/>
    <x v="0"/>
  </r>
  <r>
    <s v="P00299"/>
    <s v="L0092"/>
    <s v="2025-09-10"/>
    <n v="19645"/>
    <n v="19645"/>
    <x v="0"/>
  </r>
  <r>
    <s v="P00300"/>
    <s v="L0092"/>
    <s v="2026-02-14"/>
    <n v="68245"/>
    <n v="0"/>
    <x v="2"/>
  </r>
  <r>
    <s v="P00301"/>
    <s v="L0092"/>
    <s v="2026-04-17"/>
    <n v="71281"/>
    <n v="0"/>
    <x v="2"/>
  </r>
  <r>
    <s v="P00302"/>
    <s v="L0092"/>
    <s v="2026-04-09"/>
    <n v="48373"/>
    <n v="48373"/>
    <x v="0"/>
  </r>
  <r>
    <s v="P00303"/>
    <s v="L0092"/>
    <s v="2025-03-11"/>
    <n v="56532"/>
    <n v="56532"/>
    <x v="0"/>
  </r>
  <r>
    <s v="P00304"/>
    <s v="L0093"/>
    <s v="2026-03-28"/>
    <n v="37353"/>
    <n v="0"/>
    <x v="1"/>
  </r>
  <r>
    <s v="P00305"/>
    <s v="L0093"/>
    <s v="2025-05-17"/>
    <n v="16913"/>
    <n v="16913"/>
    <x v="0"/>
  </r>
  <r>
    <s v="P00306"/>
    <s v="L0094"/>
    <s v="2025-10-19"/>
    <n v="53608"/>
    <n v="53608"/>
    <x v="0"/>
  </r>
  <r>
    <s v="P00307"/>
    <s v="L0094"/>
    <s v="2025-01-12"/>
    <n v="52400"/>
    <n v="52400"/>
    <x v="0"/>
  </r>
  <r>
    <s v="P00308"/>
    <s v="L0094"/>
    <s v="2025-12-17"/>
    <n v="23278"/>
    <n v="23278"/>
    <x v="0"/>
  </r>
  <r>
    <s v="P00309"/>
    <s v="L0094"/>
    <s v="2025-04-16"/>
    <n v="64847"/>
    <n v="0"/>
    <x v="2"/>
  </r>
  <r>
    <s v="P00310"/>
    <s v="L0095"/>
    <s v="2025-07-26"/>
    <n v="72519"/>
    <n v="72519"/>
    <x v="0"/>
  </r>
  <r>
    <s v="P00311"/>
    <s v="L0095"/>
    <s v="2025-04-08"/>
    <n v="6692"/>
    <n v="0"/>
    <x v="1"/>
  </r>
  <r>
    <s v="P00312"/>
    <s v="L0095"/>
    <s v="2026-03-28"/>
    <n v="34064"/>
    <n v="34064"/>
    <x v="0"/>
  </r>
  <r>
    <s v="P00313"/>
    <s v="L0095"/>
    <s v="2026-01-14"/>
    <n v="45294"/>
    <n v="45294"/>
    <x v="0"/>
  </r>
  <r>
    <s v="P00314"/>
    <s v="L0095"/>
    <s v="2025-01-26"/>
    <n v="70266"/>
    <n v="0"/>
    <x v="1"/>
  </r>
  <r>
    <s v="P00315"/>
    <s v="L0096"/>
    <s v="2025-11-14"/>
    <n v="45406"/>
    <n v="0"/>
    <x v="2"/>
  </r>
  <r>
    <s v="P00316"/>
    <s v="L0096"/>
    <s v="2026-04-27"/>
    <n v="65546"/>
    <n v="0"/>
    <x v="1"/>
  </r>
  <r>
    <s v="P00317"/>
    <s v="L0096"/>
    <s v="2025-05-21"/>
    <n v="20666"/>
    <n v="20666"/>
    <x v="0"/>
  </r>
  <r>
    <s v="P00318"/>
    <s v="L0097"/>
    <s v="2026-01-31"/>
    <n v="74654"/>
    <n v="74654"/>
    <x v="0"/>
  </r>
  <r>
    <s v="P00319"/>
    <s v="L0097"/>
    <s v="2025-12-31"/>
    <n v="56460"/>
    <n v="56460"/>
    <x v="0"/>
  </r>
  <r>
    <s v="P00320"/>
    <s v="L0098"/>
    <s v="2026-03-18"/>
    <n v="46714"/>
    <n v="0"/>
    <x v="1"/>
  </r>
  <r>
    <s v="P00321"/>
    <s v="L0098"/>
    <s v="2025-01-05"/>
    <n v="16349"/>
    <n v="0"/>
    <x v="2"/>
  </r>
  <r>
    <s v="P00322"/>
    <s v="L0098"/>
    <s v="2025-03-15"/>
    <n v="18542"/>
    <n v="0"/>
    <x v="1"/>
  </r>
  <r>
    <s v="P00323"/>
    <s v="L0098"/>
    <s v="2026-01-08"/>
    <n v="48655"/>
    <n v="48655"/>
    <x v="0"/>
  </r>
  <r>
    <s v="P00324"/>
    <s v="L0098"/>
    <s v="2025-05-27"/>
    <n v="73867"/>
    <n v="73867"/>
    <x v="0"/>
  </r>
  <r>
    <s v="P00325"/>
    <s v="L0099"/>
    <s v="2025-02-01"/>
    <n v="62362"/>
    <n v="62362"/>
    <x v="0"/>
  </r>
  <r>
    <s v="P00326"/>
    <s v="L0099"/>
    <s v="2026-05-14"/>
    <n v="56165"/>
    <n v="56165"/>
    <x v="0"/>
  </r>
  <r>
    <s v="P00327"/>
    <s v="L0099"/>
    <s v="2025-02-04"/>
    <n v="9924"/>
    <n v="0"/>
    <x v="1"/>
  </r>
  <r>
    <s v="P00328"/>
    <s v="L0099"/>
    <s v="2025-11-10"/>
    <n v="43838"/>
    <n v="43838"/>
    <x v="0"/>
  </r>
  <r>
    <s v="P00329"/>
    <s v="L0100"/>
    <s v="2025-05-09"/>
    <n v="69758"/>
    <n v="69758"/>
    <x v="0"/>
  </r>
  <r>
    <s v="P00330"/>
    <s v="L0100"/>
    <s v="2025-10-04"/>
    <n v="24776"/>
    <n v="24776"/>
    <x v="0"/>
  </r>
  <r>
    <s v="P00331"/>
    <s v="L0101"/>
    <s v="2026-01-26"/>
    <n v="48228"/>
    <n v="48228"/>
    <x v="0"/>
  </r>
  <r>
    <s v="P00332"/>
    <s v="L0101"/>
    <s v="2025-07-11"/>
    <n v="69928"/>
    <n v="0"/>
    <x v="2"/>
  </r>
  <r>
    <s v="P00333"/>
    <s v="L0101"/>
    <s v="2025-09-12"/>
    <n v="9478"/>
    <n v="9478"/>
    <x v="0"/>
  </r>
  <r>
    <s v="P00334"/>
    <s v="L0101"/>
    <s v="2025-06-25"/>
    <n v="40821"/>
    <n v="40821"/>
    <x v="0"/>
  </r>
  <r>
    <s v="P00335"/>
    <s v="L0102"/>
    <s v="2025-09-14"/>
    <n v="42184"/>
    <n v="42184"/>
    <x v="0"/>
  </r>
  <r>
    <s v="P00336"/>
    <s v="L0102"/>
    <s v="2025-10-25"/>
    <n v="5509"/>
    <n v="5509"/>
    <x v="0"/>
  </r>
  <r>
    <s v="P00337"/>
    <s v="L0102"/>
    <s v="2025-10-02"/>
    <n v="17929"/>
    <n v="0"/>
    <x v="2"/>
  </r>
  <r>
    <s v="P00338"/>
    <s v="L0103"/>
    <s v="2025-11-20"/>
    <n v="6447"/>
    <n v="6447"/>
    <x v="0"/>
  </r>
  <r>
    <s v="P00339"/>
    <s v="L0103"/>
    <s v="2025-01-16"/>
    <n v="35535"/>
    <n v="35535"/>
    <x v="0"/>
  </r>
  <r>
    <s v="P00340"/>
    <s v="L0104"/>
    <s v="2025-08-19"/>
    <n v="11180"/>
    <n v="11180"/>
    <x v="0"/>
  </r>
  <r>
    <s v="P00341"/>
    <s v="L0104"/>
    <s v="2025-10-14"/>
    <n v="11841"/>
    <n v="11841"/>
    <x v="0"/>
  </r>
  <r>
    <s v="P00342"/>
    <s v="L0105"/>
    <s v="2025-07-09"/>
    <n v="14615"/>
    <n v="0"/>
    <x v="2"/>
  </r>
  <r>
    <s v="P00343"/>
    <s v="L0105"/>
    <s v="2025-07-14"/>
    <n v="74059"/>
    <n v="0"/>
    <x v="1"/>
  </r>
  <r>
    <s v="P00344"/>
    <s v="L0106"/>
    <s v="2025-12-22"/>
    <n v="62694"/>
    <n v="0"/>
    <x v="2"/>
  </r>
  <r>
    <s v="P00345"/>
    <s v="L0106"/>
    <s v="2025-08-24"/>
    <n v="48155"/>
    <n v="48155"/>
    <x v="0"/>
  </r>
  <r>
    <s v="P00346"/>
    <s v="L0106"/>
    <s v="2025-12-10"/>
    <n v="61707"/>
    <n v="0"/>
    <x v="2"/>
  </r>
  <r>
    <s v="P00347"/>
    <s v="L0107"/>
    <s v="2025-09-21"/>
    <n v="68226"/>
    <n v="68226"/>
    <x v="0"/>
  </r>
  <r>
    <s v="P00348"/>
    <s v="L0107"/>
    <s v="2026-05-15"/>
    <n v="70695"/>
    <n v="70695"/>
    <x v="0"/>
  </r>
  <r>
    <s v="P00349"/>
    <s v="L0107"/>
    <s v="2026-04-28"/>
    <n v="37420"/>
    <n v="37420"/>
    <x v="0"/>
  </r>
  <r>
    <s v="P00350"/>
    <s v="L0107"/>
    <s v="2025-05-19"/>
    <n v="27768"/>
    <n v="27768"/>
    <x v="0"/>
  </r>
  <r>
    <s v="P00351"/>
    <s v="L0107"/>
    <s v="2026-03-10"/>
    <n v="14925"/>
    <n v="14925"/>
    <x v="0"/>
  </r>
  <r>
    <s v="P00352"/>
    <s v="L0108"/>
    <s v="2025-02-27"/>
    <n v="49070"/>
    <n v="49070"/>
    <x v="0"/>
  </r>
  <r>
    <s v="P00353"/>
    <s v="L0108"/>
    <s v="2025-11-19"/>
    <n v="32445"/>
    <n v="0"/>
    <x v="1"/>
  </r>
  <r>
    <s v="P00354"/>
    <s v="L0108"/>
    <s v="2025-05-30"/>
    <n v="72285"/>
    <n v="72285"/>
    <x v="0"/>
  </r>
  <r>
    <s v="P00355"/>
    <s v="L0108"/>
    <s v="2025-02-01"/>
    <n v="26348"/>
    <n v="26348"/>
    <x v="0"/>
  </r>
  <r>
    <s v="P00356"/>
    <s v="L0108"/>
    <s v="2026-02-24"/>
    <n v="38265"/>
    <n v="38265"/>
    <x v="0"/>
  </r>
  <r>
    <s v="P00357"/>
    <s v="L0109"/>
    <s v="2026-03-02"/>
    <n v="62822"/>
    <n v="0"/>
    <x v="1"/>
  </r>
  <r>
    <s v="P00358"/>
    <s v="L0109"/>
    <s v="2026-05-14"/>
    <n v="69715"/>
    <n v="69715"/>
    <x v="0"/>
  </r>
  <r>
    <s v="P00359"/>
    <s v="L0109"/>
    <s v="2025-06-26"/>
    <n v="45442"/>
    <n v="45442"/>
    <x v="0"/>
  </r>
  <r>
    <s v="P00360"/>
    <s v="L0109"/>
    <s v="2025-03-19"/>
    <n v="7578"/>
    <n v="7578"/>
    <x v="0"/>
  </r>
  <r>
    <s v="P00361"/>
    <s v="L0110"/>
    <s v="2025-08-01"/>
    <n v="38160"/>
    <n v="38160"/>
    <x v="0"/>
  </r>
  <r>
    <s v="P00362"/>
    <s v="L0110"/>
    <s v="2025-11-16"/>
    <n v="17635"/>
    <n v="17635"/>
    <x v="0"/>
  </r>
  <r>
    <s v="P00363"/>
    <s v="L0110"/>
    <s v="2025-09-07"/>
    <n v="38332"/>
    <n v="38332"/>
    <x v="0"/>
  </r>
  <r>
    <s v="P00364"/>
    <s v="L0110"/>
    <s v="2025-07-15"/>
    <n v="71018"/>
    <n v="0"/>
    <x v="1"/>
  </r>
  <r>
    <s v="P00365"/>
    <s v="L0110"/>
    <s v="2025-06-18"/>
    <n v="74695"/>
    <n v="0"/>
    <x v="1"/>
  </r>
  <r>
    <s v="P00366"/>
    <s v="L0111"/>
    <s v="2025-05-22"/>
    <n v="9178"/>
    <n v="0"/>
    <x v="1"/>
  </r>
  <r>
    <s v="P00367"/>
    <s v="L0111"/>
    <s v="2026-02-24"/>
    <n v="31449"/>
    <n v="31449"/>
    <x v="0"/>
  </r>
  <r>
    <s v="P00368"/>
    <s v="L0111"/>
    <s v="2025-12-06"/>
    <n v="27923"/>
    <n v="27923"/>
    <x v="0"/>
  </r>
  <r>
    <s v="P00369"/>
    <s v="L0111"/>
    <s v="2025-12-17"/>
    <n v="31008"/>
    <n v="31008"/>
    <x v="0"/>
  </r>
  <r>
    <s v="P00370"/>
    <s v="L0112"/>
    <s v="2025-01-07"/>
    <n v="5687"/>
    <n v="0"/>
    <x v="2"/>
  </r>
  <r>
    <s v="P00371"/>
    <s v="L0112"/>
    <s v="2025-10-29"/>
    <n v="65771"/>
    <n v="65771"/>
    <x v="0"/>
  </r>
  <r>
    <s v="P00372"/>
    <s v="L0113"/>
    <s v="2025-10-29"/>
    <n v="63331"/>
    <n v="63331"/>
    <x v="0"/>
  </r>
  <r>
    <s v="P00373"/>
    <s v="L0113"/>
    <s v="2026-02-13"/>
    <n v="40148"/>
    <n v="40148"/>
    <x v="0"/>
  </r>
  <r>
    <s v="P00374"/>
    <s v="L0113"/>
    <s v="2025-12-13"/>
    <n v="43389"/>
    <n v="43389"/>
    <x v="0"/>
  </r>
  <r>
    <s v="P00375"/>
    <s v="L0113"/>
    <s v="2025-12-01"/>
    <n v="23517"/>
    <n v="23517"/>
    <x v="0"/>
  </r>
  <r>
    <s v="P00376"/>
    <s v="L0114"/>
    <s v="2025-07-08"/>
    <n v="66913"/>
    <n v="0"/>
    <x v="1"/>
  </r>
  <r>
    <s v="P00377"/>
    <s v="L0114"/>
    <s v="2025-06-17"/>
    <n v="27232"/>
    <n v="0"/>
    <x v="1"/>
  </r>
  <r>
    <s v="P00378"/>
    <s v="L0114"/>
    <s v="2026-03-05"/>
    <n v="13928"/>
    <n v="0"/>
    <x v="1"/>
  </r>
  <r>
    <s v="P00379"/>
    <s v="L0115"/>
    <s v="2025-10-17"/>
    <n v="16925"/>
    <n v="0"/>
    <x v="1"/>
  </r>
  <r>
    <s v="P00380"/>
    <s v="L0115"/>
    <s v="2025-07-11"/>
    <n v="43980"/>
    <n v="43980"/>
    <x v="0"/>
  </r>
  <r>
    <s v="P00381"/>
    <s v="L0116"/>
    <s v="2026-01-29"/>
    <n v="33967"/>
    <n v="33967"/>
    <x v="0"/>
  </r>
  <r>
    <s v="P00382"/>
    <s v="L0116"/>
    <s v="2025-01-01"/>
    <n v="13890"/>
    <n v="13890"/>
    <x v="0"/>
  </r>
  <r>
    <s v="P00383"/>
    <s v="L0116"/>
    <s v="2025-01-04"/>
    <n v="66946"/>
    <n v="0"/>
    <x v="1"/>
  </r>
  <r>
    <s v="P00384"/>
    <s v="L0117"/>
    <s v="2025-09-10"/>
    <n v="10348"/>
    <n v="0"/>
    <x v="2"/>
  </r>
  <r>
    <s v="P00385"/>
    <s v="L0117"/>
    <s v="2025-01-15"/>
    <n v="43583"/>
    <n v="43583"/>
    <x v="0"/>
  </r>
  <r>
    <s v="P00386"/>
    <s v="L0117"/>
    <s v="2025-06-07"/>
    <n v="32911"/>
    <n v="32911"/>
    <x v="0"/>
  </r>
  <r>
    <s v="P00387"/>
    <s v="L0118"/>
    <s v="2025-01-26"/>
    <n v="43494"/>
    <n v="43494"/>
    <x v="0"/>
  </r>
  <r>
    <s v="P00388"/>
    <s v="L0118"/>
    <s v="2025-01-20"/>
    <n v="65133"/>
    <n v="65133"/>
    <x v="0"/>
  </r>
  <r>
    <s v="P00389"/>
    <s v="L0118"/>
    <s v="2025-09-30"/>
    <n v="45738"/>
    <n v="0"/>
    <x v="2"/>
  </r>
  <r>
    <s v="P00390"/>
    <s v="L0118"/>
    <s v="2025-05-26"/>
    <n v="30665"/>
    <n v="0"/>
    <x v="2"/>
  </r>
  <r>
    <s v="P00391"/>
    <s v="L0118"/>
    <s v="2025-03-26"/>
    <n v="35646"/>
    <n v="35646"/>
    <x v="0"/>
  </r>
  <r>
    <s v="P00392"/>
    <s v="L0119"/>
    <s v="2025-01-02"/>
    <n v="22003"/>
    <n v="0"/>
    <x v="2"/>
  </r>
  <r>
    <s v="P00393"/>
    <s v="L0119"/>
    <s v="2025-04-19"/>
    <n v="22140"/>
    <n v="0"/>
    <x v="2"/>
  </r>
  <r>
    <s v="P00394"/>
    <s v="L0119"/>
    <s v="2025-01-09"/>
    <n v="59992"/>
    <n v="59992"/>
    <x v="0"/>
  </r>
  <r>
    <s v="P00395"/>
    <s v="L0119"/>
    <s v="2025-12-08"/>
    <n v="42132"/>
    <n v="0"/>
    <x v="2"/>
  </r>
  <r>
    <s v="P00396"/>
    <s v="L0119"/>
    <s v="2025-12-29"/>
    <n v="45429"/>
    <n v="45429"/>
    <x v="0"/>
  </r>
  <r>
    <s v="P00397"/>
    <s v="L0120"/>
    <s v="2025-11-28"/>
    <n v="41815"/>
    <n v="0"/>
    <x v="2"/>
  </r>
  <r>
    <s v="P00398"/>
    <s v="L0120"/>
    <s v="2025-03-24"/>
    <n v="34291"/>
    <n v="34291"/>
    <x v="0"/>
  </r>
  <r>
    <s v="P00399"/>
    <s v="L0121"/>
    <s v="2025-08-17"/>
    <n v="52686"/>
    <n v="52686"/>
    <x v="0"/>
  </r>
  <r>
    <s v="P00400"/>
    <s v="L0121"/>
    <s v="2025-11-24"/>
    <n v="66686"/>
    <n v="66686"/>
    <x v="0"/>
  </r>
  <r>
    <s v="P00401"/>
    <s v="L0121"/>
    <s v="2025-02-18"/>
    <n v="28836"/>
    <n v="0"/>
    <x v="1"/>
  </r>
  <r>
    <s v="P00402"/>
    <s v="L0121"/>
    <s v="2025-12-26"/>
    <n v="9531"/>
    <n v="9531"/>
    <x v="0"/>
  </r>
  <r>
    <s v="P00403"/>
    <s v="L0122"/>
    <s v="2025-02-28"/>
    <n v="26460"/>
    <n v="26460"/>
    <x v="0"/>
  </r>
  <r>
    <s v="P00404"/>
    <s v="L0122"/>
    <s v="2025-03-01"/>
    <n v="16709"/>
    <n v="16709"/>
    <x v="0"/>
  </r>
  <r>
    <s v="P00405"/>
    <s v="L0122"/>
    <s v="2025-12-18"/>
    <n v="56448"/>
    <n v="56448"/>
    <x v="0"/>
  </r>
  <r>
    <s v="P00406"/>
    <s v="L0122"/>
    <s v="2026-02-05"/>
    <n v="52515"/>
    <n v="52515"/>
    <x v="0"/>
  </r>
  <r>
    <s v="P00407"/>
    <s v="L0122"/>
    <s v="2025-04-10"/>
    <n v="39090"/>
    <n v="39090"/>
    <x v="0"/>
  </r>
  <r>
    <s v="P00408"/>
    <s v="L0123"/>
    <s v="2025-09-22"/>
    <n v="62118"/>
    <n v="0"/>
    <x v="2"/>
  </r>
  <r>
    <s v="P00409"/>
    <s v="L0123"/>
    <s v="2025-07-07"/>
    <n v="45481"/>
    <n v="45481"/>
    <x v="0"/>
  </r>
  <r>
    <s v="P00410"/>
    <s v="L0123"/>
    <s v="2025-05-25"/>
    <n v="38466"/>
    <n v="0"/>
    <x v="2"/>
  </r>
  <r>
    <s v="P00411"/>
    <s v="L0124"/>
    <s v="2026-02-28"/>
    <n v="22398"/>
    <n v="0"/>
    <x v="1"/>
  </r>
  <r>
    <s v="P00412"/>
    <s v="L0124"/>
    <s v="2025-09-12"/>
    <n v="36467"/>
    <n v="36467"/>
    <x v="0"/>
  </r>
  <r>
    <s v="P00413"/>
    <s v="L0124"/>
    <s v="2026-05-06"/>
    <n v="59285"/>
    <n v="59285"/>
    <x v="0"/>
  </r>
  <r>
    <s v="P00414"/>
    <s v="L0124"/>
    <s v="2026-01-30"/>
    <n v="20136"/>
    <n v="0"/>
    <x v="1"/>
  </r>
  <r>
    <s v="P00415"/>
    <s v="L0124"/>
    <s v="2025-01-18"/>
    <n v="37709"/>
    <n v="37709"/>
    <x v="0"/>
  </r>
  <r>
    <s v="P00416"/>
    <s v="L0125"/>
    <s v="2025-05-09"/>
    <n v="54899"/>
    <n v="0"/>
    <x v="2"/>
  </r>
  <r>
    <s v="P00417"/>
    <s v="L0125"/>
    <s v="2025-11-01"/>
    <n v="35476"/>
    <n v="35476"/>
    <x v="0"/>
  </r>
  <r>
    <s v="P00418"/>
    <s v="L0126"/>
    <s v="2026-02-23"/>
    <n v="38037"/>
    <n v="0"/>
    <x v="1"/>
  </r>
  <r>
    <s v="P00419"/>
    <s v="L0126"/>
    <s v="2025-01-19"/>
    <n v="30001"/>
    <n v="30001"/>
    <x v="0"/>
  </r>
  <r>
    <s v="P00420"/>
    <s v="L0127"/>
    <s v="2026-01-09"/>
    <n v="9682"/>
    <n v="9682"/>
    <x v="0"/>
  </r>
  <r>
    <s v="P00421"/>
    <s v="L0127"/>
    <s v="2025-04-22"/>
    <n v="40589"/>
    <n v="0"/>
    <x v="2"/>
  </r>
  <r>
    <s v="P00422"/>
    <s v="L0127"/>
    <s v="2025-07-12"/>
    <n v="37492"/>
    <n v="0"/>
    <x v="1"/>
  </r>
  <r>
    <s v="P00423"/>
    <s v="L0128"/>
    <s v="2025-09-10"/>
    <n v="31424"/>
    <n v="0"/>
    <x v="2"/>
  </r>
  <r>
    <s v="P00424"/>
    <s v="L0128"/>
    <s v="2025-01-25"/>
    <n v="60332"/>
    <n v="0"/>
    <x v="2"/>
  </r>
  <r>
    <s v="P00425"/>
    <s v="L0128"/>
    <s v="2025-12-08"/>
    <n v="41451"/>
    <n v="41451"/>
    <x v="0"/>
  </r>
  <r>
    <s v="P00426"/>
    <s v="L0128"/>
    <s v="2025-03-25"/>
    <n v="63075"/>
    <n v="0"/>
    <x v="2"/>
  </r>
  <r>
    <s v="P00427"/>
    <s v="L0128"/>
    <s v="2025-05-06"/>
    <n v="5768"/>
    <n v="5768"/>
    <x v="0"/>
  </r>
  <r>
    <s v="P00428"/>
    <s v="L0129"/>
    <s v="2026-04-25"/>
    <n v="42321"/>
    <n v="0"/>
    <x v="2"/>
  </r>
  <r>
    <s v="P00429"/>
    <s v="L0129"/>
    <s v="2026-03-18"/>
    <n v="8329"/>
    <n v="8329"/>
    <x v="0"/>
  </r>
  <r>
    <s v="P00430"/>
    <s v="L0129"/>
    <s v="2025-09-14"/>
    <n v="16441"/>
    <n v="16441"/>
    <x v="0"/>
  </r>
  <r>
    <s v="P00431"/>
    <s v="L0129"/>
    <s v="2026-05-12"/>
    <n v="73214"/>
    <n v="0"/>
    <x v="1"/>
  </r>
  <r>
    <s v="P00432"/>
    <s v="L0130"/>
    <s v="2025-01-11"/>
    <n v="5805"/>
    <n v="0"/>
    <x v="2"/>
  </r>
  <r>
    <s v="P00433"/>
    <s v="L0130"/>
    <s v="2026-04-08"/>
    <n v="19109"/>
    <n v="19109"/>
    <x v="0"/>
  </r>
  <r>
    <s v="P00434"/>
    <s v="L0131"/>
    <s v="2026-01-31"/>
    <n v="44544"/>
    <n v="44544"/>
    <x v="0"/>
  </r>
  <r>
    <s v="P00435"/>
    <s v="L0131"/>
    <s v="2026-01-05"/>
    <n v="45297"/>
    <n v="45297"/>
    <x v="0"/>
  </r>
  <r>
    <s v="P00436"/>
    <s v="L0132"/>
    <s v="2025-11-16"/>
    <n v="72634"/>
    <n v="0"/>
    <x v="1"/>
  </r>
  <r>
    <s v="P00437"/>
    <s v="L0132"/>
    <s v="2025-12-14"/>
    <n v="71770"/>
    <n v="0"/>
    <x v="2"/>
  </r>
  <r>
    <s v="P00438"/>
    <s v="L0133"/>
    <s v="2025-08-27"/>
    <n v="33365"/>
    <n v="33365"/>
    <x v="0"/>
  </r>
  <r>
    <s v="P00439"/>
    <s v="L0133"/>
    <s v="2026-03-09"/>
    <n v="51302"/>
    <n v="51302"/>
    <x v="0"/>
  </r>
  <r>
    <s v="P00440"/>
    <s v="L0134"/>
    <s v="2025-12-20"/>
    <n v="71229"/>
    <n v="71229"/>
    <x v="0"/>
  </r>
  <r>
    <s v="P00441"/>
    <s v="L0134"/>
    <s v="2025-06-05"/>
    <n v="65663"/>
    <n v="65663"/>
    <x v="0"/>
  </r>
  <r>
    <s v="P00442"/>
    <s v="L0134"/>
    <s v="2025-10-03"/>
    <n v="27169"/>
    <n v="27169"/>
    <x v="0"/>
  </r>
  <r>
    <s v="P00443"/>
    <s v="L0134"/>
    <s v="2025-02-25"/>
    <n v="50195"/>
    <n v="50195"/>
    <x v="0"/>
  </r>
  <r>
    <s v="P00444"/>
    <s v="L0134"/>
    <s v="2026-02-06"/>
    <n v="24720"/>
    <n v="0"/>
    <x v="1"/>
  </r>
  <r>
    <s v="P00445"/>
    <s v="L0135"/>
    <s v="2025-09-04"/>
    <n v="32266"/>
    <n v="0"/>
    <x v="1"/>
  </r>
  <r>
    <s v="P00446"/>
    <s v="L0135"/>
    <s v="2025-10-01"/>
    <n v="36431"/>
    <n v="0"/>
    <x v="1"/>
  </r>
  <r>
    <s v="P00447"/>
    <s v="L0136"/>
    <s v="2026-05-05"/>
    <n v="58635"/>
    <n v="0"/>
    <x v="2"/>
  </r>
  <r>
    <s v="P00448"/>
    <s v="L0136"/>
    <s v="2026-04-13"/>
    <n v="8285"/>
    <n v="8285"/>
    <x v="0"/>
  </r>
  <r>
    <s v="P00449"/>
    <s v="L0137"/>
    <s v="2026-04-18"/>
    <n v="21534"/>
    <n v="21534"/>
    <x v="0"/>
  </r>
  <r>
    <s v="P00450"/>
    <s v="L0137"/>
    <s v="2026-01-12"/>
    <n v="41439"/>
    <n v="0"/>
    <x v="1"/>
  </r>
  <r>
    <s v="P00451"/>
    <s v="L0137"/>
    <s v="2026-02-13"/>
    <n v="51795"/>
    <n v="51795"/>
    <x v="0"/>
  </r>
  <r>
    <s v="P00452"/>
    <s v="L0138"/>
    <s v="2025-10-09"/>
    <n v="24014"/>
    <n v="24014"/>
    <x v="0"/>
  </r>
  <r>
    <s v="P00453"/>
    <s v="L0138"/>
    <s v="2025-06-03"/>
    <n v="34692"/>
    <n v="34692"/>
    <x v="0"/>
  </r>
  <r>
    <s v="P00454"/>
    <s v="L0138"/>
    <s v="2025-12-31"/>
    <n v="66382"/>
    <n v="66382"/>
    <x v="0"/>
  </r>
  <r>
    <s v="P00455"/>
    <s v="L0138"/>
    <s v="2025-05-23"/>
    <n v="23872"/>
    <n v="23872"/>
    <x v="0"/>
  </r>
  <r>
    <s v="P00456"/>
    <s v="L0138"/>
    <s v="2025-10-24"/>
    <n v="13420"/>
    <n v="13420"/>
    <x v="0"/>
  </r>
  <r>
    <s v="P00457"/>
    <s v="L0139"/>
    <s v="2026-01-15"/>
    <n v="65167"/>
    <n v="0"/>
    <x v="1"/>
  </r>
  <r>
    <s v="P00458"/>
    <s v="L0139"/>
    <s v="2026-05-03"/>
    <n v="55547"/>
    <n v="55547"/>
    <x v="0"/>
  </r>
  <r>
    <s v="P00459"/>
    <s v="L0139"/>
    <s v="2025-11-29"/>
    <n v="7736"/>
    <n v="7736"/>
    <x v="0"/>
  </r>
  <r>
    <s v="P00460"/>
    <s v="L0139"/>
    <s v="2025-09-29"/>
    <n v="9828"/>
    <n v="9828"/>
    <x v="0"/>
  </r>
  <r>
    <s v="P00461"/>
    <s v="L0140"/>
    <s v="2025-04-19"/>
    <n v="64317"/>
    <n v="64317"/>
    <x v="0"/>
  </r>
  <r>
    <s v="P00462"/>
    <s v="L0140"/>
    <s v="2025-01-09"/>
    <n v="64420"/>
    <n v="64420"/>
    <x v="0"/>
  </r>
  <r>
    <s v="P00463"/>
    <s v="L0140"/>
    <s v="2025-10-02"/>
    <n v="56838"/>
    <n v="56838"/>
    <x v="0"/>
  </r>
  <r>
    <s v="P00464"/>
    <s v="L0140"/>
    <s v="2025-07-04"/>
    <n v="54844"/>
    <n v="54844"/>
    <x v="0"/>
  </r>
  <r>
    <s v="P00465"/>
    <s v="L0140"/>
    <s v="2025-08-13"/>
    <n v="31925"/>
    <n v="0"/>
    <x v="2"/>
  </r>
  <r>
    <s v="P00466"/>
    <s v="L0141"/>
    <s v="2025-10-21"/>
    <n v="61728"/>
    <n v="61728"/>
    <x v="0"/>
  </r>
  <r>
    <s v="P00467"/>
    <s v="L0141"/>
    <s v="2025-08-05"/>
    <n v="33492"/>
    <n v="0"/>
    <x v="1"/>
  </r>
  <r>
    <s v="P00468"/>
    <s v="L0141"/>
    <s v="2025-08-09"/>
    <n v="44365"/>
    <n v="0"/>
    <x v="2"/>
  </r>
  <r>
    <s v="P00469"/>
    <s v="L0141"/>
    <s v="2025-04-29"/>
    <n v="10334"/>
    <n v="0"/>
    <x v="1"/>
  </r>
  <r>
    <s v="P00470"/>
    <s v="L0142"/>
    <s v="2026-04-06"/>
    <n v="58325"/>
    <n v="58325"/>
    <x v="0"/>
  </r>
  <r>
    <s v="P00471"/>
    <s v="L0142"/>
    <s v="2025-05-07"/>
    <n v="60747"/>
    <n v="60747"/>
    <x v="0"/>
  </r>
  <r>
    <s v="P00472"/>
    <s v="L0142"/>
    <s v="2025-09-16"/>
    <n v="23320"/>
    <n v="23320"/>
    <x v="0"/>
  </r>
  <r>
    <s v="P00473"/>
    <s v="L0142"/>
    <s v="2026-01-13"/>
    <n v="15955"/>
    <n v="15955"/>
    <x v="0"/>
  </r>
  <r>
    <s v="P00474"/>
    <s v="L0143"/>
    <s v="2025-07-29"/>
    <n v="7209"/>
    <n v="0"/>
    <x v="2"/>
  </r>
  <r>
    <s v="P00475"/>
    <s v="L0143"/>
    <s v="2025-08-02"/>
    <n v="53406"/>
    <n v="0"/>
    <x v="2"/>
  </r>
  <r>
    <s v="P00476"/>
    <s v="L0143"/>
    <s v="2026-02-07"/>
    <n v="39534"/>
    <n v="0"/>
    <x v="2"/>
  </r>
  <r>
    <s v="P00477"/>
    <s v="L0143"/>
    <s v="2026-03-02"/>
    <n v="22744"/>
    <n v="0"/>
    <x v="2"/>
  </r>
  <r>
    <s v="P00478"/>
    <s v="L0143"/>
    <s v="2026-05-06"/>
    <n v="12638"/>
    <n v="0"/>
    <x v="2"/>
  </r>
  <r>
    <s v="P00479"/>
    <s v="L0144"/>
    <s v="2025-09-05"/>
    <n v="48592"/>
    <n v="48592"/>
    <x v="0"/>
  </r>
  <r>
    <s v="P00480"/>
    <s v="L0144"/>
    <s v="2025-06-21"/>
    <n v="53615"/>
    <n v="53615"/>
    <x v="0"/>
  </r>
  <r>
    <s v="P00481"/>
    <s v="L0144"/>
    <s v="2025-12-24"/>
    <n v="57801"/>
    <n v="57801"/>
    <x v="0"/>
  </r>
  <r>
    <s v="P00482"/>
    <s v="L0144"/>
    <s v="2026-01-22"/>
    <n v="34023"/>
    <n v="34023"/>
    <x v="0"/>
  </r>
  <r>
    <s v="P00483"/>
    <s v="L0145"/>
    <s v="2025-02-26"/>
    <n v="57671"/>
    <n v="0"/>
    <x v="1"/>
  </r>
  <r>
    <s v="P00484"/>
    <s v="L0145"/>
    <s v="2025-03-16"/>
    <n v="71388"/>
    <n v="71388"/>
    <x v="0"/>
  </r>
  <r>
    <s v="P00485"/>
    <s v="L0145"/>
    <s v="2025-10-12"/>
    <n v="30969"/>
    <n v="0"/>
    <x v="1"/>
  </r>
  <r>
    <s v="P00486"/>
    <s v="L0145"/>
    <s v="2026-05-16"/>
    <n v="60260"/>
    <n v="0"/>
    <x v="2"/>
  </r>
  <r>
    <s v="P00487"/>
    <s v="L0145"/>
    <s v="2025-08-14"/>
    <n v="58380"/>
    <n v="58380"/>
    <x v="0"/>
  </r>
  <r>
    <s v="P00488"/>
    <s v="L0146"/>
    <s v="2025-09-21"/>
    <n v="6034"/>
    <n v="0"/>
    <x v="2"/>
  </r>
  <r>
    <s v="P00489"/>
    <s v="L0146"/>
    <s v="2025-12-14"/>
    <n v="72090"/>
    <n v="72090"/>
    <x v="0"/>
  </r>
  <r>
    <s v="P00490"/>
    <s v="L0146"/>
    <s v="2025-02-13"/>
    <n v="64800"/>
    <n v="0"/>
    <x v="1"/>
  </r>
  <r>
    <s v="P00491"/>
    <s v="L0146"/>
    <s v="2025-10-26"/>
    <n v="66844"/>
    <n v="66844"/>
    <x v="0"/>
  </r>
  <r>
    <s v="P00492"/>
    <s v="L0147"/>
    <s v="2026-02-27"/>
    <n v="35921"/>
    <n v="35921"/>
    <x v="0"/>
  </r>
  <r>
    <s v="P00493"/>
    <s v="L0147"/>
    <s v="2025-08-23"/>
    <n v="70142"/>
    <n v="70142"/>
    <x v="0"/>
  </r>
  <r>
    <s v="P00494"/>
    <s v="L0148"/>
    <s v="2025-01-04"/>
    <n v="36534"/>
    <n v="0"/>
    <x v="1"/>
  </r>
  <r>
    <s v="P00495"/>
    <s v="L0148"/>
    <s v="2025-11-21"/>
    <n v="8735"/>
    <n v="8735"/>
    <x v="0"/>
  </r>
  <r>
    <s v="P00496"/>
    <s v="L0148"/>
    <s v="2025-12-04"/>
    <n v="32993"/>
    <n v="0"/>
    <x v="2"/>
  </r>
  <r>
    <s v="P00497"/>
    <s v="L0149"/>
    <s v="2026-01-28"/>
    <n v="65725"/>
    <n v="65725"/>
    <x v="0"/>
  </r>
  <r>
    <s v="P00498"/>
    <s v="L0149"/>
    <s v="2025-03-06"/>
    <n v="45132"/>
    <n v="45132"/>
    <x v="0"/>
  </r>
  <r>
    <s v="P00499"/>
    <s v="L0149"/>
    <s v="2025-05-04"/>
    <n v="19392"/>
    <n v="0"/>
    <x v="2"/>
  </r>
  <r>
    <s v="P00500"/>
    <s v="L0150"/>
    <s v="2025-10-08"/>
    <n v="64603"/>
    <n v="64603"/>
    <x v="0"/>
  </r>
  <r>
    <s v="P00501"/>
    <s v="L0150"/>
    <s v="2025-02-26"/>
    <n v="20884"/>
    <n v="20884"/>
    <x v="0"/>
  </r>
  <r>
    <s v="P00502"/>
    <s v="L0150"/>
    <s v="2025-11-20"/>
    <n v="60443"/>
    <n v="60443"/>
    <x v="0"/>
  </r>
  <r>
    <s v="P00503"/>
    <s v="L0150"/>
    <s v="2025-12-30"/>
    <n v="63574"/>
    <n v="0"/>
    <x v="2"/>
  </r>
  <r>
    <s v="P00504"/>
    <s v="L0151"/>
    <s v="2025-12-28"/>
    <n v="59234"/>
    <n v="59234"/>
    <x v="0"/>
  </r>
  <r>
    <s v="P00505"/>
    <s v="L0151"/>
    <s v="2025-08-24"/>
    <n v="58627"/>
    <n v="0"/>
    <x v="1"/>
  </r>
  <r>
    <s v="P00506"/>
    <s v="L0151"/>
    <s v="2025-08-26"/>
    <n v="20570"/>
    <n v="0"/>
    <x v="2"/>
  </r>
  <r>
    <s v="P00507"/>
    <s v="L0151"/>
    <s v="2025-10-05"/>
    <n v="28536"/>
    <n v="0"/>
    <x v="1"/>
  </r>
  <r>
    <s v="P00508"/>
    <s v="L0151"/>
    <s v="2026-04-14"/>
    <n v="34535"/>
    <n v="34535"/>
    <x v="0"/>
  </r>
  <r>
    <s v="P00509"/>
    <s v="L0152"/>
    <s v="2025-04-13"/>
    <n v="49790"/>
    <n v="49790"/>
    <x v="0"/>
  </r>
  <r>
    <s v="P00510"/>
    <s v="L0152"/>
    <s v="2025-08-15"/>
    <n v="40789"/>
    <n v="40789"/>
    <x v="0"/>
  </r>
  <r>
    <s v="P00511"/>
    <s v="L0153"/>
    <s v="2026-02-09"/>
    <n v="68145"/>
    <n v="68145"/>
    <x v="0"/>
  </r>
  <r>
    <s v="P00512"/>
    <s v="L0153"/>
    <s v="2026-04-02"/>
    <n v="65550"/>
    <n v="65550"/>
    <x v="0"/>
  </r>
  <r>
    <s v="P00513"/>
    <s v="L0154"/>
    <s v="2025-10-31"/>
    <n v="38017"/>
    <n v="0"/>
    <x v="1"/>
  </r>
  <r>
    <s v="P00514"/>
    <s v="L0154"/>
    <s v="2025-06-06"/>
    <n v="31758"/>
    <n v="0"/>
    <x v="2"/>
  </r>
  <r>
    <s v="P00515"/>
    <s v="L0154"/>
    <s v="2025-08-12"/>
    <n v="44907"/>
    <n v="44907"/>
    <x v="0"/>
  </r>
  <r>
    <s v="P00516"/>
    <s v="L0154"/>
    <s v="2025-02-14"/>
    <n v="31672"/>
    <n v="31672"/>
    <x v="0"/>
  </r>
  <r>
    <s v="P00517"/>
    <s v="L0155"/>
    <s v="2026-04-24"/>
    <n v="19194"/>
    <n v="19194"/>
    <x v="0"/>
  </r>
  <r>
    <s v="P00518"/>
    <s v="L0155"/>
    <s v="2025-08-14"/>
    <n v="7936"/>
    <n v="7936"/>
    <x v="0"/>
  </r>
  <r>
    <s v="P00519"/>
    <s v="L0156"/>
    <s v="2025-11-13"/>
    <n v="45101"/>
    <n v="0"/>
    <x v="1"/>
  </r>
  <r>
    <s v="P00520"/>
    <s v="L0156"/>
    <s v="2025-06-20"/>
    <n v="19538"/>
    <n v="0"/>
    <x v="2"/>
  </r>
  <r>
    <s v="P00521"/>
    <s v="L0157"/>
    <s v="2025-01-23"/>
    <n v="35942"/>
    <n v="35942"/>
    <x v="0"/>
  </r>
  <r>
    <s v="P00522"/>
    <s v="L0157"/>
    <s v="2025-08-18"/>
    <n v="32018"/>
    <n v="32018"/>
    <x v="0"/>
  </r>
  <r>
    <s v="P00523"/>
    <s v="L0157"/>
    <s v="2025-10-13"/>
    <n v="46489"/>
    <n v="46489"/>
    <x v="0"/>
  </r>
  <r>
    <s v="P00524"/>
    <s v="L0158"/>
    <s v="2025-12-17"/>
    <n v="24578"/>
    <n v="24578"/>
    <x v="0"/>
  </r>
  <r>
    <s v="P00525"/>
    <s v="L0158"/>
    <s v="2026-01-06"/>
    <n v="54424"/>
    <n v="0"/>
    <x v="2"/>
  </r>
  <r>
    <s v="P00526"/>
    <s v="L0158"/>
    <s v="2025-12-19"/>
    <n v="58406"/>
    <n v="0"/>
    <x v="1"/>
  </r>
  <r>
    <s v="P00527"/>
    <s v="L0158"/>
    <s v="2025-10-24"/>
    <n v="66172"/>
    <n v="66172"/>
    <x v="0"/>
  </r>
  <r>
    <s v="P00528"/>
    <s v="L0159"/>
    <s v="2025-05-11"/>
    <n v="38020"/>
    <n v="0"/>
    <x v="1"/>
  </r>
  <r>
    <s v="P00529"/>
    <s v="L0159"/>
    <s v="2025-10-06"/>
    <n v="44818"/>
    <n v="0"/>
    <x v="2"/>
  </r>
  <r>
    <s v="P00530"/>
    <s v="L0159"/>
    <s v="2025-04-11"/>
    <n v="6992"/>
    <n v="6992"/>
    <x v="0"/>
  </r>
  <r>
    <s v="P00531"/>
    <s v="L0160"/>
    <s v="2025-03-21"/>
    <n v="46895"/>
    <n v="46895"/>
    <x v="0"/>
  </r>
  <r>
    <s v="P00532"/>
    <s v="L0160"/>
    <s v="2025-01-21"/>
    <n v="9399"/>
    <n v="0"/>
    <x v="2"/>
  </r>
  <r>
    <s v="P00533"/>
    <s v="L0160"/>
    <s v="2025-11-20"/>
    <n v="7939"/>
    <n v="7939"/>
    <x v="0"/>
  </r>
  <r>
    <s v="P00534"/>
    <s v="L0160"/>
    <s v="2026-04-13"/>
    <n v="20369"/>
    <n v="20369"/>
    <x v="0"/>
  </r>
  <r>
    <s v="P00535"/>
    <s v="L0161"/>
    <s v="2025-09-30"/>
    <n v="7678"/>
    <n v="7678"/>
    <x v="0"/>
  </r>
  <r>
    <s v="P00536"/>
    <s v="L0161"/>
    <s v="2026-04-20"/>
    <n v="34270"/>
    <n v="34270"/>
    <x v="0"/>
  </r>
  <r>
    <s v="P00537"/>
    <s v="L0161"/>
    <s v="2026-02-01"/>
    <n v="46062"/>
    <n v="0"/>
    <x v="2"/>
  </r>
  <r>
    <s v="P00538"/>
    <s v="L0161"/>
    <s v="2025-10-28"/>
    <n v="73892"/>
    <n v="73892"/>
    <x v="0"/>
  </r>
  <r>
    <s v="P00539"/>
    <s v="L0162"/>
    <s v="2025-11-04"/>
    <n v="57319"/>
    <n v="57319"/>
    <x v="0"/>
  </r>
  <r>
    <s v="P00540"/>
    <s v="L0162"/>
    <s v="2025-05-10"/>
    <n v="70351"/>
    <n v="70351"/>
    <x v="0"/>
  </r>
  <r>
    <s v="P00541"/>
    <s v="L0162"/>
    <s v="2026-04-22"/>
    <n v="24291"/>
    <n v="24291"/>
    <x v="0"/>
  </r>
  <r>
    <s v="P00542"/>
    <s v="L0162"/>
    <s v="2025-09-27"/>
    <n v="39403"/>
    <n v="39403"/>
    <x v="0"/>
  </r>
  <r>
    <s v="P00543"/>
    <s v="L0162"/>
    <s v="2025-12-21"/>
    <n v="9331"/>
    <n v="9331"/>
    <x v="0"/>
  </r>
  <r>
    <s v="P00544"/>
    <s v="L0163"/>
    <s v="2025-11-29"/>
    <n v="58282"/>
    <n v="0"/>
    <x v="1"/>
  </r>
  <r>
    <s v="P00545"/>
    <s v="L0163"/>
    <s v="2026-04-30"/>
    <n v="33935"/>
    <n v="0"/>
    <x v="1"/>
  </r>
  <r>
    <s v="P00546"/>
    <s v="L0164"/>
    <s v="2026-05-05"/>
    <n v="66774"/>
    <n v="66774"/>
    <x v="0"/>
  </r>
  <r>
    <s v="P00547"/>
    <s v="L0164"/>
    <s v="2026-01-07"/>
    <n v="65041"/>
    <n v="65041"/>
    <x v="0"/>
  </r>
  <r>
    <s v="P00548"/>
    <s v="L0164"/>
    <s v="2025-01-29"/>
    <n v="26324"/>
    <n v="0"/>
    <x v="2"/>
  </r>
  <r>
    <s v="P00549"/>
    <s v="L0164"/>
    <s v="2026-05-07"/>
    <n v="41414"/>
    <n v="0"/>
    <x v="2"/>
  </r>
  <r>
    <s v="P00550"/>
    <s v="L0165"/>
    <s v="2026-04-07"/>
    <n v="27455"/>
    <n v="0"/>
    <x v="1"/>
  </r>
  <r>
    <s v="P00551"/>
    <s v="L0165"/>
    <s v="2026-04-24"/>
    <n v="51949"/>
    <n v="0"/>
    <x v="2"/>
  </r>
  <r>
    <s v="P00552"/>
    <s v="L0166"/>
    <s v="2025-08-12"/>
    <n v="14271"/>
    <n v="14271"/>
    <x v="0"/>
  </r>
  <r>
    <s v="P00553"/>
    <s v="L0166"/>
    <s v="2025-05-11"/>
    <n v="67621"/>
    <n v="0"/>
    <x v="2"/>
  </r>
  <r>
    <s v="P00554"/>
    <s v="L0167"/>
    <s v="2026-01-20"/>
    <n v="67413"/>
    <n v="67413"/>
    <x v="0"/>
  </r>
  <r>
    <s v="P00555"/>
    <s v="L0167"/>
    <s v="2025-10-17"/>
    <n v="11712"/>
    <n v="11712"/>
    <x v="0"/>
  </r>
  <r>
    <s v="P00556"/>
    <s v="L0168"/>
    <s v="2025-06-03"/>
    <n v="46200"/>
    <n v="46200"/>
    <x v="0"/>
  </r>
  <r>
    <s v="P00557"/>
    <s v="L0168"/>
    <s v="2026-03-03"/>
    <n v="56522"/>
    <n v="0"/>
    <x v="1"/>
  </r>
  <r>
    <s v="P00558"/>
    <s v="L0169"/>
    <s v="2025-05-10"/>
    <n v="14183"/>
    <n v="14183"/>
    <x v="0"/>
  </r>
  <r>
    <s v="P00559"/>
    <s v="L0169"/>
    <s v="2025-08-16"/>
    <n v="26225"/>
    <n v="0"/>
    <x v="2"/>
  </r>
  <r>
    <s v="P00560"/>
    <s v="L0169"/>
    <s v="2025-10-04"/>
    <n v="37511"/>
    <n v="0"/>
    <x v="1"/>
  </r>
  <r>
    <s v="P00561"/>
    <s v="L0169"/>
    <s v="2025-03-02"/>
    <n v="5893"/>
    <n v="5893"/>
    <x v="0"/>
  </r>
  <r>
    <s v="P00562"/>
    <s v="L0170"/>
    <s v="2026-02-08"/>
    <n v="67253"/>
    <n v="67253"/>
    <x v="0"/>
  </r>
  <r>
    <s v="P00563"/>
    <s v="L0170"/>
    <s v="2025-05-31"/>
    <n v="9614"/>
    <n v="9614"/>
    <x v="0"/>
  </r>
  <r>
    <s v="P00564"/>
    <s v="L0171"/>
    <s v="2025-08-05"/>
    <n v="23718"/>
    <n v="0"/>
    <x v="2"/>
  </r>
  <r>
    <s v="P00565"/>
    <s v="L0171"/>
    <s v="2025-04-07"/>
    <n v="62929"/>
    <n v="0"/>
    <x v="1"/>
  </r>
  <r>
    <s v="P00566"/>
    <s v="L0171"/>
    <s v="2025-07-15"/>
    <n v="54838"/>
    <n v="54838"/>
    <x v="0"/>
  </r>
  <r>
    <s v="P00567"/>
    <s v="L0171"/>
    <s v="2025-04-16"/>
    <n v="58666"/>
    <n v="0"/>
    <x v="1"/>
  </r>
  <r>
    <s v="P00568"/>
    <s v="L0172"/>
    <s v="2026-01-20"/>
    <n v="49557"/>
    <n v="49557"/>
    <x v="0"/>
  </r>
  <r>
    <s v="P00569"/>
    <s v="L0172"/>
    <s v="2025-05-21"/>
    <n v="56180"/>
    <n v="56180"/>
    <x v="0"/>
  </r>
  <r>
    <s v="P00570"/>
    <s v="L0172"/>
    <s v="2025-08-28"/>
    <n v="64974"/>
    <n v="64974"/>
    <x v="0"/>
  </r>
  <r>
    <s v="P00571"/>
    <s v="L0173"/>
    <s v="2026-04-02"/>
    <n v="67782"/>
    <n v="67782"/>
    <x v="0"/>
  </r>
  <r>
    <s v="P00572"/>
    <s v="L0173"/>
    <s v="2025-12-01"/>
    <n v="40271"/>
    <n v="40271"/>
    <x v="0"/>
  </r>
  <r>
    <s v="P00573"/>
    <s v="L0173"/>
    <s v="2026-05-02"/>
    <n v="6229"/>
    <n v="0"/>
    <x v="2"/>
  </r>
  <r>
    <s v="P00574"/>
    <s v="L0173"/>
    <s v="2025-06-16"/>
    <n v="60528"/>
    <n v="60528"/>
    <x v="0"/>
  </r>
  <r>
    <s v="P00575"/>
    <s v="L0173"/>
    <s v="2025-02-20"/>
    <n v="48144"/>
    <n v="48144"/>
    <x v="0"/>
  </r>
  <r>
    <s v="P00576"/>
    <s v="L0174"/>
    <s v="2026-02-03"/>
    <n v="39021"/>
    <n v="0"/>
    <x v="1"/>
  </r>
  <r>
    <s v="P00577"/>
    <s v="L0174"/>
    <s v="2025-01-31"/>
    <n v="73194"/>
    <n v="0"/>
    <x v="2"/>
  </r>
  <r>
    <s v="P00578"/>
    <s v="L0174"/>
    <s v="2025-01-25"/>
    <n v="59754"/>
    <n v="59754"/>
    <x v="0"/>
  </r>
  <r>
    <s v="P00579"/>
    <s v="L0175"/>
    <s v="2025-06-19"/>
    <n v="31966"/>
    <n v="31966"/>
    <x v="0"/>
  </r>
  <r>
    <s v="P00580"/>
    <s v="L0175"/>
    <s v="2026-01-09"/>
    <n v="31778"/>
    <n v="31778"/>
    <x v="0"/>
  </r>
  <r>
    <s v="P00581"/>
    <s v="L0175"/>
    <s v="2025-01-02"/>
    <n v="32617"/>
    <n v="32617"/>
    <x v="0"/>
  </r>
  <r>
    <s v="P00582"/>
    <s v="L0176"/>
    <s v="2025-08-05"/>
    <n v="10806"/>
    <n v="0"/>
    <x v="2"/>
  </r>
  <r>
    <s v="P00583"/>
    <s v="L0176"/>
    <s v="2025-03-13"/>
    <n v="47876"/>
    <n v="47876"/>
    <x v="0"/>
  </r>
  <r>
    <s v="P00584"/>
    <s v="L0176"/>
    <s v="2026-03-05"/>
    <n v="51456"/>
    <n v="0"/>
    <x v="2"/>
  </r>
  <r>
    <s v="P00585"/>
    <s v="L0177"/>
    <s v="2026-05-15"/>
    <n v="51574"/>
    <n v="51574"/>
    <x v="0"/>
  </r>
  <r>
    <s v="P00586"/>
    <s v="L0177"/>
    <s v="2025-07-16"/>
    <n v="20371"/>
    <n v="0"/>
    <x v="1"/>
  </r>
  <r>
    <s v="P00587"/>
    <s v="L0177"/>
    <s v="2026-04-02"/>
    <n v="73694"/>
    <n v="0"/>
    <x v="1"/>
  </r>
  <r>
    <s v="P00588"/>
    <s v="L0177"/>
    <s v="2025-01-05"/>
    <n v="37473"/>
    <n v="37473"/>
    <x v="0"/>
  </r>
  <r>
    <s v="P00589"/>
    <s v="L0178"/>
    <s v="2025-07-24"/>
    <n v="6164"/>
    <n v="6164"/>
    <x v="0"/>
  </r>
  <r>
    <s v="P00590"/>
    <s v="L0178"/>
    <s v="2026-03-10"/>
    <n v="45687"/>
    <n v="0"/>
    <x v="2"/>
  </r>
  <r>
    <s v="P00591"/>
    <s v="L0179"/>
    <s v="2026-03-29"/>
    <n v="28531"/>
    <n v="0"/>
    <x v="1"/>
  </r>
  <r>
    <s v="P00592"/>
    <s v="L0179"/>
    <s v="2025-08-22"/>
    <n v="21357"/>
    <n v="21357"/>
    <x v="0"/>
  </r>
  <r>
    <s v="P00593"/>
    <s v="L0179"/>
    <s v="2025-07-07"/>
    <n v="58922"/>
    <n v="0"/>
    <x v="2"/>
  </r>
  <r>
    <s v="P00594"/>
    <s v="L0179"/>
    <s v="2025-04-02"/>
    <n v="37492"/>
    <n v="37492"/>
    <x v="0"/>
  </r>
  <r>
    <s v="P00595"/>
    <s v="L0180"/>
    <s v="2025-11-02"/>
    <n v="40105"/>
    <n v="40105"/>
    <x v="0"/>
  </r>
  <r>
    <s v="P00596"/>
    <s v="L0180"/>
    <s v="2026-04-23"/>
    <n v="16135"/>
    <n v="16135"/>
    <x v="0"/>
  </r>
  <r>
    <s v="P00597"/>
    <s v="L0180"/>
    <s v="2025-08-02"/>
    <n v="5297"/>
    <n v="0"/>
    <x v="2"/>
  </r>
  <r>
    <s v="P00598"/>
    <s v="L0181"/>
    <s v="2025-07-09"/>
    <n v="31121"/>
    <n v="31121"/>
    <x v="0"/>
  </r>
  <r>
    <s v="P00599"/>
    <s v="L0181"/>
    <s v="2025-04-05"/>
    <n v="63706"/>
    <n v="0"/>
    <x v="1"/>
  </r>
  <r>
    <s v="P00600"/>
    <s v="L0181"/>
    <s v="2025-11-21"/>
    <n v="18341"/>
    <n v="18341"/>
    <x v="0"/>
  </r>
  <r>
    <s v="P00601"/>
    <s v="L0181"/>
    <s v="2025-05-11"/>
    <n v="55922"/>
    <n v="55922"/>
    <x v="0"/>
  </r>
  <r>
    <s v="P00602"/>
    <s v="L0181"/>
    <s v="2025-01-23"/>
    <n v="20822"/>
    <n v="20822"/>
    <x v="0"/>
  </r>
  <r>
    <s v="P00603"/>
    <s v="L0182"/>
    <s v="2025-09-13"/>
    <n v="34531"/>
    <n v="34531"/>
    <x v="0"/>
  </r>
  <r>
    <s v="P00604"/>
    <s v="L0182"/>
    <s v="2025-03-22"/>
    <n v="12960"/>
    <n v="12960"/>
    <x v="0"/>
  </r>
  <r>
    <s v="P00605"/>
    <s v="L0182"/>
    <s v="2025-09-18"/>
    <n v="16819"/>
    <n v="0"/>
    <x v="1"/>
  </r>
  <r>
    <s v="P00606"/>
    <s v="L0182"/>
    <s v="2025-01-27"/>
    <n v="50102"/>
    <n v="50102"/>
    <x v="0"/>
  </r>
  <r>
    <s v="P00607"/>
    <s v="L0182"/>
    <s v="2025-11-21"/>
    <n v="68492"/>
    <n v="0"/>
    <x v="1"/>
  </r>
  <r>
    <s v="P00608"/>
    <s v="L0183"/>
    <s v="2025-06-03"/>
    <n v="37736"/>
    <n v="37736"/>
    <x v="0"/>
  </r>
  <r>
    <s v="P00609"/>
    <s v="L0183"/>
    <s v="2026-05-13"/>
    <n v="36200"/>
    <n v="36200"/>
    <x v="0"/>
  </r>
  <r>
    <s v="P00610"/>
    <s v="L0183"/>
    <s v="2025-11-20"/>
    <n v="71075"/>
    <n v="0"/>
    <x v="1"/>
  </r>
  <r>
    <s v="P00611"/>
    <s v="L0183"/>
    <s v="2025-04-22"/>
    <n v="16027"/>
    <n v="16027"/>
    <x v="0"/>
  </r>
  <r>
    <s v="P00612"/>
    <s v="L0183"/>
    <s v="2026-03-29"/>
    <n v="7920"/>
    <n v="7920"/>
    <x v="0"/>
  </r>
  <r>
    <s v="P00613"/>
    <s v="L0184"/>
    <s v="2026-04-26"/>
    <n v="7401"/>
    <n v="7401"/>
    <x v="0"/>
  </r>
  <r>
    <s v="P00614"/>
    <s v="L0184"/>
    <s v="2026-05-15"/>
    <n v="44874"/>
    <n v="44874"/>
    <x v="0"/>
  </r>
  <r>
    <s v="P00615"/>
    <s v="L0184"/>
    <s v="2026-02-14"/>
    <n v="49507"/>
    <n v="0"/>
    <x v="2"/>
  </r>
  <r>
    <s v="P00616"/>
    <s v="L0184"/>
    <s v="2025-04-08"/>
    <n v="6208"/>
    <n v="0"/>
    <x v="1"/>
  </r>
  <r>
    <s v="P00617"/>
    <s v="L0184"/>
    <s v="2026-03-21"/>
    <n v="41189"/>
    <n v="41189"/>
    <x v="0"/>
  </r>
  <r>
    <s v="P00618"/>
    <s v="L0185"/>
    <s v="2026-01-16"/>
    <n v="69170"/>
    <n v="69170"/>
    <x v="0"/>
  </r>
  <r>
    <s v="P00619"/>
    <s v="L0185"/>
    <s v="2025-05-05"/>
    <n v="20918"/>
    <n v="20918"/>
    <x v="0"/>
  </r>
  <r>
    <s v="P00620"/>
    <s v="L0185"/>
    <s v="2025-02-07"/>
    <n v="48850"/>
    <n v="48850"/>
    <x v="0"/>
  </r>
  <r>
    <s v="P00621"/>
    <s v="L0185"/>
    <s v="2025-03-11"/>
    <n v="20633"/>
    <n v="0"/>
    <x v="1"/>
  </r>
  <r>
    <s v="P00622"/>
    <s v="L0185"/>
    <s v="2025-04-06"/>
    <n v="29120"/>
    <n v="0"/>
    <x v="2"/>
  </r>
  <r>
    <s v="P00623"/>
    <s v="L0186"/>
    <s v="2026-01-24"/>
    <n v="59168"/>
    <n v="0"/>
    <x v="1"/>
  </r>
  <r>
    <s v="P00624"/>
    <s v="L0186"/>
    <s v="2025-11-25"/>
    <n v="12596"/>
    <n v="12596"/>
    <x v="0"/>
  </r>
  <r>
    <s v="P00625"/>
    <s v="L0186"/>
    <s v="2025-07-30"/>
    <n v="42250"/>
    <n v="42250"/>
    <x v="0"/>
  </r>
  <r>
    <s v="P00626"/>
    <s v="L0186"/>
    <s v="2026-04-27"/>
    <n v="67213"/>
    <n v="0"/>
    <x v="2"/>
  </r>
  <r>
    <s v="P00627"/>
    <s v="L0186"/>
    <s v="2025-12-13"/>
    <n v="38577"/>
    <n v="38577"/>
    <x v="0"/>
  </r>
  <r>
    <s v="P00628"/>
    <s v="L0187"/>
    <s v="2026-03-07"/>
    <n v="72560"/>
    <n v="72560"/>
    <x v="0"/>
  </r>
  <r>
    <s v="P00629"/>
    <s v="L0187"/>
    <s v="2025-08-05"/>
    <n v="42508"/>
    <n v="42508"/>
    <x v="0"/>
  </r>
  <r>
    <s v="P00630"/>
    <s v="L0187"/>
    <s v="2025-11-14"/>
    <n v="25452"/>
    <n v="25452"/>
    <x v="0"/>
  </r>
  <r>
    <s v="P00631"/>
    <s v="L0187"/>
    <s v="2026-02-07"/>
    <n v="36321"/>
    <n v="0"/>
    <x v="1"/>
  </r>
  <r>
    <s v="P00632"/>
    <s v="L0188"/>
    <s v="2026-02-03"/>
    <n v="52074"/>
    <n v="52074"/>
    <x v="0"/>
  </r>
  <r>
    <s v="P00633"/>
    <s v="L0188"/>
    <s v="2026-01-18"/>
    <n v="51323"/>
    <n v="51323"/>
    <x v="0"/>
  </r>
  <r>
    <s v="P00634"/>
    <s v="L0189"/>
    <s v="2025-02-12"/>
    <n v="27633"/>
    <n v="27633"/>
    <x v="0"/>
  </r>
  <r>
    <s v="P00635"/>
    <s v="L0189"/>
    <s v="2025-06-12"/>
    <n v="19799"/>
    <n v="19799"/>
    <x v="0"/>
  </r>
  <r>
    <s v="P00636"/>
    <s v="L0189"/>
    <s v="2025-12-10"/>
    <n v="35966"/>
    <n v="35966"/>
    <x v="0"/>
  </r>
  <r>
    <s v="P00637"/>
    <s v="L0190"/>
    <s v="2025-10-18"/>
    <n v="33422"/>
    <n v="33422"/>
    <x v="0"/>
  </r>
  <r>
    <s v="P00638"/>
    <s v="L0190"/>
    <s v="2025-02-22"/>
    <n v="53999"/>
    <n v="0"/>
    <x v="2"/>
  </r>
  <r>
    <s v="P00639"/>
    <s v="L0190"/>
    <s v="2025-09-06"/>
    <n v="14349"/>
    <n v="14349"/>
    <x v="0"/>
  </r>
  <r>
    <s v="P00640"/>
    <s v="L0191"/>
    <s v="2025-06-03"/>
    <n v="43154"/>
    <n v="43154"/>
    <x v="0"/>
  </r>
  <r>
    <s v="P00641"/>
    <s v="L0191"/>
    <s v="2025-11-25"/>
    <n v="59019"/>
    <n v="0"/>
    <x v="1"/>
  </r>
  <r>
    <s v="P00642"/>
    <s v="L0191"/>
    <s v="2025-11-27"/>
    <n v="70462"/>
    <n v="70462"/>
    <x v="0"/>
  </r>
  <r>
    <s v="P00643"/>
    <s v="L0191"/>
    <s v="2025-02-09"/>
    <n v="6016"/>
    <n v="0"/>
    <x v="2"/>
  </r>
  <r>
    <s v="P00644"/>
    <s v="L0191"/>
    <s v="2026-01-20"/>
    <n v="60185"/>
    <n v="60185"/>
    <x v="0"/>
  </r>
  <r>
    <s v="P00645"/>
    <s v="L0192"/>
    <s v="2025-03-01"/>
    <n v="32019"/>
    <n v="32019"/>
    <x v="0"/>
  </r>
  <r>
    <s v="P00646"/>
    <s v="L0192"/>
    <s v="2026-04-30"/>
    <n v="48036"/>
    <n v="0"/>
    <x v="1"/>
  </r>
  <r>
    <s v="P00647"/>
    <s v="L0192"/>
    <s v="2025-11-06"/>
    <n v="29952"/>
    <n v="29952"/>
    <x v="0"/>
  </r>
  <r>
    <s v="P00648"/>
    <s v="L0192"/>
    <s v="2025-11-01"/>
    <n v="48361"/>
    <n v="0"/>
    <x v="2"/>
  </r>
  <r>
    <s v="P00649"/>
    <s v="L0192"/>
    <s v="2025-05-24"/>
    <n v="63796"/>
    <n v="0"/>
    <x v="2"/>
  </r>
  <r>
    <s v="P00650"/>
    <s v="L0193"/>
    <s v="2025-09-25"/>
    <n v="54321"/>
    <n v="54321"/>
    <x v="0"/>
  </r>
  <r>
    <s v="P00651"/>
    <s v="L0193"/>
    <s v="2025-10-24"/>
    <n v="44861"/>
    <n v="0"/>
    <x v="1"/>
  </r>
  <r>
    <s v="P00652"/>
    <s v="L0193"/>
    <s v="2026-04-17"/>
    <n v="5497"/>
    <n v="0"/>
    <x v="2"/>
  </r>
  <r>
    <s v="P00653"/>
    <s v="L0193"/>
    <s v="2025-08-16"/>
    <n v="18105"/>
    <n v="0"/>
    <x v="2"/>
  </r>
  <r>
    <s v="P00654"/>
    <s v="L0194"/>
    <s v="2025-04-12"/>
    <n v="8311"/>
    <n v="8311"/>
    <x v="0"/>
  </r>
  <r>
    <s v="P00655"/>
    <s v="L0194"/>
    <s v="2025-04-12"/>
    <n v="31691"/>
    <n v="31691"/>
    <x v="0"/>
  </r>
  <r>
    <s v="P00656"/>
    <s v="L0195"/>
    <s v="2025-01-06"/>
    <n v="49407"/>
    <n v="49407"/>
    <x v="0"/>
  </r>
  <r>
    <s v="P00657"/>
    <s v="L0195"/>
    <s v="2026-04-22"/>
    <n v="44587"/>
    <n v="0"/>
    <x v="2"/>
  </r>
  <r>
    <s v="P00658"/>
    <s v="L0195"/>
    <s v="2026-02-18"/>
    <n v="74486"/>
    <n v="74486"/>
    <x v="0"/>
  </r>
  <r>
    <s v="P00659"/>
    <s v="L0195"/>
    <s v="2025-12-15"/>
    <n v="23626"/>
    <n v="0"/>
    <x v="2"/>
  </r>
  <r>
    <s v="P00660"/>
    <s v="L0195"/>
    <s v="2026-02-07"/>
    <n v="68420"/>
    <n v="68420"/>
    <x v="0"/>
  </r>
  <r>
    <s v="P00661"/>
    <s v="L0196"/>
    <s v="2025-02-19"/>
    <n v="51851"/>
    <n v="0"/>
    <x v="2"/>
  </r>
  <r>
    <s v="P00662"/>
    <s v="L0196"/>
    <s v="2025-07-30"/>
    <n v="59950"/>
    <n v="59950"/>
    <x v="0"/>
  </r>
  <r>
    <s v="P00663"/>
    <s v="L0196"/>
    <s v="2025-01-27"/>
    <n v="72682"/>
    <n v="72682"/>
    <x v="0"/>
  </r>
  <r>
    <s v="P00664"/>
    <s v="L0196"/>
    <s v="2025-07-01"/>
    <n v="22361"/>
    <n v="0"/>
    <x v="2"/>
  </r>
  <r>
    <s v="P00665"/>
    <s v="L0197"/>
    <s v="2025-03-23"/>
    <n v="29656"/>
    <n v="29656"/>
    <x v="0"/>
  </r>
  <r>
    <s v="P00666"/>
    <s v="L0197"/>
    <s v="2026-03-10"/>
    <n v="58463"/>
    <n v="0"/>
    <x v="1"/>
  </r>
  <r>
    <s v="P00667"/>
    <s v="L0197"/>
    <s v="2025-09-03"/>
    <n v="63101"/>
    <n v="63101"/>
    <x v="0"/>
  </r>
  <r>
    <s v="P00668"/>
    <s v="L0197"/>
    <s v="2025-08-16"/>
    <n v="34815"/>
    <n v="34815"/>
    <x v="0"/>
  </r>
  <r>
    <s v="P00669"/>
    <s v="L0198"/>
    <s v="2025-04-14"/>
    <n v="17085"/>
    <n v="0"/>
    <x v="1"/>
  </r>
  <r>
    <s v="P00670"/>
    <s v="L0198"/>
    <s v="2025-06-13"/>
    <n v="19380"/>
    <n v="19380"/>
    <x v="0"/>
  </r>
  <r>
    <s v="P00671"/>
    <s v="L0198"/>
    <s v="2025-12-28"/>
    <n v="65044"/>
    <n v="0"/>
    <x v="1"/>
  </r>
  <r>
    <s v="P00672"/>
    <s v="L0198"/>
    <s v="2025-11-15"/>
    <n v="31828"/>
    <n v="31828"/>
    <x v="0"/>
  </r>
  <r>
    <s v="P00673"/>
    <s v="L0198"/>
    <s v="2026-01-14"/>
    <n v="41454"/>
    <n v="0"/>
    <x v="2"/>
  </r>
  <r>
    <s v="P00674"/>
    <s v="L0199"/>
    <s v="2025-08-19"/>
    <n v="68595"/>
    <n v="68595"/>
    <x v="0"/>
  </r>
  <r>
    <s v="P00675"/>
    <s v="L0199"/>
    <s v="2026-04-06"/>
    <n v="38548"/>
    <n v="38548"/>
    <x v="0"/>
  </r>
  <r>
    <s v="P00676"/>
    <s v="L0200"/>
    <s v="2026-03-09"/>
    <n v="24220"/>
    <n v="24220"/>
    <x v="0"/>
  </r>
  <r>
    <s v="P00677"/>
    <s v="L0200"/>
    <s v="2025-05-26"/>
    <n v="49851"/>
    <n v="0"/>
    <x v="2"/>
  </r>
  <r>
    <s v="P00678"/>
    <s v="L0200"/>
    <s v="2025-05-08"/>
    <n v="13756"/>
    <n v="13756"/>
    <x v="0"/>
  </r>
  <r>
    <s v="P00679"/>
    <s v="L0200"/>
    <s v="2025-01-14"/>
    <n v="28452"/>
    <n v="28452"/>
    <x v="0"/>
  </r>
  <r>
    <s v="P00680"/>
    <s v="L0201"/>
    <s v="2025-09-05"/>
    <n v="17449"/>
    <n v="17449"/>
    <x v="0"/>
  </r>
  <r>
    <s v="P00681"/>
    <s v="L0201"/>
    <s v="2025-02-03"/>
    <n v="36346"/>
    <n v="0"/>
    <x v="1"/>
  </r>
  <r>
    <s v="P00682"/>
    <s v="L0202"/>
    <s v="2025-08-30"/>
    <n v="50316"/>
    <n v="50316"/>
    <x v="0"/>
  </r>
  <r>
    <s v="P00683"/>
    <s v="L0202"/>
    <s v="2025-05-06"/>
    <n v="17101"/>
    <n v="0"/>
    <x v="2"/>
  </r>
  <r>
    <s v="P00684"/>
    <s v="L0202"/>
    <s v="2025-02-10"/>
    <n v="27358"/>
    <n v="27358"/>
    <x v="0"/>
  </r>
  <r>
    <s v="P00685"/>
    <s v="L0202"/>
    <s v="2025-04-07"/>
    <n v="9192"/>
    <n v="9192"/>
    <x v="0"/>
  </r>
  <r>
    <s v="P00686"/>
    <s v="L0203"/>
    <s v="2025-06-17"/>
    <n v="32637"/>
    <n v="0"/>
    <x v="1"/>
  </r>
  <r>
    <s v="P00687"/>
    <s v="L0203"/>
    <s v="2026-01-08"/>
    <n v="25876"/>
    <n v="25876"/>
    <x v="0"/>
  </r>
  <r>
    <s v="P00688"/>
    <s v="L0204"/>
    <s v="2025-05-17"/>
    <n v="45915"/>
    <n v="0"/>
    <x v="2"/>
  </r>
  <r>
    <s v="P00689"/>
    <s v="L0204"/>
    <s v="2025-01-04"/>
    <n v="14767"/>
    <n v="0"/>
    <x v="1"/>
  </r>
  <r>
    <s v="P00690"/>
    <s v="L0204"/>
    <s v="2026-05-15"/>
    <n v="33553"/>
    <n v="33553"/>
    <x v="0"/>
  </r>
  <r>
    <s v="P00691"/>
    <s v="L0204"/>
    <s v="2026-02-01"/>
    <n v="19370"/>
    <n v="0"/>
    <x v="1"/>
  </r>
  <r>
    <s v="P00692"/>
    <s v="L0204"/>
    <s v="2025-08-31"/>
    <n v="56522"/>
    <n v="56522"/>
    <x v="0"/>
  </r>
  <r>
    <s v="P00693"/>
    <s v="L0205"/>
    <s v="2025-04-08"/>
    <n v="67275"/>
    <n v="67275"/>
    <x v="0"/>
  </r>
  <r>
    <s v="P00694"/>
    <s v="L0205"/>
    <s v="2026-03-27"/>
    <n v="53938"/>
    <n v="53938"/>
    <x v="0"/>
  </r>
  <r>
    <s v="P00695"/>
    <s v="L0206"/>
    <s v="2026-05-06"/>
    <n v="13301"/>
    <n v="0"/>
    <x v="2"/>
  </r>
  <r>
    <s v="P00696"/>
    <s v="L0206"/>
    <s v="2025-02-09"/>
    <n v="5275"/>
    <n v="5275"/>
    <x v="0"/>
  </r>
  <r>
    <s v="P00697"/>
    <s v="L0206"/>
    <s v="2025-10-02"/>
    <n v="9180"/>
    <n v="0"/>
    <x v="2"/>
  </r>
  <r>
    <s v="P00698"/>
    <s v="L0206"/>
    <s v="2026-04-09"/>
    <n v="12181"/>
    <n v="12181"/>
    <x v="0"/>
  </r>
  <r>
    <s v="P00699"/>
    <s v="L0207"/>
    <s v="2026-03-22"/>
    <n v="50550"/>
    <n v="0"/>
    <x v="1"/>
  </r>
  <r>
    <s v="P00700"/>
    <s v="L0207"/>
    <s v="2025-12-21"/>
    <n v="69501"/>
    <n v="69501"/>
    <x v="0"/>
  </r>
  <r>
    <s v="P00701"/>
    <s v="L0208"/>
    <s v="2026-02-26"/>
    <n v="67143"/>
    <n v="67143"/>
    <x v="0"/>
  </r>
  <r>
    <s v="P00702"/>
    <s v="L0208"/>
    <s v="2025-02-09"/>
    <n v="57851"/>
    <n v="0"/>
    <x v="1"/>
  </r>
  <r>
    <s v="P00703"/>
    <s v="L0209"/>
    <s v="2025-04-25"/>
    <n v="68975"/>
    <n v="0"/>
    <x v="2"/>
  </r>
  <r>
    <s v="P00704"/>
    <s v="L0209"/>
    <s v="2025-07-14"/>
    <n v="18889"/>
    <n v="18889"/>
    <x v="0"/>
  </r>
  <r>
    <s v="P00705"/>
    <s v="L0209"/>
    <s v="2025-06-07"/>
    <n v="16140"/>
    <n v="16140"/>
    <x v="0"/>
  </r>
  <r>
    <s v="P00706"/>
    <s v="L0209"/>
    <s v="2025-06-23"/>
    <n v="15269"/>
    <n v="0"/>
    <x v="1"/>
  </r>
  <r>
    <s v="P00707"/>
    <s v="L0209"/>
    <s v="2026-04-21"/>
    <n v="8923"/>
    <n v="8923"/>
    <x v="0"/>
  </r>
  <r>
    <s v="P00708"/>
    <s v="L0210"/>
    <s v="2025-07-21"/>
    <n v="45713"/>
    <n v="0"/>
    <x v="2"/>
  </r>
  <r>
    <s v="P00709"/>
    <s v="L0210"/>
    <s v="2025-10-20"/>
    <n v="50858"/>
    <n v="0"/>
    <x v="2"/>
  </r>
  <r>
    <s v="P00710"/>
    <s v="L0210"/>
    <s v="2025-08-19"/>
    <n v="65443"/>
    <n v="65443"/>
    <x v="0"/>
  </r>
  <r>
    <s v="P00711"/>
    <s v="L0210"/>
    <s v="2025-09-08"/>
    <n v="13295"/>
    <n v="13295"/>
    <x v="0"/>
  </r>
  <r>
    <s v="P00712"/>
    <s v="L0211"/>
    <s v="2025-10-01"/>
    <n v="66170"/>
    <n v="66170"/>
    <x v="0"/>
  </r>
  <r>
    <s v="P00713"/>
    <s v="L0211"/>
    <s v="2025-10-04"/>
    <n v="53422"/>
    <n v="0"/>
    <x v="2"/>
  </r>
  <r>
    <s v="P00714"/>
    <s v="L0212"/>
    <s v="2025-02-04"/>
    <n v="20911"/>
    <n v="20911"/>
    <x v="0"/>
  </r>
  <r>
    <s v="P00715"/>
    <s v="L0212"/>
    <s v="2025-10-21"/>
    <n v="66202"/>
    <n v="66202"/>
    <x v="0"/>
  </r>
  <r>
    <s v="P00716"/>
    <s v="L0212"/>
    <s v="2025-01-28"/>
    <n v="53412"/>
    <n v="0"/>
    <x v="1"/>
  </r>
  <r>
    <s v="P00717"/>
    <s v="L0212"/>
    <s v="2026-03-25"/>
    <n v="54339"/>
    <n v="54339"/>
    <x v="0"/>
  </r>
  <r>
    <s v="P00718"/>
    <s v="L0213"/>
    <s v="2025-09-24"/>
    <n v="38093"/>
    <n v="38093"/>
    <x v="0"/>
  </r>
  <r>
    <s v="P00719"/>
    <s v="L0213"/>
    <s v="2025-02-23"/>
    <n v="30428"/>
    <n v="30428"/>
    <x v="0"/>
  </r>
  <r>
    <s v="P00720"/>
    <s v="L0213"/>
    <s v="2025-03-12"/>
    <n v="72196"/>
    <n v="72196"/>
    <x v="0"/>
  </r>
  <r>
    <s v="P00721"/>
    <s v="L0213"/>
    <s v="2025-02-26"/>
    <n v="8718"/>
    <n v="0"/>
    <x v="2"/>
  </r>
  <r>
    <s v="P00722"/>
    <s v="L0213"/>
    <s v="2026-04-05"/>
    <n v="55799"/>
    <n v="55799"/>
    <x v="0"/>
  </r>
  <r>
    <s v="P00723"/>
    <s v="L0214"/>
    <s v="2025-01-15"/>
    <n v="27548"/>
    <n v="27548"/>
    <x v="0"/>
  </r>
  <r>
    <s v="P00724"/>
    <s v="L0214"/>
    <s v="2025-01-23"/>
    <n v="57513"/>
    <n v="0"/>
    <x v="1"/>
  </r>
  <r>
    <s v="P00725"/>
    <s v="L0215"/>
    <s v="2025-10-23"/>
    <n v="25511"/>
    <n v="25511"/>
    <x v="0"/>
  </r>
  <r>
    <s v="P00726"/>
    <s v="L0215"/>
    <s v="2025-09-03"/>
    <n v="39019"/>
    <n v="0"/>
    <x v="1"/>
  </r>
  <r>
    <s v="P00727"/>
    <s v="L0216"/>
    <s v="2025-11-16"/>
    <n v="63297"/>
    <n v="0"/>
    <x v="1"/>
  </r>
  <r>
    <s v="P00728"/>
    <s v="L0216"/>
    <s v="2025-12-30"/>
    <n v="61373"/>
    <n v="61373"/>
    <x v="0"/>
  </r>
  <r>
    <s v="P00729"/>
    <s v="L0216"/>
    <s v="2025-02-06"/>
    <n v="39924"/>
    <n v="0"/>
    <x v="1"/>
  </r>
  <r>
    <s v="P00730"/>
    <s v="L0216"/>
    <s v="2025-06-29"/>
    <n v="39203"/>
    <n v="39203"/>
    <x v="0"/>
  </r>
  <r>
    <s v="P00731"/>
    <s v="L0216"/>
    <s v="2026-05-12"/>
    <n v="59516"/>
    <n v="59516"/>
    <x v="0"/>
  </r>
  <r>
    <s v="P00732"/>
    <s v="L0217"/>
    <s v="2026-02-21"/>
    <n v="6786"/>
    <n v="6786"/>
    <x v="0"/>
  </r>
  <r>
    <s v="P00733"/>
    <s v="L0217"/>
    <s v="2025-02-27"/>
    <n v="20526"/>
    <n v="20526"/>
    <x v="0"/>
  </r>
  <r>
    <s v="P00734"/>
    <s v="L0217"/>
    <s v="2025-06-05"/>
    <n v="64978"/>
    <n v="64978"/>
    <x v="0"/>
  </r>
  <r>
    <s v="P00735"/>
    <s v="L0218"/>
    <s v="2025-03-24"/>
    <n v="34018"/>
    <n v="0"/>
    <x v="1"/>
  </r>
  <r>
    <s v="P00736"/>
    <s v="L0218"/>
    <s v="2026-05-14"/>
    <n v="51035"/>
    <n v="51035"/>
    <x v="0"/>
  </r>
  <r>
    <s v="P00737"/>
    <s v="L0218"/>
    <s v="2025-11-14"/>
    <n v="36623"/>
    <n v="0"/>
    <x v="2"/>
  </r>
  <r>
    <s v="P00738"/>
    <s v="L0218"/>
    <s v="2025-09-14"/>
    <n v="30687"/>
    <n v="0"/>
    <x v="1"/>
  </r>
  <r>
    <s v="P00739"/>
    <s v="L0218"/>
    <s v="2025-04-03"/>
    <n v="36744"/>
    <n v="36744"/>
    <x v="0"/>
  </r>
  <r>
    <s v="P00740"/>
    <s v="L0219"/>
    <s v="2025-02-04"/>
    <n v="36342"/>
    <n v="36342"/>
    <x v="0"/>
  </r>
  <r>
    <s v="P00741"/>
    <s v="L0219"/>
    <s v="2026-03-19"/>
    <n v="45049"/>
    <n v="0"/>
    <x v="2"/>
  </r>
  <r>
    <s v="P00742"/>
    <s v="L0219"/>
    <s v="2026-04-11"/>
    <n v="59119"/>
    <n v="0"/>
    <x v="1"/>
  </r>
  <r>
    <s v="P00743"/>
    <s v="L0219"/>
    <s v="2025-02-12"/>
    <n v="26929"/>
    <n v="26929"/>
    <x v="0"/>
  </r>
  <r>
    <s v="P00744"/>
    <s v="L0219"/>
    <s v="2025-05-05"/>
    <n v="65864"/>
    <n v="65864"/>
    <x v="0"/>
  </r>
  <r>
    <s v="P00745"/>
    <s v="L0220"/>
    <s v="2026-02-04"/>
    <n v="7598"/>
    <n v="7598"/>
    <x v="0"/>
  </r>
  <r>
    <s v="P00746"/>
    <s v="L0220"/>
    <s v="2025-04-21"/>
    <n v="12845"/>
    <n v="12845"/>
    <x v="0"/>
  </r>
  <r>
    <s v="P00747"/>
    <s v="L0220"/>
    <s v="2025-06-24"/>
    <n v="74479"/>
    <n v="74479"/>
    <x v="0"/>
  </r>
  <r>
    <s v="P00748"/>
    <s v="L0220"/>
    <s v="2026-03-13"/>
    <n v="25665"/>
    <n v="25665"/>
    <x v="0"/>
  </r>
  <r>
    <s v="P00749"/>
    <s v="L0221"/>
    <s v="2025-08-18"/>
    <n v="67806"/>
    <n v="0"/>
    <x v="1"/>
  </r>
  <r>
    <s v="P00750"/>
    <s v="L0221"/>
    <s v="2025-05-04"/>
    <n v="8698"/>
    <n v="0"/>
    <x v="1"/>
  </r>
  <r>
    <s v="P00751"/>
    <s v="L0221"/>
    <s v="2026-01-31"/>
    <n v="27326"/>
    <n v="0"/>
    <x v="2"/>
  </r>
  <r>
    <s v="P00752"/>
    <s v="L0221"/>
    <s v="2026-01-15"/>
    <n v="14318"/>
    <n v="0"/>
    <x v="1"/>
  </r>
  <r>
    <s v="P00753"/>
    <s v="L0222"/>
    <s v="2026-03-26"/>
    <n v="43914"/>
    <n v="43914"/>
    <x v="0"/>
  </r>
  <r>
    <s v="P00754"/>
    <s v="L0222"/>
    <s v="2026-05-02"/>
    <n v="69970"/>
    <n v="0"/>
    <x v="2"/>
  </r>
  <r>
    <s v="P00755"/>
    <s v="L0223"/>
    <s v="2025-10-01"/>
    <n v="40893"/>
    <n v="0"/>
    <x v="1"/>
  </r>
  <r>
    <s v="P00756"/>
    <s v="L0223"/>
    <s v="2026-04-28"/>
    <n v="66069"/>
    <n v="0"/>
    <x v="1"/>
  </r>
  <r>
    <s v="P00757"/>
    <s v="L0223"/>
    <s v="2025-07-16"/>
    <n v="48273"/>
    <n v="0"/>
    <x v="2"/>
  </r>
  <r>
    <s v="P00758"/>
    <s v="L0224"/>
    <s v="2025-08-24"/>
    <n v="51091"/>
    <n v="51091"/>
    <x v="0"/>
  </r>
  <r>
    <s v="P00759"/>
    <s v="L0224"/>
    <s v="2026-02-23"/>
    <n v="38523"/>
    <n v="38523"/>
    <x v="0"/>
  </r>
  <r>
    <s v="P00760"/>
    <s v="L0224"/>
    <s v="2025-05-31"/>
    <n v="69787"/>
    <n v="0"/>
    <x v="2"/>
  </r>
  <r>
    <s v="P00761"/>
    <s v="L0224"/>
    <s v="2025-04-30"/>
    <n v="21548"/>
    <n v="21548"/>
    <x v="0"/>
  </r>
  <r>
    <s v="P00762"/>
    <s v="L0225"/>
    <s v="2025-05-18"/>
    <n v="44432"/>
    <n v="44432"/>
    <x v="0"/>
  </r>
  <r>
    <s v="P00763"/>
    <s v="L0225"/>
    <s v="2025-04-23"/>
    <n v="41443"/>
    <n v="41443"/>
    <x v="0"/>
  </r>
  <r>
    <s v="P00764"/>
    <s v="L0225"/>
    <s v="2025-08-11"/>
    <n v="72629"/>
    <n v="72629"/>
    <x v="0"/>
  </r>
  <r>
    <s v="P00765"/>
    <s v="L0225"/>
    <s v="2026-03-17"/>
    <n v="36297"/>
    <n v="36297"/>
    <x v="0"/>
  </r>
  <r>
    <s v="P00766"/>
    <s v="L0226"/>
    <s v="2025-01-27"/>
    <n v="33936"/>
    <n v="33936"/>
    <x v="0"/>
  </r>
  <r>
    <s v="P00767"/>
    <s v="L0226"/>
    <s v="2025-08-31"/>
    <n v="70610"/>
    <n v="0"/>
    <x v="1"/>
  </r>
  <r>
    <s v="P00768"/>
    <s v="L0226"/>
    <s v="2025-05-17"/>
    <n v="72084"/>
    <n v="72084"/>
    <x v="0"/>
  </r>
  <r>
    <s v="P00769"/>
    <s v="L0226"/>
    <s v="2025-12-07"/>
    <n v="61493"/>
    <n v="61493"/>
    <x v="0"/>
  </r>
  <r>
    <s v="P00770"/>
    <s v="L0227"/>
    <s v="2025-02-23"/>
    <n v="65652"/>
    <n v="0"/>
    <x v="2"/>
  </r>
  <r>
    <s v="P00771"/>
    <s v="L0227"/>
    <s v="2025-06-16"/>
    <n v="70363"/>
    <n v="70363"/>
    <x v="0"/>
  </r>
  <r>
    <s v="P00772"/>
    <s v="L0227"/>
    <s v="2025-06-18"/>
    <n v="67330"/>
    <n v="0"/>
    <x v="1"/>
  </r>
  <r>
    <s v="P00773"/>
    <s v="L0227"/>
    <s v="2025-10-26"/>
    <n v="16835"/>
    <n v="0"/>
    <x v="2"/>
  </r>
  <r>
    <s v="P00774"/>
    <s v="L0228"/>
    <s v="2025-10-13"/>
    <n v="73975"/>
    <n v="73975"/>
    <x v="0"/>
  </r>
  <r>
    <s v="P00775"/>
    <s v="L0228"/>
    <s v="2025-02-11"/>
    <n v="51639"/>
    <n v="51639"/>
    <x v="0"/>
  </r>
  <r>
    <s v="P00776"/>
    <s v="L0228"/>
    <s v="2025-06-11"/>
    <n v="44046"/>
    <n v="0"/>
    <x v="2"/>
  </r>
  <r>
    <s v="P00777"/>
    <s v="L0228"/>
    <s v="2025-07-08"/>
    <n v="15704"/>
    <n v="15704"/>
    <x v="0"/>
  </r>
  <r>
    <s v="P00778"/>
    <s v="L0229"/>
    <s v="2026-01-06"/>
    <n v="39918"/>
    <n v="0"/>
    <x v="1"/>
  </r>
  <r>
    <s v="P00779"/>
    <s v="L0229"/>
    <s v="2026-05-16"/>
    <n v="12551"/>
    <n v="0"/>
    <x v="1"/>
  </r>
  <r>
    <s v="P00780"/>
    <s v="L0229"/>
    <s v="2026-03-07"/>
    <n v="13919"/>
    <n v="0"/>
    <x v="2"/>
  </r>
  <r>
    <s v="P00781"/>
    <s v="L0230"/>
    <s v="2025-11-29"/>
    <n v="39795"/>
    <n v="0"/>
    <x v="2"/>
  </r>
  <r>
    <s v="P00782"/>
    <s v="L0230"/>
    <s v="2025-02-05"/>
    <n v="37251"/>
    <n v="37251"/>
    <x v="0"/>
  </r>
  <r>
    <s v="P00783"/>
    <s v="L0230"/>
    <s v="2025-06-27"/>
    <n v="11167"/>
    <n v="11167"/>
    <x v="0"/>
  </r>
  <r>
    <s v="P00784"/>
    <s v="L0231"/>
    <s v="2025-08-01"/>
    <n v="40485"/>
    <n v="40485"/>
    <x v="0"/>
  </r>
  <r>
    <s v="P00785"/>
    <s v="L0231"/>
    <s v="2025-05-16"/>
    <n v="62811"/>
    <n v="62811"/>
    <x v="0"/>
  </r>
  <r>
    <s v="P00786"/>
    <s v="L0231"/>
    <s v="2026-03-06"/>
    <n v="50614"/>
    <n v="50614"/>
    <x v="0"/>
  </r>
  <r>
    <s v="P00787"/>
    <s v="L0231"/>
    <s v="2026-05-05"/>
    <n v="49078"/>
    <n v="49078"/>
    <x v="0"/>
  </r>
  <r>
    <s v="P00788"/>
    <s v="L0231"/>
    <s v="2026-04-20"/>
    <n v="6967"/>
    <n v="6967"/>
    <x v="0"/>
  </r>
  <r>
    <s v="P00789"/>
    <s v="L0232"/>
    <s v="2025-09-28"/>
    <n v="49179"/>
    <n v="49179"/>
    <x v="0"/>
  </r>
  <r>
    <s v="P00790"/>
    <s v="L0232"/>
    <s v="2026-04-20"/>
    <n v="66538"/>
    <n v="0"/>
    <x v="1"/>
  </r>
  <r>
    <s v="P00791"/>
    <s v="L0232"/>
    <s v="2025-05-09"/>
    <n v="44306"/>
    <n v="0"/>
    <x v="2"/>
  </r>
  <r>
    <s v="P00792"/>
    <s v="L0232"/>
    <s v="2025-10-02"/>
    <n v="41687"/>
    <n v="41687"/>
    <x v="0"/>
  </r>
  <r>
    <s v="P00793"/>
    <s v="L0233"/>
    <s v="2025-06-13"/>
    <n v="67989"/>
    <n v="67989"/>
    <x v="0"/>
  </r>
  <r>
    <s v="P00794"/>
    <s v="L0233"/>
    <s v="2025-05-16"/>
    <n v="56286"/>
    <n v="0"/>
    <x v="2"/>
  </r>
  <r>
    <s v="P00795"/>
    <s v="L0233"/>
    <s v="2026-04-19"/>
    <n v="51814"/>
    <n v="51814"/>
    <x v="0"/>
  </r>
  <r>
    <s v="P00796"/>
    <s v="L0233"/>
    <s v="2025-12-24"/>
    <n v="19370"/>
    <n v="0"/>
    <x v="2"/>
  </r>
  <r>
    <s v="P00797"/>
    <s v="L0233"/>
    <s v="2025-12-02"/>
    <n v="63895"/>
    <n v="0"/>
    <x v="2"/>
  </r>
  <r>
    <s v="P00798"/>
    <s v="L0234"/>
    <s v="2025-03-08"/>
    <n v="5683"/>
    <n v="0"/>
    <x v="2"/>
  </r>
  <r>
    <s v="P00799"/>
    <s v="L0234"/>
    <s v="2026-03-22"/>
    <n v="58435"/>
    <n v="58435"/>
    <x v="0"/>
  </r>
  <r>
    <s v="P00800"/>
    <s v="L0235"/>
    <s v="2025-07-23"/>
    <n v="31265"/>
    <n v="0"/>
    <x v="1"/>
  </r>
  <r>
    <s v="P00801"/>
    <s v="L0235"/>
    <s v="2025-06-25"/>
    <n v="71328"/>
    <n v="71328"/>
    <x v="0"/>
  </r>
  <r>
    <s v="P00802"/>
    <s v="L0236"/>
    <s v="2026-01-26"/>
    <n v="33888"/>
    <n v="0"/>
    <x v="2"/>
  </r>
  <r>
    <s v="P00803"/>
    <s v="L0236"/>
    <s v="2025-08-09"/>
    <n v="14786"/>
    <n v="14786"/>
    <x v="0"/>
  </r>
  <r>
    <s v="P00804"/>
    <s v="L0236"/>
    <s v="2026-03-01"/>
    <n v="59668"/>
    <n v="0"/>
    <x v="2"/>
  </r>
  <r>
    <s v="P00805"/>
    <s v="L0236"/>
    <s v="2025-12-20"/>
    <n v="9042"/>
    <n v="9042"/>
    <x v="0"/>
  </r>
  <r>
    <s v="P00806"/>
    <s v="L0236"/>
    <s v="2025-10-02"/>
    <n v="11203"/>
    <n v="11203"/>
    <x v="0"/>
  </r>
  <r>
    <s v="P00807"/>
    <s v="L0237"/>
    <s v="2025-06-09"/>
    <n v="26166"/>
    <n v="26166"/>
    <x v="0"/>
  </r>
  <r>
    <s v="P00808"/>
    <s v="L0237"/>
    <s v="2025-12-31"/>
    <n v="27186"/>
    <n v="0"/>
    <x v="1"/>
  </r>
  <r>
    <s v="P00809"/>
    <s v="L0237"/>
    <s v="2025-10-14"/>
    <n v="8433"/>
    <n v="8433"/>
    <x v="0"/>
  </r>
  <r>
    <s v="P00810"/>
    <s v="L0237"/>
    <s v="2026-01-07"/>
    <n v="33957"/>
    <n v="33957"/>
    <x v="0"/>
  </r>
  <r>
    <s v="P00811"/>
    <s v="L0238"/>
    <s v="2026-01-12"/>
    <n v="15600"/>
    <n v="0"/>
    <x v="2"/>
  </r>
  <r>
    <s v="P00812"/>
    <s v="L0238"/>
    <s v="2025-06-08"/>
    <n v="62329"/>
    <n v="62329"/>
    <x v="0"/>
  </r>
  <r>
    <s v="P00813"/>
    <s v="L0239"/>
    <s v="2026-02-07"/>
    <n v="11413"/>
    <n v="11413"/>
    <x v="0"/>
  </r>
  <r>
    <s v="P00814"/>
    <s v="L0239"/>
    <s v="2026-04-15"/>
    <n v="40549"/>
    <n v="40549"/>
    <x v="0"/>
  </r>
  <r>
    <s v="P00815"/>
    <s v="L0240"/>
    <s v="2025-10-20"/>
    <n v="18391"/>
    <n v="0"/>
    <x v="1"/>
  </r>
  <r>
    <s v="P00816"/>
    <s v="L0240"/>
    <s v="2026-01-01"/>
    <n v="54968"/>
    <n v="54968"/>
    <x v="0"/>
  </r>
  <r>
    <s v="P00817"/>
    <s v="L0241"/>
    <s v="2025-10-30"/>
    <n v="51732"/>
    <n v="0"/>
    <x v="2"/>
  </r>
  <r>
    <s v="P00818"/>
    <s v="L0241"/>
    <s v="2025-12-09"/>
    <n v="73939"/>
    <n v="0"/>
    <x v="1"/>
  </r>
  <r>
    <s v="P00819"/>
    <s v="L0241"/>
    <s v="2026-05-08"/>
    <n v="60766"/>
    <n v="60766"/>
    <x v="0"/>
  </r>
  <r>
    <s v="P00820"/>
    <s v="L0241"/>
    <s v="2025-06-30"/>
    <n v="30861"/>
    <n v="0"/>
    <x v="1"/>
  </r>
  <r>
    <s v="P00821"/>
    <s v="L0241"/>
    <s v="2025-01-07"/>
    <n v="52295"/>
    <n v="0"/>
    <x v="1"/>
  </r>
  <r>
    <s v="P00822"/>
    <s v="L0242"/>
    <s v="2025-02-10"/>
    <n v="41269"/>
    <n v="0"/>
    <x v="1"/>
  </r>
  <r>
    <s v="P00823"/>
    <s v="L0242"/>
    <s v="2025-02-04"/>
    <n v="28983"/>
    <n v="0"/>
    <x v="2"/>
  </r>
  <r>
    <s v="P00824"/>
    <s v="L0242"/>
    <s v="2026-01-09"/>
    <n v="29076"/>
    <n v="0"/>
    <x v="2"/>
  </r>
  <r>
    <s v="P00825"/>
    <s v="L0242"/>
    <s v="2025-09-15"/>
    <n v="58306"/>
    <n v="0"/>
    <x v="2"/>
  </r>
  <r>
    <s v="P00826"/>
    <s v="L0242"/>
    <s v="2025-04-25"/>
    <n v="70578"/>
    <n v="70578"/>
    <x v="0"/>
  </r>
  <r>
    <s v="P00827"/>
    <s v="L0243"/>
    <s v="2025-01-29"/>
    <n v="61835"/>
    <n v="61835"/>
    <x v="0"/>
  </r>
  <r>
    <s v="P00828"/>
    <s v="L0243"/>
    <s v="2026-02-11"/>
    <n v="20173"/>
    <n v="0"/>
    <x v="1"/>
  </r>
  <r>
    <s v="P00829"/>
    <s v="L0243"/>
    <s v="2025-08-16"/>
    <n v="53753"/>
    <n v="53753"/>
    <x v="0"/>
  </r>
  <r>
    <s v="P00830"/>
    <s v="L0243"/>
    <s v="2025-01-27"/>
    <n v="36545"/>
    <n v="36545"/>
    <x v="0"/>
  </r>
  <r>
    <s v="P00831"/>
    <s v="L0243"/>
    <s v="2025-05-25"/>
    <n v="62338"/>
    <n v="62338"/>
    <x v="0"/>
  </r>
  <r>
    <s v="P00832"/>
    <s v="L0244"/>
    <s v="2025-07-07"/>
    <n v="43690"/>
    <n v="0"/>
    <x v="1"/>
  </r>
  <r>
    <s v="P00833"/>
    <s v="L0244"/>
    <s v="2025-10-14"/>
    <n v="58363"/>
    <n v="58363"/>
    <x v="0"/>
  </r>
  <r>
    <s v="P00834"/>
    <s v="L0244"/>
    <s v="2025-04-02"/>
    <n v="7334"/>
    <n v="0"/>
    <x v="2"/>
  </r>
  <r>
    <s v="P00835"/>
    <s v="L0245"/>
    <s v="2025-05-19"/>
    <n v="9722"/>
    <n v="9722"/>
    <x v="0"/>
  </r>
  <r>
    <s v="P00836"/>
    <s v="L0245"/>
    <s v="2026-01-07"/>
    <n v="28240"/>
    <n v="0"/>
    <x v="1"/>
  </r>
  <r>
    <s v="P00837"/>
    <s v="L0245"/>
    <s v="2025-03-22"/>
    <n v="71460"/>
    <n v="71460"/>
    <x v="0"/>
  </r>
  <r>
    <s v="P00838"/>
    <s v="L0245"/>
    <s v="2026-04-24"/>
    <n v="68786"/>
    <n v="68786"/>
    <x v="0"/>
  </r>
  <r>
    <s v="P00839"/>
    <s v="L0245"/>
    <s v="2025-09-19"/>
    <n v="55393"/>
    <n v="55393"/>
    <x v="0"/>
  </r>
  <r>
    <s v="P00840"/>
    <s v="L0246"/>
    <s v="2025-01-01"/>
    <n v="18799"/>
    <n v="18799"/>
    <x v="0"/>
  </r>
  <r>
    <s v="P00841"/>
    <s v="L0246"/>
    <s v="2025-01-06"/>
    <n v="31800"/>
    <n v="31800"/>
    <x v="0"/>
  </r>
  <r>
    <s v="P00842"/>
    <s v="L0246"/>
    <s v="2026-02-17"/>
    <n v="55907"/>
    <n v="55907"/>
    <x v="0"/>
  </r>
  <r>
    <s v="P00843"/>
    <s v="L0246"/>
    <s v="2025-02-10"/>
    <n v="53768"/>
    <n v="53768"/>
    <x v="0"/>
  </r>
  <r>
    <s v="P00844"/>
    <s v="L0246"/>
    <s v="2026-04-21"/>
    <n v="31873"/>
    <n v="31873"/>
    <x v="0"/>
  </r>
  <r>
    <s v="P00845"/>
    <s v="L0247"/>
    <s v="2025-09-12"/>
    <n v="34359"/>
    <n v="34359"/>
    <x v="0"/>
  </r>
  <r>
    <s v="P00846"/>
    <s v="L0247"/>
    <s v="2025-05-18"/>
    <n v="21125"/>
    <n v="21125"/>
    <x v="0"/>
  </r>
  <r>
    <s v="P00847"/>
    <s v="L0248"/>
    <s v="2025-08-21"/>
    <n v="6802"/>
    <n v="0"/>
    <x v="1"/>
  </r>
  <r>
    <s v="P00848"/>
    <s v="L0248"/>
    <s v="2025-06-03"/>
    <n v="59823"/>
    <n v="0"/>
    <x v="2"/>
  </r>
  <r>
    <s v="P00849"/>
    <s v="L0248"/>
    <s v="2025-03-16"/>
    <n v="41426"/>
    <n v="41426"/>
    <x v="0"/>
  </r>
  <r>
    <s v="P00850"/>
    <s v="L0248"/>
    <s v="2025-06-14"/>
    <n v="27838"/>
    <n v="0"/>
    <x v="2"/>
  </r>
  <r>
    <s v="P00851"/>
    <s v="L0249"/>
    <s v="2025-08-30"/>
    <n v="59153"/>
    <n v="0"/>
    <x v="2"/>
  </r>
  <r>
    <s v="P00852"/>
    <s v="L0249"/>
    <s v="2026-04-13"/>
    <n v="72078"/>
    <n v="0"/>
    <x v="1"/>
  </r>
  <r>
    <s v="P00853"/>
    <s v="L0249"/>
    <s v="2025-07-11"/>
    <n v="48406"/>
    <n v="48406"/>
    <x v="0"/>
  </r>
  <r>
    <s v="P00854"/>
    <s v="L0249"/>
    <s v="2025-02-12"/>
    <n v="12387"/>
    <n v="0"/>
    <x v="2"/>
  </r>
  <r>
    <s v="P00855"/>
    <s v="L0250"/>
    <s v="2026-01-02"/>
    <n v="67865"/>
    <n v="0"/>
    <x v="1"/>
  </r>
  <r>
    <s v="P00856"/>
    <s v="L0250"/>
    <s v="2025-05-18"/>
    <n v="9081"/>
    <n v="9081"/>
    <x v="0"/>
  </r>
  <r>
    <s v="P00857"/>
    <s v="L0250"/>
    <s v="2026-01-30"/>
    <n v="55910"/>
    <n v="0"/>
    <x v="2"/>
  </r>
  <r>
    <s v="P00858"/>
    <s v="L0251"/>
    <s v="2026-04-03"/>
    <n v="10239"/>
    <n v="10239"/>
    <x v="0"/>
  </r>
  <r>
    <s v="P00859"/>
    <s v="L0251"/>
    <s v="2025-05-21"/>
    <n v="65376"/>
    <n v="0"/>
    <x v="1"/>
  </r>
  <r>
    <s v="P00860"/>
    <s v="L0251"/>
    <s v="2025-09-18"/>
    <n v="18057"/>
    <n v="18057"/>
    <x v="0"/>
  </r>
  <r>
    <s v="P00861"/>
    <s v="L0251"/>
    <s v="2025-12-06"/>
    <n v="9427"/>
    <n v="9427"/>
    <x v="0"/>
  </r>
  <r>
    <s v="P00862"/>
    <s v="L0252"/>
    <s v="2025-05-08"/>
    <n v="22016"/>
    <n v="22016"/>
    <x v="0"/>
  </r>
  <r>
    <s v="P00863"/>
    <s v="L0252"/>
    <s v="2026-04-05"/>
    <n v="7663"/>
    <n v="7663"/>
    <x v="0"/>
  </r>
  <r>
    <s v="P00864"/>
    <s v="L0252"/>
    <s v="2026-03-23"/>
    <n v="52905"/>
    <n v="0"/>
    <x v="1"/>
  </r>
  <r>
    <s v="P00865"/>
    <s v="L0253"/>
    <s v="2025-01-29"/>
    <n v="37322"/>
    <n v="37322"/>
    <x v="0"/>
  </r>
  <r>
    <s v="P00866"/>
    <s v="L0253"/>
    <s v="2025-05-30"/>
    <n v="28605"/>
    <n v="0"/>
    <x v="2"/>
  </r>
  <r>
    <s v="P00867"/>
    <s v="L0253"/>
    <s v="2026-04-23"/>
    <n v="29676"/>
    <n v="0"/>
    <x v="1"/>
  </r>
  <r>
    <s v="P00868"/>
    <s v="L0253"/>
    <s v="2025-04-25"/>
    <n v="40867"/>
    <n v="40867"/>
    <x v="0"/>
  </r>
  <r>
    <s v="P00869"/>
    <s v="L0254"/>
    <s v="2025-03-28"/>
    <n v="63460"/>
    <n v="63460"/>
    <x v="0"/>
  </r>
  <r>
    <s v="P00870"/>
    <s v="L0254"/>
    <s v="2025-07-02"/>
    <n v="9177"/>
    <n v="9177"/>
    <x v="0"/>
  </r>
  <r>
    <s v="P00871"/>
    <s v="L0254"/>
    <s v="2025-09-10"/>
    <n v="34358"/>
    <n v="34358"/>
    <x v="0"/>
  </r>
  <r>
    <s v="P00872"/>
    <s v="L0255"/>
    <s v="2025-07-01"/>
    <n v="70609"/>
    <n v="70609"/>
    <x v="0"/>
  </r>
  <r>
    <s v="P00873"/>
    <s v="L0255"/>
    <s v="2025-08-17"/>
    <n v="37599"/>
    <n v="37599"/>
    <x v="0"/>
  </r>
  <r>
    <s v="P00874"/>
    <s v="L0256"/>
    <s v="2026-04-05"/>
    <n v="33985"/>
    <n v="33985"/>
    <x v="0"/>
  </r>
  <r>
    <s v="P00875"/>
    <s v="L0256"/>
    <s v="2026-01-20"/>
    <n v="62877"/>
    <n v="62877"/>
    <x v="0"/>
  </r>
  <r>
    <s v="P00876"/>
    <s v="L0256"/>
    <s v="2025-08-29"/>
    <n v="66113"/>
    <n v="66113"/>
    <x v="0"/>
  </r>
  <r>
    <s v="P00877"/>
    <s v="L0256"/>
    <s v="2026-03-18"/>
    <n v="6072"/>
    <n v="0"/>
    <x v="2"/>
  </r>
  <r>
    <s v="P00878"/>
    <s v="L0257"/>
    <s v="2025-12-30"/>
    <n v="39630"/>
    <n v="39630"/>
    <x v="0"/>
  </r>
  <r>
    <s v="P00879"/>
    <s v="L0257"/>
    <s v="2025-08-21"/>
    <n v="26240"/>
    <n v="26240"/>
    <x v="0"/>
  </r>
  <r>
    <s v="P00880"/>
    <s v="L0257"/>
    <s v="2025-08-31"/>
    <n v="29763"/>
    <n v="29763"/>
    <x v="0"/>
  </r>
  <r>
    <s v="P00881"/>
    <s v="L0258"/>
    <s v="2025-12-16"/>
    <n v="10451"/>
    <n v="0"/>
    <x v="1"/>
  </r>
  <r>
    <s v="P00882"/>
    <s v="L0258"/>
    <s v="2025-01-07"/>
    <n v="50112"/>
    <n v="0"/>
    <x v="1"/>
  </r>
  <r>
    <s v="P00883"/>
    <s v="L0258"/>
    <s v="2025-02-07"/>
    <n v="73398"/>
    <n v="73398"/>
    <x v="0"/>
  </r>
  <r>
    <s v="P00884"/>
    <s v="L0258"/>
    <s v="2025-11-24"/>
    <n v="16219"/>
    <n v="16219"/>
    <x v="0"/>
  </r>
  <r>
    <s v="P00885"/>
    <s v="L0258"/>
    <s v="2026-04-14"/>
    <n v="72838"/>
    <n v="72838"/>
    <x v="0"/>
  </r>
  <r>
    <s v="P00886"/>
    <s v="L0259"/>
    <s v="2025-10-27"/>
    <n v="14761"/>
    <n v="0"/>
    <x v="1"/>
  </r>
  <r>
    <s v="P00887"/>
    <s v="L0259"/>
    <s v="2026-02-02"/>
    <n v="6068"/>
    <n v="6068"/>
    <x v="0"/>
  </r>
  <r>
    <s v="P00888"/>
    <s v="L0259"/>
    <s v="2025-02-13"/>
    <n v="47338"/>
    <n v="47338"/>
    <x v="0"/>
  </r>
  <r>
    <s v="P00889"/>
    <s v="L0259"/>
    <s v="2025-07-18"/>
    <n v="52559"/>
    <n v="0"/>
    <x v="2"/>
  </r>
  <r>
    <s v="P00890"/>
    <s v="L0259"/>
    <s v="2025-08-31"/>
    <n v="46291"/>
    <n v="46291"/>
    <x v="0"/>
  </r>
  <r>
    <s v="P00891"/>
    <s v="L0260"/>
    <s v="2026-03-08"/>
    <n v="22134"/>
    <n v="22134"/>
    <x v="0"/>
  </r>
  <r>
    <s v="P00892"/>
    <s v="L0260"/>
    <s v="2025-09-03"/>
    <n v="39694"/>
    <n v="39694"/>
    <x v="0"/>
  </r>
  <r>
    <s v="P00893"/>
    <s v="L0260"/>
    <s v="2026-04-24"/>
    <n v="67488"/>
    <n v="67488"/>
    <x v="0"/>
  </r>
  <r>
    <s v="P00894"/>
    <s v="L0261"/>
    <s v="2025-01-18"/>
    <n v="9839"/>
    <n v="9839"/>
    <x v="0"/>
  </r>
  <r>
    <s v="P00895"/>
    <s v="L0261"/>
    <s v="2025-07-12"/>
    <n v="5477"/>
    <n v="0"/>
    <x v="2"/>
  </r>
  <r>
    <s v="P00896"/>
    <s v="L0262"/>
    <s v="2025-07-26"/>
    <n v="12124"/>
    <n v="12124"/>
    <x v="0"/>
  </r>
  <r>
    <s v="P00897"/>
    <s v="L0262"/>
    <s v="2025-08-11"/>
    <n v="28776"/>
    <n v="0"/>
    <x v="2"/>
  </r>
  <r>
    <s v="P00898"/>
    <s v="L0263"/>
    <s v="2025-05-18"/>
    <n v="74599"/>
    <n v="74599"/>
    <x v="0"/>
  </r>
  <r>
    <s v="P00899"/>
    <s v="L0263"/>
    <s v="2025-06-22"/>
    <n v="16735"/>
    <n v="0"/>
    <x v="1"/>
  </r>
  <r>
    <s v="P00900"/>
    <s v="L0263"/>
    <s v="2025-12-03"/>
    <n v="36737"/>
    <n v="0"/>
    <x v="1"/>
  </r>
  <r>
    <s v="P00901"/>
    <s v="L0264"/>
    <s v="2025-05-14"/>
    <n v="37746"/>
    <n v="0"/>
    <x v="2"/>
  </r>
  <r>
    <s v="P00902"/>
    <s v="L0264"/>
    <s v="2026-04-08"/>
    <n v="73587"/>
    <n v="73587"/>
    <x v="0"/>
  </r>
  <r>
    <s v="P00903"/>
    <s v="L0264"/>
    <s v="2025-06-14"/>
    <n v="69841"/>
    <n v="69841"/>
    <x v="0"/>
  </r>
  <r>
    <s v="P00904"/>
    <s v="L0264"/>
    <s v="2026-02-04"/>
    <n v="33944"/>
    <n v="33944"/>
    <x v="0"/>
  </r>
  <r>
    <s v="P00905"/>
    <s v="L0264"/>
    <s v="2026-02-02"/>
    <n v="5147"/>
    <n v="0"/>
    <x v="1"/>
  </r>
  <r>
    <s v="P00906"/>
    <s v="L0265"/>
    <s v="2025-12-25"/>
    <n v="25815"/>
    <n v="25815"/>
    <x v="0"/>
  </r>
  <r>
    <s v="P00907"/>
    <s v="L0265"/>
    <s v="2026-04-27"/>
    <n v="62683"/>
    <n v="0"/>
    <x v="1"/>
  </r>
  <r>
    <s v="P00908"/>
    <s v="L0265"/>
    <s v="2025-03-26"/>
    <n v="72555"/>
    <n v="72555"/>
    <x v="0"/>
  </r>
  <r>
    <s v="P00909"/>
    <s v="L0266"/>
    <s v="2025-04-16"/>
    <n v="20905"/>
    <n v="0"/>
    <x v="1"/>
  </r>
  <r>
    <s v="P00910"/>
    <s v="L0266"/>
    <s v="2025-10-04"/>
    <n v="44595"/>
    <n v="44595"/>
    <x v="0"/>
  </r>
  <r>
    <s v="P00911"/>
    <s v="L0266"/>
    <s v="2026-02-04"/>
    <n v="8425"/>
    <n v="0"/>
    <x v="2"/>
  </r>
  <r>
    <s v="P00912"/>
    <s v="L0267"/>
    <s v="2026-03-08"/>
    <n v="41160"/>
    <n v="41160"/>
    <x v="0"/>
  </r>
  <r>
    <s v="P00913"/>
    <s v="L0267"/>
    <s v="2025-10-04"/>
    <n v="22336"/>
    <n v="22336"/>
    <x v="0"/>
  </r>
  <r>
    <s v="P00914"/>
    <s v="L0268"/>
    <s v="2025-06-04"/>
    <n v="31607"/>
    <n v="0"/>
    <x v="1"/>
  </r>
  <r>
    <s v="P00915"/>
    <s v="L0268"/>
    <s v="2025-07-13"/>
    <n v="52048"/>
    <n v="0"/>
    <x v="2"/>
  </r>
  <r>
    <s v="P00916"/>
    <s v="L0268"/>
    <s v="2025-09-13"/>
    <n v="42224"/>
    <n v="42224"/>
    <x v="0"/>
  </r>
  <r>
    <s v="P00917"/>
    <s v="L0268"/>
    <s v="2025-10-17"/>
    <n v="74343"/>
    <n v="74343"/>
    <x v="0"/>
  </r>
  <r>
    <s v="P00918"/>
    <s v="L0269"/>
    <s v="2025-11-03"/>
    <n v="38784"/>
    <n v="38784"/>
    <x v="0"/>
  </r>
  <r>
    <s v="P00919"/>
    <s v="L0269"/>
    <s v="2025-07-17"/>
    <n v="27350"/>
    <n v="27350"/>
    <x v="0"/>
  </r>
  <r>
    <s v="P00920"/>
    <s v="L0269"/>
    <s v="2026-02-14"/>
    <n v="5621"/>
    <n v="0"/>
    <x v="2"/>
  </r>
  <r>
    <s v="P00921"/>
    <s v="L0269"/>
    <s v="2025-10-06"/>
    <n v="6207"/>
    <n v="0"/>
    <x v="1"/>
  </r>
  <r>
    <s v="P00922"/>
    <s v="L0269"/>
    <s v="2025-10-24"/>
    <n v="69495"/>
    <n v="0"/>
    <x v="1"/>
  </r>
  <r>
    <s v="P00923"/>
    <s v="L0270"/>
    <s v="2025-03-04"/>
    <n v="48600"/>
    <n v="48600"/>
    <x v="0"/>
  </r>
  <r>
    <s v="P00924"/>
    <s v="L0270"/>
    <s v="2025-11-23"/>
    <n v="57018"/>
    <n v="0"/>
    <x v="1"/>
  </r>
  <r>
    <s v="P00925"/>
    <s v="L0270"/>
    <s v="2026-03-09"/>
    <n v="62922"/>
    <n v="62922"/>
    <x v="0"/>
  </r>
  <r>
    <s v="P00926"/>
    <s v="L0270"/>
    <s v="2025-06-14"/>
    <n v="62615"/>
    <n v="0"/>
    <x v="1"/>
  </r>
  <r>
    <s v="P00927"/>
    <s v="L0270"/>
    <s v="2026-01-07"/>
    <n v="17919"/>
    <n v="17919"/>
    <x v="0"/>
  </r>
  <r>
    <s v="P00928"/>
    <s v="L0271"/>
    <s v="2025-08-14"/>
    <n v="14675"/>
    <n v="14675"/>
    <x v="0"/>
  </r>
  <r>
    <s v="P00929"/>
    <s v="L0271"/>
    <s v="2026-01-06"/>
    <n v="52607"/>
    <n v="52607"/>
    <x v="0"/>
  </r>
  <r>
    <s v="P00930"/>
    <s v="L0271"/>
    <s v="2025-01-29"/>
    <n v="9934"/>
    <n v="0"/>
    <x v="1"/>
  </r>
  <r>
    <s v="P00931"/>
    <s v="L0271"/>
    <s v="2025-10-27"/>
    <n v="67161"/>
    <n v="67161"/>
    <x v="0"/>
  </r>
  <r>
    <s v="P00932"/>
    <s v="L0272"/>
    <s v="2026-01-28"/>
    <n v="41167"/>
    <n v="0"/>
    <x v="1"/>
  </r>
  <r>
    <s v="P00933"/>
    <s v="L0272"/>
    <s v="2025-10-05"/>
    <n v="48946"/>
    <n v="48946"/>
    <x v="0"/>
  </r>
  <r>
    <s v="P00934"/>
    <s v="L0272"/>
    <s v="2025-09-18"/>
    <n v="60360"/>
    <n v="60360"/>
    <x v="0"/>
  </r>
  <r>
    <s v="P00935"/>
    <s v="L0272"/>
    <s v="2025-11-24"/>
    <n v="8273"/>
    <n v="8273"/>
    <x v="0"/>
  </r>
  <r>
    <s v="P00936"/>
    <s v="L0272"/>
    <s v="2026-02-26"/>
    <n v="72342"/>
    <n v="0"/>
    <x v="1"/>
  </r>
  <r>
    <s v="P00937"/>
    <s v="L0273"/>
    <s v="2025-03-08"/>
    <n v="45463"/>
    <n v="0"/>
    <x v="2"/>
  </r>
  <r>
    <s v="P00938"/>
    <s v="L0273"/>
    <s v="2025-08-08"/>
    <n v="42925"/>
    <n v="42925"/>
    <x v="0"/>
  </r>
  <r>
    <s v="P00939"/>
    <s v="L0273"/>
    <s v="2025-06-30"/>
    <n v="68884"/>
    <n v="0"/>
    <x v="2"/>
  </r>
  <r>
    <s v="P00940"/>
    <s v="L0274"/>
    <s v="2025-10-28"/>
    <n v="43167"/>
    <n v="43167"/>
    <x v="0"/>
  </r>
  <r>
    <s v="P00941"/>
    <s v="L0274"/>
    <s v="2025-01-30"/>
    <n v="67262"/>
    <n v="0"/>
    <x v="1"/>
  </r>
  <r>
    <s v="P00942"/>
    <s v="L0275"/>
    <s v="2025-12-10"/>
    <n v="33054"/>
    <n v="33054"/>
    <x v="0"/>
  </r>
  <r>
    <s v="P00943"/>
    <s v="L0275"/>
    <s v="2025-09-05"/>
    <n v="10914"/>
    <n v="10914"/>
    <x v="0"/>
  </r>
  <r>
    <s v="P00944"/>
    <s v="L0276"/>
    <s v="2025-03-12"/>
    <n v="53081"/>
    <n v="53081"/>
    <x v="0"/>
  </r>
  <r>
    <s v="P00945"/>
    <s v="L0276"/>
    <s v="2025-04-07"/>
    <n v="32707"/>
    <n v="0"/>
    <x v="2"/>
  </r>
  <r>
    <s v="P00946"/>
    <s v="L0276"/>
    <s v="2025-01-11"/>
    <n v="39432"/>
    <n v="39432"/>
    <x v="0"/>
  </r>
  <r>
    <s v="P00947"/>
    <s v="L0276"/>
    <s v="2025-08-30"/>
    <n v="24306"/>
    <n v="0"/>
    <x v="1"/>
  </r>
  <r>
    <s v="P00948"/>
    <s v="L0276"/>
    <s v="2025-10-21"/>
    <n v="65832"/>
    <n v="65832"/>
    <x v="0"/>
  </r>
  <r>
    <s v="P00949"/>
    <s v="L0277"/>
    <s v="2025-08-20"/>
    <n v="68584"/>
    <n v="0"/>
    <x v="1"/>
  </r>
  <r>
    <s v="P00950"/>
    <s v="L0277"/>
    <s v="2025-05-03"/>
    <n v="24377"/>
    <n v="0"/>
    <x v="1"/>
  </r>
  <r>
    <s v="P00951"/>
    <s v="L0277"/>
    <s v="2025-12-08"/>
    <n v="41818"/>
    <n v="0"/>
    <x v="2"/>
  </r>
  <r>
    <s v="P00952"/>
    <s v="L0277"/>
    <s v="2026-02-12"/>
    <n v="65220"/>
    <n v="65220"/>
    <x v="0"/>
  </r>
  <r>
    <s v="P00953"/>
    <s v="L0277"/>
    <s v="2025-10-23"/>
    <n v="56798"/>
    <n v="0"/>
    <x v="1"/>
  </r>
  <r>
    <s v="P00954"/>
    <s v="L0278"/>
    <s v="2025-11-12"/>
    <n v="71435"/>
    <n v="71435"/>
    <x v="0"/>
  </r>
  <r>
    <s v="P00955"/>
    <s v="L0278"/>
    <s v="2025-07-29"/>
    <n v="57911"/>
    <n v="57911"/>
    <x v="0"/>
  </r>
  <r>
    <s v="P00956"/>
    <s v="L0278"/>
    <s v="2025-07-02"/>
    <n v="14298"/>
    <n v="14298"/>
    <x v="0"/>
  </r>
  <r>
    <s v="P00957"/>
    <s v="L0278"/>
    <s v="2026-04-12"/>
    <n v="69759"/>
    <n v="0"/>
    <x v="1"/>
  </r>
  <r>
    <s v="P00958"/>
    <s v="L0278"/>
    <s v="2025-08-21"/>
    <n v="33311"/>
    <n v="0"/>
    <x v="1"/>
  </r>
  <r>
    <s v="P00959"/>
    <s v="L0279"/>
    <s v="2025-04-17"/>
    <n v="23066"/>
    <n v="0"/>
    <x v="1"/>
  </r>
  <r>
    <s v="P00960"/>
    <s v="L0279"/>
    <s v="2025-06-01"/>
    <n v="12676"/>
    <n v="0"/>
    <x v="1"/>
  </r>
  <r>
    <s v="P00961"/>
    <s v="L0280"/>
    <s v="2026-05-15"/>
    <n v="49332"/>
    <n v="49332"/>
    <x v="0"/>
  </r>
  <r>
    <s v="P00962"/>
    <s v="L0280"/>
    <s v="2026-04-02"/>
    <n v="33478"/>
    <n v="33478"/>
    <x v="0"/>
  </r>
  <r>
    <s v="P00963"/>
    <s v="L0280"/>
    <s v="2025-02-02"/>
    <n v="50010"/>
    <n v="50010"/>
    <x v="0"/>
  </r>
  <r>
    <s v="P00964"/>
    <s v="L0280"/>
    <s v="2025-04-24"/>
    <n v="64763"/>
    <n v="0"/>
    <x v="2"/>
  </r>
  <r>
    <s v="P00965"/>
    <s v="L0280"/>
    <s v="2025-10-15"/>
    <n v="9445"/>
    <n v="9445"/>
    <x v="0"/>
  </r>
  <r>
    <s v="P00966"/>
    <s v="L0281"/>
    <s v="2025-07-14"/>
    <n v="66067"/>
    <n v="0"/>
    <x v="2"/>
  </r>
  <r>
    <s v="P00967"/>
    <s v="L0281"/>
    <s v="2025-02-12"/>
    <n v="62754"/>
    <n v="0"/>
    <x v="1"/>
  </r>
  <r>
    <s v="P00968"/>
    <s v="L0281"/>
    <s v="2025-10-20"/>
    <n v="49170"/>
    <n v="49170"/>
    <x v="0"/>
  </r>
  <r>
    <s v="P00969"/>
    <s v="L0281"/>
    <s v="2025-12-31"/>
    <n v="12144"/>
    <n v="12144"/>
    <x v="0"/>
  </r>
  <r>
    <s v="P00970"/>
    <s v="L0281"/>
    <s v="2026-01-22"/>
    <n v="24894"/>
    <n v="24894"/>
    <x v="0"/>
  </r>
  <r>
    <s v="P00971"/>
    <s v="L0282"/>
    <s v="2025-02-17"/>
    <n v="18167"/>
    <n v="18167"/>
    <x v="0"/>
  </r>
  <r>
    <s v="P00972"/>
    <s v="L0282"/>
    <s v="2025-05-19"/>
    <n v="33642"/>
    <n v="33642"/>
    <x v="0"/>
  </r>
  <r>
    <s v="P00973"/>
    <s v="L0282"/>
    <s v="2025-08-23"/>
    <n v="6244"/>
    <n v="6244"/>
    <x v="0"/>
  </r>
  <r>
    <s v="P00974"/>
    <s v="L0283"/>
    <s v="2026-04-23"/>
    <n v="40275"/>
    <n v="0"/>
    <x v="1"/>
  </r>
  <r>
    <s v="P00975"/>
    <s v="L0283"/>
    <s v="2026-02-26"/>
    <n v="60795"/>
    <n v="60795"/>
    <x v="0"/>
  </r>
  <r>
    <s v="P00976"/>
    <s v="L0283"/>
    <s v="2025-02-03"/>
    <n v="15342"/>
    <n v="15342"/>
    <x v="0"/>
  </r>
  <r>
    <s v="P00977"/>
    <s v="L0284"/>
    <s v="2025-09-10"/>
    <n v="66638"/>
    <n v="66638"/>
    <x v="0"/>
  </r>
  <r>
    <s v="P00978"/>
    <s v="L0284"/>
    <s v="2025-04-08"/>
    <n v="41132"/>
    <n v="0"/>
    <x v="1"/>
  </r>
  <r>
    <s v="P00979"/>
    <s v="L0284"/>
    <s v="2025-02-21"/>
    <n v="67014"/>
    <n v="0"/>
    <x v="2"/>
  </r>
  <r>
    <s v="P00980"/>
    <s v="L0284"/>
    <s v="2025-03-06"/>
    <n v="16218"/>
    <n v="0"/>
    <x v="2"/>
  </r>
  <r>
    <s v="P00981"/>
    <s v="L0285"/>
    <s v="2026-01-03"/>
    <n v="42353"/>
    <n v="0"/>
    <x v="1"/>
  </r>
  <r>
    <s v="P00982"/>
    <s v="L0285"/>
    <s v="2025-02-24"/>
    <n v="46073"/>
    <n v="46073"/>
    <x v="0"/>
  </r>
  <r>
    <s v="P00983"/>
    <s v="L0285"/>
    <s v="2025-12-03"/>
    <n v="64087"/>
    <n v="64087"/>
    <x v="0"/>
  </r>
  <r>
    <s v="P00984"/>
    <s v="L0285"/>
    <s v="2026-03-06"/>
    <n v="20321"/>
    <n v="20321"/>
    <x v="0"/>
  </r>
  <r>
    <s v="P00985"/>
    <s v="L0286"/>
    <s v="2025-08-19"/>
    <n v="36344"/>
    <n v="36344"/>
    <x v="0"/>
  </r>
  <r>
    <s v="P00986"/>
    <s v="L0286"/>
    <s v="2026-01-16"/>
    <n v="60894"/>
    <n v="60894"/>
    <x v="0"/>
  </r>
  <r>
    <s v="P00987"/>
    <s v="L0286"/>
    <s v="2025-03-07"/>
    <n v="72139"/>
    <n v="0"/>
    <x v="1"/>
  </r>
  <r>
    <s v="P00988"/>
    <s v="L0286"/>
    <s v="2025-03-12"/>
    <n v="47209"/>
    <n v="47209"/>
    <x v="0"/>
  </r>
  <r>
    <s v="P00989"/>
    <s v="L0287"/>
    <s v="2025-04-29"/>
    <n v="69737"/>
    <n v="0"/>
    <x v="1"/>
  </r>
  <r>
    <s v="P00990"/>
    <s v="L0287"/>
    <s v="2025-11-03"/>
    <n v="34095"/>
    <n v="0"/>
    <x v="1"/>
  </r>
  <r>
    <s v="P00991"/>
    <s v="L0287"/>
    <s v="2025-06-23"/>
    <n v="44141"/>
    <n v="0"/>
    <x v="1"/>
  </r>
  <r>
    <s v="P00992"/>
    <s v="L0287"/>
    <s v="2025-01-01"/>
    <n v="53037"/>
    <n v="53037"/>
    <x v="0"/>
  </r>
  <r>
    <s v="P00993"/>
    <s v="L0287"/>
    <s v="2025-08-07"/>
    <n v="58318"/>
    <n v="58318"/>
    <x v="0"/>
  </r>
  <r>
    <s v="P00994"/>
    <s v="L0288"/>
    <s v="2026-02-01"/>
    <n v="38278"/>
    <n v="38278"/>
    <x v="0"/>
  </r>
  <r>
    <s v="P00995"/>
    <s v="L0288"/>
    <s v="2026-01-16"/>
    <n v="50520"/>
    <n v="50520"/>
    <x v="0"/>
  </r>
  <r>
    <s v="P00996"/>
    <s v="L0289"/>
    <s v="2026-04-27"/>
    <n v="9691"/>
    <n v="9691"/>
    <x v="0"/>
  </r>
  <r>
    <s v="P00997"/>
    <s v="L0289"/>
    <s v="2025-03-31"/>
    <n v="53592"/>
    <n v="0"/>
    <x v="2"/>
  </r>
  <r>
    <s v="P00998"/>
    <s v="L0289"/>
    <s v="2025-05-14"/>
    <n v="25990"/>
    <n v="0"/>
    <x v="2"/>
  </r>
  <r>
    <s v="P00999"/>
    <s v="L0289"/>
    <s v="2025-10-08"/>
    <n v="70851"/>
    <n v="70851"/>
    <x v="0"/>
  </r>
  <r>
    <s v="P01000"/>
    <s v="L0290"/>
    <s v="2025-01-16"/>
    <n v="14492"/>
    <n v="14492"/>
    <x v="0"/>
  </r>
  <r>
    <s v="P01001"/>
    <s v="L0290"/>
    <s v="2026-04-08"/>
    <n v="36110"/>
    <n v="0"/>
    <x v="1"/>
  </r>
  <r>
    <s v="P01002"/>
    <s v="L0290"/>
    <s v="2026-04-14"/>
    <n v="8171"/>
    <n v="8171"/>
    <x v="0"/>
  </r>
  <r>
    <s v="P01003"/>
    <s v="L0290"/>
    <s v="2026-04-25"/>
    <n v="11919"/>
    <n v="0"/>
    <x v="1"/>
  </r>
  <r>
    <s v="P01004"/>
    <s v="L0290"/>
    <s v="2025-05-11"/>
    <n v="16931"/>
    <n v="0"/>
    <x v="1"/>
  </r>
  <r>
    <s v="P01005"/>
    <s v="L0291"/>
    <s v="2025-02-04"/>
    <n v="54601"/>
    <n v="0"/>
    <x v="2"/>
  </r>
  <r>
    <s v="P01006"/>
    <s v="L0291"/>
    <s v="2025-02-18"/>
    <n v="19777"/>
    <n v="0"/>
    <x v="2"/>
  </r>
  <r>
    <s v="P01007"/>
    <s v="L0291"/>
    <s v="2025-01-02"/>
    <n v="10787"/>
    <n v="10787"/>
    <x v="0"/>
  </r>
  <r>
    <s v="P01008"/>
    <s v="L0292"/>
    <s v="2026-03-08"/>
    <n v="12429"/>
    <n v="12429"/>
    <x v="0"/>
  </r>
  <r>
    <s v="P01009"/>
    <s v="L0292"/>
    <s v="2026-02-07"/>
    <n v="49543"/>
    <n v="49543"/>
    <x v="0"/>
  </r>
  <r>
    <s v="P01010"/>
    <s v="L0292"/>
    <s v="2025-07-16"/>
    <n v="11443"/>
    <n v="11443"/>
    <x v="0"/>
  </r>
  <r>
    <s v="P01011"/>
    <s v="L0292"/>
    <s v="2026-01-03"/>
    <n v="58613"/>
    <n v="0"/>
    <x v="1"/>
  </r>
  <r>
    <s v="P01012"/>
    <s v="L0292"/>
    <s v="2025-10-07"/>
    <n v="37008"/>
    <n v="0"/>
    <x v="2"/>
  </r>
  <r>
    <s v="P01013"/>
    <s v="L0293"/>
    <s v="2026-01-04"/>
    <n v="59180"/>
    <n v="0"/>
    <x v="2"/>
  </r>
  <r>
    <s v="P01014"/>
    <s v="L0293"/>
    <s v="2025-05-11"/>
    <n v="53271"/>
    <n v="53271"/>
    <x v="0"/>
  </r>
  <r>
    <s v="P01015"/>
    <s v="L0293"/>
    <s v="2026-03-08"/>
    <n v="70873"/>
    <n v="0"/>
    <x v="1"/>
  </r>
  <r>
    <s v="P01016"/>
    <s v="L0293"/>
    <s v="2025-10-14"/>
    <n v="7767"/>
    <n v="7767"/>
    <x v="0"/>
  </r>
  <r>
    <s v="P01017"/>
    <s v="L0294"/>
    <s v="2026-01-03"/>
    <n v="72103"/>
    <n v="72103"/>
    <x v="0"/>
  </r>
  <r>
    <s v="P01018"/>
    <s v="L0294"/>
    <s v="2025-09-08"/>
    <n v="38728"/>
    <n v="38728"/>
    <x v="0"/>
  </r>
  <r>
    <s v="P01019"/>
    <s v="L0295"/>
    <s v="2025-10-20"/>
    <n v="49851"/>
    <n v="49851"/>
    <x v="0"/>
  </r>
  <r>
    <s v="P01020"/>
    <s v="L0295"/>
    <s v="2025-11-04"/>
    <n v="69427"/>
    <n v="69427"/>
    <x v="0"/>
  </r>
  <r>
    <s v="P01021"/>
    <s v="L0295"/>
    <s v="2025-12-22"/>
    <n v="74580"/>
    <n v="0"/>
    <x v="2"/>
  </r>
  <r>
    <s v="P01022"/>
    <s v="L0296"/>
    <s v="2025-11-23"/>
    <n v="70733"/>
    <n v="0"/>
    <x v="1"/>
  </r>
  <r>
    <s v="P01023"/>
    <s v="L0296"/>
    <s v="2025-10-27"/>
    <n v="9279"/>
    <n v="0"/>
    <x v="1"/>
  </r>
  <r>
    <s v="P01024"/>
    <s v="L0296"/>
    <s v="2025-01-08"/>
    <n v="37305"/>
    <n v="37305"/>
    <x v="0"/>
  </r>
  <r>
    <s v="P01025"/>
    <s v="L0296"/>
    <s v="2026-05-10"/>
    <n v="19955"/>
    <n v="19955"/>
    <x v="0"/>
  </r>
  <r>
    <s v="P01026"/>
    <s v="L0297"/>
    <s v="2025-07-23"/>
    <n v="55443"/>
    <n v="55443"/>
    <x v="0"/>
  </r>
  <r>
    <s v="P01027"/>
    <s v="L0297"/>
    <s v="2025-07-16"/>
    <n v="40847"/>
    <n v="40847"/>
    <x v="0"/>
  </r>
  <r>
    <s v="P01028"/>
    <s v="L0297"/>
    <s v="2025-11-30"/>
    <n v="69480"/>
    <n v="69480"/>
    <x v="0"/>
  </r>
  <r>
    <s v="P01029"/>
    <s v="L0297"/>
    <s v="2025-06-20"/>
    <n v="45107"/>
    <n v="0"/>
    <x v="2"/>
  </r>
  <r>
    <s v="P01030"/>
    <s v="L0298"/>
    <s v="2026-01-06"/>
    <n v="35201"/>
    <n v="0"/>
    <x v="2"/>
  </r>
  <r>
    <s v="P01031"/>
    <s v="L0298"/>
    <s v="2025-07-13"/>
    <n v="8552"/>
    <n v="0"/>
    <x v="2"/>
  </r>
  <r>
    <s v="P01032"/>
    <s v="L0299"/>
    <s v="2025-03-06"/>
    <n v="60689"/>
    <n v="60689"/>
    <x v="0"/>
  </r>
  <r>
    <s v="P01033"/>
    <s v="L0299"/>
    <s v="2025-10-22"/>
    <n v="38024"/>
    <n v="38024"/>
    <x v="0"/>
  </r>
  <r>
    <s v="P01034"/>
    <s v="L0299"/>
    <s v="2025-12-20"/>
    <n v="41932"/>
    <n v="0"/>
    <x v="2"/>
  </r>
  <r>
    <s v="P01035"/>
    <s v="L0299"/>
    <s v="2025-07-17"/>
    <n v="63534"/>
    <n v="63534"/>
    <x v="0"/>
  </r>
  <r>
    <s v="P01036"/>
    <s v="L0299"/>
    <s v="2026-05-09"/>
    <n v="36406"/>
    <n v="36406"/>
    <x v="0"/>
  </r>
  <r>
    <s v="P01037"/>
    <s v="L0300"/>
    <s v="2025-07-12"/>
    <n v="52736"/>
    <n v="52736"/>
    <x v="0"/>
  </r>
  <r>
    <s v="P01038"/>
    <s v="L0300"/>
    <s v="2025-08-30"/>
    <n v="15859"/>
    <n v="15859"/>
    <x v="0"/>
  </r>
  <r>
    <s v="P01039"/>
    <s v="L0301"/>
    <s v="2025-08-06"/>
    <n v="19717"/>
    <n v="19717"/>
    <x v="0"/>
  </r>
  <r>
    <s v="P01040"/>
    <s v="L0301"/>
    <s v="2026-02-19"/>
    <n v="26972"/>
    <n v="26972"/>
    <x v="0"/>
  </r>
  <r>
    <s v="P01041"/>
    <s v="L0302"/>
    <s v="2025-03-04"/>
    <n v="52087"/>
    <n v="52087"/>
    <x v="0"/>
  </r>
  <r>
    <s v="P01042"/>
    <s v="L0302"/>
    <s v="2025-10-08"/>
    <n v="28979"/>
    <n v="28979"/>
    <x v="0"/>
  </r>
  <r>
    <s v="P01043"/>
    <s v="L0303"/>
    <s v="2025-11-12"/>
    <n v="60103"/>
    <n v="0"/>
    <x v="2"/>
  </r>
  <r>
    <s v="P01044"/>
    <s v="L0303"/>
    <s v="2025-05-17"/>
    <n v="20987"/>
    <n v="20987"/>
    <x v="0"/>
  </r>
  <r>
    <s v="P01045"/>
    <s v="L0303"/>
    <s v="2026-03-11"/>
    <n v="24804"/>
    <n v="24804"/>
    <x v="0"/>
  </r>
  <r>
    <s v="P01046"/>
    <s v="L0303"/>
    <s v="2025-08-22"/>
    <n v="54002"/>
    <n v="0"/>
    <x v="1"/>
  </r>
  <r>
    <s v="P01047"/>
    <s v="L0303"/>
    <s v="2025-12-22"/>
    <n v="39275"/>
    <n v="39275"/>
    <x v="0"/>
  </r>
  <r>
    <s v="P01048"/>
    <s v="L0304"/>
    <s v="2025-07-08"/>
    <n v="41806"/>
    <n v="0"/>
    <x v="1"/>
  </r>
  <r>
    <s v="P01049"/>
    <s v="L0304"/>
    <s v="2025-05-14"/>
    <n v="23620"/>
    <n v="23620"/>
    <x v="0"/>
  </r>
  <r>
    <s v="P01050"/>
    <s v="L0304"/>
    <s v="2025-08-04"/>
    <n v="36753"/>
    <n v="36753"/>
    <x v="0"/>
  </r>
  <r>
    <s v="P01051"/>
    <s v="L0304"/>
    <s v="2026-04-22"/>
    <n v="14496"/>
    <n v="14496"/>
    <x v="0"/>
  </r>
  <r>
    <s v="P01052"/>
    <s v="L0305"/>
    <s v="2025-01-25"/>
    <n v="30539"/>
    <n v="30539"/>
    <x v="0"/>
  </r>
  <r>
    <s v="P01053"/>
    <s v="L0305"/>
    <s v="2025-06-26"/>
    <n v="13931"/>
    <n v="0"/>
    <x v="2"/>
  </r>
  <r>
    <s v="P01054"/>
    <s v="L0305"/>
    <s v="2026-02-24"/>
    <n v="34620"/>
    <n v="34620"/>
    <x v="0"/>
  </r>
  <r>
    <s v="P01055"/>
    <s v="L0305"/>
    <s v="2025-07-11"/>
    <n v="13165"/>
    <n v="13165"/>
    <x v="0"/>
  </r>
  <r>
    <s v="P01056"/>
    <s v="L0305"/>
    <s v="2025-11-03"/>
    <n v="53748"/>
    <n v="53748"/>
    <x v="0"/>
  </r>
  <r>
    <s v="P01057"/>
    <s v="L0306"/>
    <s v="2025-04-14"/>
    <n v="28628"/>
    <n v="28628"/>
    <x v="0"/>
  </r>
  <r>
    <s v="P01058"/>
    <s v="L0306"/>
    <s v="2026-02-27"/>
    <n v="62695"/>
    <n v="62695"/>
    <x v="0"/>
  </r>
  <r>
    <s v="P01059"/>
    <s v="L0306"/>
    <s v="2025-11-14"/>
    <n v="24452"/>
    <n v="24452"/>
    <x v="0"/>
  </r>
  <r>
    <s v="P01060"/>
    <s v="L0306"/>
    <s v="2026-04-10"/>
    <n v="51530"/>
    <n v="0"/>
    <x v="1"/>
  </r>
  <r>
    <s v="P01061"/>
    <s v="L0307"/>
    <s v="2026-02-05"/>
    <n v="72496"/>
    <n v="0"/>
    <x v="2"/>
  </r>
  <r>
    <s v="P01062"/>
    <s v="L0307"/>
    <s v="2025-10-18"/>
    <n v="23818"/>
    <n v="0"/>
    <x v="2"/>
  </r>
  <r>
    <s v="P01063"/>
    <s v="L0307"/>
    <s v="2025-10-03"/>
    <n v="29866"/>
    <n v="29866"/>
    <x v="0"/>
  </r>
  <r>
    <s v="P01064"/>
    <s v="L0308"/>
    <s v="2026-01-21"/>
    <n v="54942"/>
    <n v="54942"/>
    <x v="0"/>
  </r>
  <r>
    <s v="P01065"/>
    <s v="L0308"/>
    <s v="2025-12-23"/>
    <n v="24303"/>
    <n v="0"/>
    <x v="2"/>
  </r>
  <r>
    <s v="P01066"/>
    <s v="L0308"/>
    <s v="2026-05-14"/>
    <n v="19165"/>
    <n v="0"/>
    <x v="1"/>
  </r>
  <r>
    <s v="P01067"/>
    <s v="L0309"/>
    <s v="2026-03-21"/>
    <n v="46897"/>
    <n v="46897"/>
    <x v="0"/>
  </r>
  <r>
    <s v="P01068"/>
    <s v="L0309"/>
    <s v="2025-09-12"/>
    <n v="69469"/>
    <n v="69469"/>
    <x v="0"/>
  </r>
  <r>
    <s v="P01069"/>
    <s v="L0310"/>
    <s v="2026-01-12"/>
    <n v="49201"/>
    <n v="49201"/>
    <x v="0"/>
  </r>
  <r>
    <s v="P01070"/>
    <s v="L0310"/>
    <s v="2025-07-05"/>
    <n v="71814"/>
    <n v="71814"/>
    <x v="0"/>
  </r>
  <r>
    <s v="P01071"/>
    <s v="L0310"/>
    <s v="2025-07-09"/>
    <n v="33505"/>
    <n v="0"/>
    <x v="1"/>
  </r>
  <r>
    <s v="P01072"/>
    <s v="L0310"/>
    <s v="2025-06-21"/>
    <n v="29002"/>
    <n v="29002"/>
    <x v="0"/>
  </r>
  <r>
    <s v="P01073"/>
    <s v="L0311"/>
    <s v="2026-02-22"/>
    <n v="49372"/>
    <n v="49372"/>
    <x v="0"/>
  </r>
  <r>
    <s v="P01074"/>
    <s v="L0311"/>
    <s v="2025-11-09"/>
    <n v="5298"/>
    <n v="5298"/>
    <x v="0"/>
  </r>
  <r>
    <s v="P01075"/>
    <s v="L0311"/>
    <s v="2026-04-14"/>
    <n v="12293"/>
    <n v="12293"/>
    <x v="0"/>
  </r>
  <r>
    <s v="P01076"/>
    <s v="L0312"/>
    <s v="2026-02-23"/>
    <n v="8465"/>
    <n v="8465"/>
    <x v="0"/>
  </r>
  <r>
    <s v="P01077"/>
    <s v="L0312"/>
    <s v="2025-02-24"/>
    <n v="7245"/>
    <n v="7245"/>
    <x v="0"/>
  </r>
  <r>
    <s v="P01078"/>
    <s v="L0312"/>
    <s v="2026-02-09"/>
    <n v="51161"/>
    <n v="0"/>
    <x v="2"/>
  </r>
  <r>
    <s v="P01079"/>
    <s v="L0312"/>
    <s v="2025-07-03"/>
    <n v="22484"/>
    <n v="22484"/>
    <x v="0"/>
  </r>
  <r>
    <s v="P01080"/>
    <s v="L0313"/>
    <s v="2026-01-26"/>
    <n v="27290"/>
    <n v="0"/>
    <x v="1"/>
  </r>
  <r>
    <s v="P01081"/>
    <s v="L0313"/>
    <s v="2025-03-01"/>
    <n v="26752"/>
    <n v="26752"/>
    <x v="0"/>
  </r>
  <r>
    <s v="P01082"/>
    <s v="L0313"/>
    <s v="2025-08-28"/>
    <n v="52310"/>
    <n v="0"/>
    <x v="1"/>
  </r>
  <r>
    <s v="P01083"/>
    <s v="L0314"/>
    <s v="2025-02-12"/>
    <n v="65401"/>
    <n v="65401"/>
    <x v="0"/>
  </r>
  <r>
    <s v="P01084"/>
    <s v="L0314"/>
    <s v="2026-01-23"/>
    <n v="69286"/>
    <n v="69286"/>
    <x v="0"/>
  </r>
  <r>
    <s v="P01085"/>
    <s v="L0314"/>
    <s v="2026-02-18"/>
    <n v="70316"/>
    <n v="70316"/>
    <x v="0"/>
  </r>
  <r>
    <s v="P01086"/>
    <s v="L0314"/>
    <s v="2026-03-21"/>
    <n v="30228"/>
    <n v="30228"/>
    <x v="0"/>
  </r>
  <r>
    <s v="P01087"/>
    <s v="L0315"/>
    <s v="2026-04-30"/>
    <n v="61126"/>
    <n v="61126"/>
    <x v="0"/>
  </r>
  <r>
    <s v="P01088"/>
    <s v="L0315"/>
    <s v="2025-06-10"/>
    <n v="57136"/>
    <n v="0"/>
    <x v="1"/>
  </r>
  <r>
    <s v="P01089"/>
    <s v="L0315"/>
    <s v="2025-01-30"/>
    <n v="36929"/>
    <n v="36929"/>
    <x v="0"/>
  </r>
  <r>
    <s v="P01090"/>
    <s v="L0315"/>
    <s v="2025-07-28"/>
    <n v="45385"/>
    <n v="0"/>
    <x v="2"/>
  </r>
  <r>
    <s v="P01091"/>
    <s v="L0316"/>
    <s v="2025-09-22"/>
    <n v="17119"/>
    <n v="17119"/>
    <x v="0"/>
  </r>
  <r>
    <s v="P01092"/>
    <s v="L0316"/>
    <s v="2026-03-01"/>
    <n v="46459"/>
    <n v="0"/>
    <x v="2"/>
  </r>
  <r>
    <s v="P01093"/>
    <s v="L0317"/>
    <s v="2025-10-11"/>
    <n v="63502"/>
    <n v="63502"/>
    <x v="0"/>
  </r>
  <r>
    <s v="P01094"/>
    <s v="L0317"/>
    <s v="2026-04-20"/>
    <n v="39216"/>
    <n v="39216"/>
    <x v="0"/>
  </r>
  <r>
    <s v="P01095"/>
    <s v="L0317"/>
    <s v="2025-05-28"/>
    <n v="60100"/>
    <n v="0"/>
    <x v="2"/>
  </r>
  <r>
    <s v="P01096"/>
    <s v="L0317"/>
    <s v="2025-04-24"/>
    <n v="39973"/>
    <n v="39973"/>
    <x v="0"/>
  </r>
  <r>
    <s v="P01097"/>
    <s v="L0318"/>
    <s v="2025-06-11"/>
    <n v="67870"/>
    <n v="67870"/>
    <x v="0"/>
  </r>
  <r>
    <s v="P01098"/>
    <s v="L0318"/>
    <s v="2025-07-21"/>
    <n v="73880"/>
    <n v="0"/>
    <x v="1"/>
  </r>
  <r>
    <s v="P01099"/>
    <s v="L0318"/>
    <s v="2026-02-17"/>
    <n v="40282"/>
    <n v="40282"/>
    <x v="0"/>
  </r>
  <r>
    <s v="P01100"/>
    <s v="L0318"/>
    <s v="2025-07-08"/>
    <n v="16311"/>
    <n v="16311"/>
    <x v="0"/>
  </r>
  <r>
    <s v="P01101"/>
    <s v="L0318"/>
    <s v="2025-02-06"/>
    <n v="51428"/>
    <n v="51428"/>
    <x v="0"/>
  </r>
  <r>
    <s v="P01102"/>
    <s v="L0319"/>
    <s v="2025-03-17"/>
    <n v="44914"/>
    <n v="0"/>
    <x v="2"/>
  </r>
  <r>
    <s v="P01103"/>
    <s v="L0319"/>
    <s v="2025-11-28"/>
    <n v="49390"/>
    <n v="49390"/>
    <x v="0"/>
  </r>
  <r>
    <s v="P01104"/>
    <s v="L0319"/>
    <s v="2025-10-19"/>
    <n v="72987"/>
    <n v="0"/>
    <x v="1"/>
  </r>
  <r>
    <s v="P01105"/>
    <s v="L0319"/>
    <s v="2025-04-24"/>
    <n v="10579"/>
    <n v="0"/>
    <x v="1"/>
  </r>
  <r>
    <s v="P01106"/>
    <s v="L0320"/>
    <s v="2025-02-16"/>
    <n v="61029"/>
    <n v="0"/>
    <x v="2"/>
  </r>
  <r>
    <s v="P01107"/>
    <s v="L0320"/>
    <s v="2025-02-24"/>
    <n v="6786"/>
    <n v="6786"/>
    <x v="0"/>
  </r>
  <r>
    <s v="P01108"/>
    <s v="L0321"/>
    <s v="2025-09-30"/>
    <n v="70125"/>
    <n v="70125"/>
    <x v="0"/>
  </r>
  <r>
    <s v="P01109"/>
    <s v="L0321"/>
    <s v="2025-12-11"/>
    <n v="44973"/>
    <n v="0"/>
    <x v="2"/>
  </r>
  <r>
    <s v="P01110"/>
    <s v="L0322"/>
    <s v="2025-05-06"/>
    <n v="64664"/>
    <n v="64664"/>
    <x v="0"/>
  </r>
  <r>
    <s v="P01111"/>
    <s v="L0322"/>
    <s v="2026-03-25"/>
    <n v="58622"/>
    <n v="0"/>
    <x v="1"/>
  </r>
  <r>
    <s v="P01112"/>
    <s v="L0323"/>
    <s v="2026-02-27"/>
    <n v="74342"/>
    <n v="74342"/>
    <x v="0"/>
  </r>
  <r>
    <s v="P01113"/>
    <s v="L0323"/>
    <s v="2026-03-01"/>
    <n v="8416"/>
    <n v="8416"/>
    <x v="0"/>
  </r>
  <r>
    <s v="P01114"/>
    <s v="L0323"/>
    <s v="2025-02-08"/>
    <n v="42444"/>
    <n v="0"/>
    <x v="1"/>
  </r>
  <r>
    <s v="P01115"/>
    <s v="L0323"/>
    <s v="2025-10-28"/>
    <n v="17666"/>
    <n v="17666"/>
    <x v="0"/>
  </r>
  <r>
    <s v="P01116"/>
    <s v="L0324"/>
    <s v="2025-07-29"/>
    <n v="72738"/>
    <n v="0"/>
    <x v="2"/>
  </r>
  <r>
    <s v="P01117"/>
    <s v="L0324"/>
    <s v="2025-03-07"/>
    <n v="19703"/>
    <n v="19703"/>
    <x v="0"/>
  </r>
  <r>
    <s v="P01118"/>
    <s v="L0325"/>
    <s v="2025-02-03"/>
    <n v="15365"/>
    <n v="15365"/>
    <x v="0"/>
  </r>
  <r>
    <s v="P01119"/>
    <s v="L0325"/>
    <s v="2025-07-05"/>
    <n v="5987"/>
    <n v="0"/>
    <x v="1"/>
  </r>
  <r>
    <s v="P01120"/>
    <s v="L0325"/>
    <s v="2025-08-15"/>
    <n v="30168"/>
    <n v="0"/>
    <x v="2"/>
  </r>
  <r>
    <s v="P01121"/>
    <s v="L0325"/>
    <s v="2025-09-25"/>
    <n v="11583"/>
    <n v="11583"/>
    <x v="0"/>
  </r>
  <r>
    <s v="P01122"/>
    <s v="L0326"/>
    <s v="2026-04-28"/>
    <n v="40932"/>
    <n v="40932"/>
    <x v="0"/>
  </r>
  <r>
    <s v="P01123"/>
    <s v="L0326"/>
    <s v="2025-07-22"/>
    <n v="51676"/>
    <n v="0"/>
    <x v="1"/>
  </r>
  <r>
    <s v="P01124"/>
    <s v="L0327"/>
    <s v="2025-12-25"/>
    <n v="48793"/>
    <n v="48793"/>
    <x v="0"/>
  </r>
  <r>
    <s v="P01125"/>
    <s v="L0327"/>
    <s v="2025-12-30"/>
    <n v="26895"/>
    <n v="26895"/>
    <x v="0"/>
  </r>
  <r>
    <s v="P01126"/>
    <s v="L0327"/>
    <s v="2025-06-23"/>
    <n v="60798"/>
    <n v="60798"/>
    <x v="0"/>
  </r>
  <r>
    <s v="P01127"/>
    <s v="L0328"/>
    <s v="2025-08-21"/>
    <n v="68736"/>
    <n v="0"/>
    <x v="2"/>
  </r>
  <r>
    <s v="P01128"/>
    <s v="L0328"/>
    <s v="2025-04-18"/>
    <n v="5524"/>
    <n v="0"/>
    <x v="2"/>
  </r>
  <r>
    <s v="P01129"/>
    <s v="L0328"/>
    <s v="2025-03-02"/>
    <n v="73746"/>
    <n v="73746"/>
    <x v="0"/>
  </r>
  <r>
    <s v="P01130"/>
    <s v="L0329"/>
    <s v="2025-01-03"/>
    <n v="56387"/>
    <n v="0"/>
    <x v="2"/>
  </r>
  <r>
    <s v="P01131"/>
    <s v="L0329"/>
    <s v="2026-03-29"/>
    <n v="22189"/>
    <n v="22189"/>
    <x v="0"/>
  </r>
  <r>
    <s v="P01132"/>
    <s v="L0329"/>
    <s v="2025-02-22"/>
    <n v="18553"/>
    <n v="18553"/>
    <x v="0"/>
  </r>
  <r>
    <s v="P01133"/>
    <s v="L0329"/>
    <s v="2025-06-02"/>
    <n v="45312"/>
    <n v="45312"/>
    <x v="0"/>
  </r>
  <r>
    <s v="P01134"/>
    <s v="L0330"/>
    <s v="2025-02-17"/>
    <n v="33381"/>
    <n v="33381"/>
    <x v="0"/>
  </r>
  <r>
    <s v="P01135"/>
    <s v="L0330"/>
    <s v="2025-05-15"/>
    <n v="14896"/>
    <n v="0"/>
    <x v="2"/>
  </r>
  <r>
    <s v="P01136"/>
    <s v="L0331"/>
    <s v="2025-06-16"/>
    <n v="62136"/>
    <n v="62136"/>
    <x v="0"/>
  </r>
  <r>
    <s v="P01137"/>
    <s v="L0331"/>
    <s v="2025-03-08"/>
    <n v="58670"/>
    <n v="0"/>
    <x v="2"/>
  </r>
  <r>
    <s v="P01138"/>
    <s v="L0332"/>
    <s v="2026-01-23"/>
    <n v="70790"/>
    <n v="0"/>
    <x v="1"/>
  </r>
  <r>
    <s v="P01139"/>
    <s v="L0332"/>
    <s v="2025-12-24"/>
    <n v="72143"/>
    <n v="72143"/>
    <x v="0"/>
  </r>
  <r>
    <s v="P01140"/>
    <s v="L0332"/>
    <s v="2025-06-03"/>
    <n v="16376"/>
    <n v="16376"/>
    <x v="0"/>
  </r>
  <r>
    <s v="P01141"/>
    <s v="L0333"/>
    <s v="2025-01-26"/>
    <n v="11030"/>
    <n v="11030"/>
    <x v="0"/>
  </r>
  <r>
    <s v="P01142"/>
    <s v="L0333"/>
    <s v="2026-04-03"/>
    <n v="11632"/>
    <n v="11632"/>
    <x v="0"/>
  </r>
  <r>
    <s v="P01143"/>
    <s v="L0334"/>
    <s v="2025-11-12"/>
    <n v="36532"/>
    <n v="36532"/>
    <x v="0"/>
  </r>
  <r>
    <s v="P01144"/>
    <s v="L0334"/>
    <s v="2025-07-16"/>
    <n v="21725"/>
    <n v="21725"/>
    <x v="0"/>
  </r>
  <r>
    <s v="P01145"/>
    <s v="L0335"/>
    <s v="2025-10-07"/>
    <n v="59467"/>
    <n v="59467"/>
    <x v="0"/>
  </r>
  <r>
    <s v="P01146"/>
    <s v="L0335"/>
    <s v="2026-01-09"/>
    <n v="73633"/>
    <n v="73633"/>
    <x v="0"/>
  </r>
  <r>
    <s v="P01147"/>
    <s v="L0335"/>
    <s v="2025-04-11"/>
    <n v="61534"/>
    <n v="0"/>
    <x v="1"/>
  </r>
  <r>
    <s v="P01148"/>
    <s v="L0335"/>
    <s v="2025-09-10"/>
    <n v="38626"/>
    <n v="0"/>
    <x v="1"/>
  </r>
  <r>
    <s v="P01149"/>
    <s v="L0335"/>
    <s v="2025-07-23"/>
    <n v="73175"/>
    <n v="73175"/>
    <x v="0"/>
  </r>
  <r>
    <s v="P01150"/>
    <s v="L0336"/>
    <s v="2026-01-21"/>
    <n v="49189"/>
    <n v="49189"/>
    <x v="0"/>
  </r>
  <r>
    <s v="P01151"/>
    <s v="L0336"/>
    <s v="2025-11-24"/>
    <n v="49384"/>
    <n v="49384"/>
    <x v="0"/>
  </r>
  <r>
    <s v="P01152"/>
    <s v="L0337"/>
    <s v="2025-04-02"/>
    <n v="68302"/>
    <n v="68302"/>
    <x v="0"/>
  </r>
  <r>
    <s v="P01153"/>
    <s v="L0337"/>
    <s v="2025-07-14"/>
    <n v="61135"/>
    <n v="61135"/>
    <x v="0"/>
  </r>
  <r>
    <s v="P01154"/>
    <s v="L0337"/>
    <s v="2025-06-08"/>
    <n v="62119"/>
    <n v="0"/>
    <x v="1"/>
  </r>
  <r>
    <s v="P01155"/>
    <s v="L0338"/>
    <s v="2026-03-19"/>
    <n v="66161"/>
    <n v="66161"/>
    <x v="0"/>
  </r>
  <r>
    <s v="P01156"/>
    <s v="L0338"/>
    <s v="2025-04-18"/>
    <n v="70833"/>
    <n v="70833"/>
    <x v="0"/>
  </r>
  <r>
    <s v="P01157"/>
    <s v="L0338"/>
    <s v="2025-01-18"/>
    <n v="42764"/>
    <n v="42764"/>
    <x v="0"/>
  </r>
  <r>
    <s v="P01158"/>
    <s v="L0338"/>
    <s v="2026-02-27"/>
    <n v="14531"/>
    <n v="0"/>
    <x v="2"/>
  </r>
  <r>
    <s v="P01159"/>
    <s v="L0339"/>
    <s v="2025-12-23"/>
    <n v="37899"/>
    <n v="0"/>
    <x v="2"/>
  </r>
  <r>
    <s v="P01160"/>
    <s v="L0339"/>
    <s v="2025-07-20"/>
    <n v="22838"/>
    <n v="22838"/>
    <x v="0"/>
  </r>
  <r>
    <s v="P01161"/>
    <s v="L0339"/>
    <s v="2025-07-17"/>
    <n v="17448"/>
    <n v="0"/>
    <x v="1"/>
  </r>
  <r>
    <s v="P01162"/>
    <s v="L0340"/>
    <s v="2026-04-10"/>
    <n v="34131"/>
    <n v="34131"/>
    <x v="0"/>
  </r>
  <r>
    <s v="P01163"/>
    <s v="L0340"/>
    <s v="2025-10-31"/>
    <n v="26283"/>
    <n v="0"/>
    <x v="1"/>
  </r>
  <r>
    <s v="P01164"/>
    <s v="L0341"/>
    <s v="2025-10-15"/>
    <n v="33691"/>
    <n v="33691"/>
    <x v="0"/>
  </r>
  <r>
    <s v="P01165"/>
    <s v="L0341"/>
    <s v="2026-04-20"/>
    <n v="36244"/>
    <n v="0"/>
    <x v="1"/>
  </r>
  <r>
    <s v="P01166"/>
    <s v="L0342"/>
    <s v="2026-03-03"/>
    <n v="36750"/>
    <n v="0"/>
    <x v="2"/>
  </r>
  <r>
    <s v="P01167"/>
    <s v="L0342"/>
    <s v="2026-04-05"/>
    <n v="39241"/>
    <n v="39241"/>
    <x v="0"/>
  </r>
  <r>
    <s v="P01168"/>
    <s v="L0342"/>
    <s v="2025-03-16"/>
    <n v="28325"/>
    <n v="28325"/>
    <x v="0"/>
  </r>
  <r>
    <s v="P01169"/>
    <s v="L0342"/>
    <s v="2025-03-23"/>
    <n v="19626"/>
    <n v="0"/>
    <x v="2"/>
  </r>
  <r>
    <s v="P01170"/>
    <s v="L0343"/>
    <s v="2026-04-10"/>
    <n v="23671"/>
    <n v="23671"/>
    <x v="0"/>
  </r>
  <r>
    <s v="P01171"/>
    <s v="L0343"/>
    <s v="2026-01-18"/>
    <n v="71401"/>
    <n v="71401"/>
    <x v="0"/>
  </r>
  <r>
    <s v="P01172"/>
    <s v="L0344"/>
    <s v="2026-04-10"/>
    <n v="19434"/>
    <n v="19434"/>
    <x v="0"/>
  </r>
  <r>
    <s v="P01173"/>
    <s v="L0344"/>
    <s v="2025-01-23"/>
    <n v="25149"/>
    <n v="0"/>
    <x v="2"/>
  </r>
  <r>
    <s v="P01174"/>
    <s v="L0345"/>
    <s v="2025-07-04"/>
    <n v="19357"/>
    <n v="0"/>
    <x v="2"/>
  </r>
  <r>
    <s v="P01175"/>
    <s v="L0345"/>
    <s v="2025-11-23"/>
    <n v="42573"/>
    <n v="42573"/>
    <x v="0"/>
  </r>
  <r>
    <s v="P01176"/>
    <s v="L0346"/>
    <s v="2025-04-09"/>
    <n v="70434"/>
    <n v="0"/>
    <x v="1"/>
  </r>
  <r>
    <s v="P01177"/>
    <s v="L0346"/>
    <s v="2026-05-16"/>
    <n v="25198"/>
    <n v="25198"/>
    <x v="0"/>
  </r>
  <r>
    <s v="P01178"/>
    <s v="L0346"/>
    <s v="2025-08-28"/>
    <n v="58160"/>
    <n v="0"/>
    <x v="2"/>
  </r>
  <r>
    <s v="P01179"/>
    <s v="L0346"/>
    <s v="2025-07-12"/>
    <n v="47437"/>
    <n v="0"/>
    <x v="2"/>
  </r>
  <r>
    <s v="P01180"/>
    <s v="L0347"/>
    <s v="2025-02-18"/>
    <n v="26145"/>
    <n v="26145"/>
    <x v="0"/>
  </r>
  <r>
    <s v="P01181"/>
    <s v="L0347"/>
    <s v="2025-07-18"/>
    <n v="31816"/>
    <n v="0"/>
    <x v="2"/>
  </r>
  <r>
    <s v="P01182"/>
    <s v="L0347"/>
    <s v="2025-03-09"/>
    <n v="15649"/>
    <n v="0"/>
    <x v="1"/>
  </r>
  <r>
    <s v="P01183"/>
    <s v="L0347"/>
    <s v="2026-03-14"/>
    <n v="57583"/>
    <n v="57583"/>
    <x v="0"/>
  </r>
  <r>
    <s v="P01184"/>
    <s v="L0347"/>
    <s v="2025-08-27"/>
    <n v="62544"/>
    <n v="62544"/>
    <x v="0"/>
  </r>
  <r>
    <s v="P01185"/>
    <s v="L0348"/>
    <s v="2025-06-23"/>
    <n v="39524"/>
    <n v="39524"/>
    <x v="0"/>
  </r>
  <r>
    <s v="P01186"/>
    <s v="L0348"/>
    <s v="2026-05-04"/>
    <n v="15150"/>
    <n v="15150"/>
    <x v="0"/>
  </r>
  <r>
    <s v="P01187"/>
    <s v="L0348"/>
    <s v="2025-03-21"/>
    <n v="56891"/>
    <n v="56891"/>
    <x v="0"/>
  </r>
  <r>
    <s v="P01188"/>
    <s v="L0348"/>
    <s v="2025-07-04"/>
    <n v="53359"/>
    <n v="53359"/>
    <x v="0"/>
  </r>
  <r>
    <s v="P01189"/>
    <s v="L0348"/>
    <s v="2026-03-04"/>
    <n v="67175"/>
    <n v="67175"/>
    <x v="0"/>
  </r>
  <r>
    <s v="P01190"/>
    <s v="L0349"/>
    <s v="2025-11-11"/>
    <n v="71864"/>
    <n v="0"/>
    <x v="2"/>
  </r>
  <r>
    <s v="P01191"/>
    <s v="L0349"/>
    <s v="2026-03-01"/>
    <n v="5567"/>
    <n v="5567"/>
    <x v="0"/>
  </r>
  <r>
    <s v="P01192"/>
    <s v="L0349"/>
    <s v="2026-03-15"/>
    <n v="25633"/>
    <n v="25633"/>
    <x v="0"/>
  </r>
  <r>
    <s v="P01193"/>
    <s v="L0350"/>
    <s v="2025-01-20"/>
    <n v="15748"/>
    <n v="0"/>
    <x v="2"/>
  </r>
  <r>
    <s v="P01194"/>
    <s v="L0350"/>
    <s v="2026-02-23"/>
    <n v="50098"/>
    <n v="0"/>
    <x v="1"/>
  </r>
  <r>
    <s v="P01195"/>
    <s v="L0350"/>
    <s v="2025-06-01"/>
    <n v="19127"/>
    <n v="19127"/>
    <x v="0"/>
  </r>
  <r>
    <s v="P01196"/>
    <s v="L0350"/>
    <s v="2025-11-10"/>
    <n v="29462"/>
    <n v="0"/>
    <x v="1"/>
  </r>
  <r>
    <s v="P01197"/>
    <s v="L0350"/>
    <s v="2025-12-28"/>
    <n v="6955"/>
    <n v="6955"/>
    <x v="0"/>
  </r>
  <r>
    <s v="P01198"/>
    <s v="L0351"/>
    <s v="2026-01-14"/>
    <n v="65393"/>
    <n v="65393"/>
    <x v="0"/>
  </r>
  <r>
    <s v="P01199"/>
    <s v="L0351"/>
    <s v="2025-06-01"/>
    <n v="70615"/>
    <n v="70615"/>
    <x v="0"/>
  </r>
  <r>
    <s v="P01200"/>
    <s v="L0351"/>
    <s v="2025-12-26"/>
    <n v="66509"/>
    <n v="0"/>
    <x v="1"/>
  </r>
  <r>
    <s v="P01201"/>
    <s v="L0351"/>
    <s v="2025-09-10"/>
    <n v="26256"/>
    <n v="0"/>
    <x v="1"/>
  </r>
  <r>
    <s v="P01202"/>
    <s v="L0351"/>
    <s v="2025-10-07"/>
    <n v="34427"/>
    <n v="34427"/>
    <x v="0"/>
  </r>
  <r>
    <s v="P01203"/>
    <s v="L0352"/>
    <s v="2025-02-02"/>
    <n v="72095"/>
    <n v="72095"/>
    <x v="0"/>
  </r>
  <r>
    <s v="P01204"/>
    <s v="L0352"/>
    <s v="2025-03-27"/>
    <n v="25654"/>
    <n v="0"/>
    <x v="1"/>
  </r>
  <r>
    <s v="P01205"/>
    <s v="L0352"/>
    <s v="2025-10-29"/>
    <n v="64504"/>
    <n v="64504"/>
    <x v="0"/>
  </r>
  <r>
    <s v="P01206"/>
    <s v="L0353"/>
    <s v="2025-08-09"/>
    <n v="9571"/>
    <n v="9571"/>
    <x v="0"/>
  </r>
  <r>
    <s v="P01207"/>
    <s v="L0353"/>
    <s v="2025-04-06"/>
    <n v="19388"/>
    <n v="0"/>
    <x v="1"/>
  </r>
  <r>
    <s v="P01208"/>
    <s v="L0353"/>
    <s v="2025-06-14"/>
    <n v="46493"/>
    <n v="46493"/>
    <x v="0"/>
  </r>
  <r>
    <s v="P01209"/>
    <s v="L0353"/>
    <s v="2025-04-25"/>
    <n v="66198"/>
    <n v="0"/>
    <x v="2"/>
  </r>
  <r>
    <s v="P01210"/>
    <s v="L0353"/>
    <s v="2025-02-02"/>
    <n v="18225"/>
    <n v="0"/>
    <x v="2"/>
  </r>
  <r>
    <s v="P01211"/>
    <s v="L0354"/>
    <s v="2026-04-03"/>
    <n v="58440"/>
    <n v="0"/>
    <x v="2"/>
  </r>
  <r>
    <s v="P01212"/>
    <s v="L0354"/>
    <s v="2026-02-02"/>
    <n v="7200"/>
    <n v="7200"/>
    <x v="0"/>
  </r>
  <r>
    <s v="P01213"/>
    <s v="L0354"/>
    <s v="2025-11-28"/>
    <n v="57932"/>
    <n v="0"/>
    <x v="1"/>
  </r>
  <r>
    <s v="P01214"/>
    <s v="L0354"/>
    <s v="2025-03-29"/>
    <n v="71879"/>
    <n v="0"/>
    <x v="2"/>
  </r>
  <r>
    <s v="P01215"/>
    <s v="L0354"/>
    <s v="2025-08-03"/>
    <n v="67079"/>
    <n v="0"/>
    <x v="1"/>
  </r>
  <r>
    <s v="P01216"/>
    <s v="L0355"/>
    <s v="2026-02-15"/>
    <n v="68240"/>
    <n v="68240"/>
    <x v="0"/>
  </r>
  <r>
    <s v="P01217"/>
    <s v="L0355"/>
    <s v="2025-03-31"/>
    <n v="70566"/>
    <n v="70566"/>
    <x v="0"/>
  </r>
  <r>
    <s v="P01218"/>
    <s v="L0355"/>
    <s v="2026-03-27"/>
    <n v="69514"/>
    <n v="0"/>
    <x v="2"/>
  </r>
  <r>
    <s v="P01219"/>
    <s v="L0355"/>
    <s v="2025-11-24"/>
    <n v="46780"/>
    <n v="46780"/>
    <x v="0"/>
  </r>
  <r>
    <s v="P01220"/>
    <s v="L0355"/>
    <s v="2025-11-25"/>
    <n v="31647"/>
    <n v="0"/>
    <x v="2"/>
  </r>
  <r>
    <s v="P01221"/>
    <s v="L0356"/>
    <s v="2026-02-13"/>
    <n v="46190"/>
    <n v="46190"/>
    <x v="0"/>
  </r>
  <r>
    <s v="P01222"/>
    <s v="L0356"/>
    <s v="2025-08-12"/>
    <n v="54448"/>
    <n v="54448"/>
    <x v="0"/>
  </r>
  <r>
    <s v="P01223"/>
    <s v="L0356"/>
    <s v="2025-09-20"/>
    <n v="63098"/>
    <n v="63098"/>
    <x v="0"/>
  </r>
  <r>
    <s v="P01224"/>
    <s v="L0357"/>
    <s v="2025-06-25"/>
    <n v="15422"/>
    <n v="15422"/>
    <x v="0"/>
  </r>
  <r>
    <s v="P01225"/>
    <s v="L0357"/>
    <s v="2025-12-02"/>
    <n v="6995"/>
    <n v="6995"/>
    <x v="0"/>
  </r>
  <r>
    <s v="P01226"/>
    <s v="L0357"/>
    <s v="2025-07-19"/>
    <n v="61465"/>
    <n v="61465"/>
    <x v="0"/>
  </r>
  <r>
    <s v="P01227"/>
    <s v="L0357"/>
    <s v="2026-01-06"/>
    <n v="68460"/>
    <n v="68460"/>
    <x v="0"/>
  </r>
  <r>
    <s v="P01228"/>
    <s v="L0358"/>
    <s v="2026-03-03"/>
    <n v="16107"/>
    <n v="0"/>
    <x v="1"/>
  </r>
  <r>
    <s v="P01229"/>
    <s v="L0358"/>
    <s v="2025-03-24"/>
    <n v="31927"/>
    <n v="0"/>
    <x v="2"/>
  </r>
  <r>
    <s v="P01230"/>
    <s v="L0358"/>
    <s v="2025-09-16"/>
    <n v="69845"/>
    <n v="69845"/>
    <x v="0"/>
  </r>
  <r>
    <s v="P01231"/>
    <s v="L0358"/>
    <s v="2025-05-27"/>
    <n v="72080"/>
    <n v="0"/>
    <x v="2"/>
  </r>
  <r>
    <s v="P01232"/>
    <s v="L0358"/>
    <s v="2025-06-16"/>
    <n v="16541"/>
    <n v="0"/>
    <x v="1"/>
  </r>
  <r>
    <s v="P01233"/>
    <s v="L0359"/>
    <s v="2025-10-29"/>
    <n v="46881"/>
    <n v="46881"/>
    <x v="0"/>
  </r>
  <r>
    <s v="P01234"/>
    <s v="L0359"/>
    <s v="2026-02-08"/>
    <n v="58258"/>
    <n v="58258"/>
    <x v="0"/>
  </r>
  <r>
    <s v="P01235"/>
    <s v="L0360"/>
    <s v="2025-05-25"/>
    <n v="44088"/>
    <n v="44088"/>
    <x v="0"/>
  </r>
  <r>
    <s v="P01236"/>
    <s v="L0360"/>
    <s v="2026-04-04"/>
    <n v="57202"/>
    <n v="0"/>
    <x v="2"/>
  </r>
  <r>
    <s v="P01237"/>
    <s v="L0360"/>
    <s v="2026-02-05"/>
    <n v="72130"/>
    <n v="72130"/>
    <x v="0"/>
  </r>
  <r>
    <s v="P01238"/>
    <s v="L0361"/>
    <s v="2025-12-14"/>
    <n v="69160"/>
    <n v="69160"/>
    <x v="0"/>
  </r>
  <r>
    <s v="P01239"/>
    <s v="L0361"/>
    <s v="2025-08-04"/>
    <n v="8731"/>
    <n v="8731"/>
    <x v="0"/>
  </r>
  <r>
    <s v="P01240"/>
    <s v="L0361"/>
    <s v="2025-06-14"/>
    <n v="73962"/>
    <n v="0"/>
    <x v="1"/>
  </r>
  <r>
    <s v="P01241"/>
    <s v="L0361"/>
    <s v="2025-07-14"/>
    <n v="14533"/>
    <n v="14533"/>
    <x v="0"/>
  </r>
  <r>
    <s v="P01242"/>
    <s v="L0361"/>
    <s v="2025-12-16"/>
    <n v="11703"/>
    <n v="11703"/>
    <x v="0"/>
  </r>
  <r>
    <s v="P01243"/>
    <s v="L0362"/>
    <s v="2026-02-18"/>
    <n v="70604"/>
    <n v="70604"/>
    <x v="0"/>
  </r>
  <r>
    <s v="P01244"/>
    <s v="L0362"/>
    <s v="2026-03-01"/>
    <n v="54530"/>
    <n v="54530"/>
    <x v="0"/>
  </r>
  <r>
    <s v="P01245"/>
    <s v="L0362"/>
    <s v="2025-06-20"/>
    <n v="5848"/>
    <n v="5848"/>
    <x v="0"/>
  </r>
  <r>
    <s v="P01246"/>
    <s v="L0362"/>
    <s v="2025-10-14"/>
    <n v="14853"/>
    <n v="0"/>
    <x v="1"/>
  </r>
  <r>
    <s v="P01247"/>
    <s v="L0362"/>
    <s v="2025-04-05"/>
    <n v="49549"/>
    <n v="49549"/>
    <x v="0"/>
  </r>
  <r>
    <s v="P01248"/>
    <s v="L0363"/>
    <s v="2025-03-17"/>
    <n v="58514"/>
    <n v="58514"/>
    <x v="0"/>
  </r>
  <r>
    <s v="P01249"/>
    <s v="L0363"/>
    <s v="2025-02-27"/>
    <n v="57681"/>
    <n v="0"/>
    <x v="1"/>
  </r>
  <r>
    <s v="P01250"/>
    <s v="L0363"/>
    <s v="2025-11-19"/>
    <n v="34544"/>
    <n v="34544"/>
    <x v="0"/>
  </r>
  <r>
    <s v="P01251"/>
    <s v="L0363"/>
    <s v="2025-09-29"/>
    <n v="65396"/>
    <n v="65396"/>
    <x v="0"/>
  </r>
  <r>
    <s v="P01252"/>
    <s v="L0363"/>
    <s v="2025-10-08"/>
    <n v="27900"/>
    <n v="27900"/>
    <x v="0"/>
  </r>
  <r>
    <s v="P01253"/>
    <s v="L0364"/>
    <s v="2026-03-24"/>
    <n v="71940"/>
    <n v="71940"/>
    <x v="0"/>
  </r>
  <r>
    <s v="P01254"/>
    <s v="L0364"/>
    <s v="2025-03-15"/>
    <n v="20757"/>
    <n v="20757"/>
    <x v="0"/>
  </r>
  <r>
    <s v="P01255"/>
    <s v="L0364"/>
    <s v="2025-10-24"/>
    <n v="30879"/>
    <n v="30879"/>
    <x v="0"/>
  </r>
  <r>
    <s v="P01256"/>
    <s v="L0365"/>
    <s v="2025-09-22"/>
    <n v="20245"/>
    <n v="0"/>
    <x v="1"/>
  </r>
  <r>
    <s v="P01257"/>
    <s v="L0365"/>
    <s v="2025-03-11"/>
    <n v="67471"/>
    <n v="0"/>
    <x v="1"/>
  </r>
  <r>
    <s v="P01258"/>
    <s v="L0365"/>
    <s v="2025-09-13"/>
    <n v="6275"/>
    <n v="6275"/>
    <x v="0"/>
  </r>
  <r>
    <s v="P01259"/>
    <s v="L0366"/>
    <s v="2025-12-30"/>
    <n v="11713"/>
    <n v="11713"/>
    <x v="0"/>
  </r>
  <r>
    <s v="P01260"/>
    <s v="L0366"/>
    <s v="2026-03-25"/>
    <n v="7438"/>
    <n v="0"/>
    <x v="1"/>
  </r>
  <r>
    <s v="P01261"/>
    <s v="L0366"/>
    <s v="2026-05-05"/>
    <n v="65221"/>
    <n v="0"/>
    <x v="2"/>
  </r>
  <r>
    <s v="P01262"/>
    <s v="L0367"/>
    <s v="2025-05-31"/>
    <n v="36047"/>
    <n v="0"/>
    <x v="2"/>
  </r>
  <r>
    <s v="P01263"/>
    <s v="L0367"/>
    <s v="2026-01-14"/>
    <n v="22864"/>
    <n v="22864"/>
    <x v="0"/>
  </r>
  <r>
    <s v="P01264"/>
    <s v="L0367"/>
    <s v="2025-09-10"/>
    <n v="71285"/>
    <n v="71285"/>
    <x v="0"/>
  </r>
  <r>
    <s v="P01265"/>
    <s v="L0368"/>
    <s v="2025-04-21"/>
    <n v="47472"/>
    <n v="47472"/>
    <x v="0"/>
  </r>
  <r>
    <s v="P01266"/>
    <s v="L0368"/>
    <s v="2025-09-29"/>
    <n v="55548"/>
    <n v="55548"/>
    <x v="0"/>
  </r>
  <r>
    <s v="P01267"/>
    <s v="L0368"/>
    <s v="2026-03-17"/>
    <n v="36006"/>
    <n v="36006"/>
    <x v="0"/>
  </r>
  <r>
    <s v="P01268"/>
    <s v="L0369"/>
    <s v="2025-11-29"/>
    <n v="18419"/>
    <n v="18419"/>
    <x v="0"/>
  </r>
  <r>
    <s v="P01269"/>
    <s v="L0369"/>
    <s v="2026-04-25"/>
    <n v="7617"/>
    <n v="0"/>
    <x v="2"/>
  </r>
  <r>
    <s v="P01270"/>
    <s v="L0369"/>
    <s v="2025-11-19"/>
    <n v="7335"/>
    <n v="7335"/>
    <x v="0"/>
  </r>
  <r>
    <s v="P01271"/>
    <s v="L0369"/>
    <s v="2025-09-24"/>
    <n v="66116"/>
    <n v="66116"/>
    <x v="0"/>
  </r>
  <r>
    <s v="P01272"/>
    <s v="L0369"/>
    <s v="2025-07-29"/>
    <n v="7132"/>
    <n v="7132"/>
    <x v="0"/>
  </r>
  <r>
    <s v="P01273"/>
    <s v="L0370"/>
    <s v="2025-06-20"/>
    <n v="71917"/>
    <n v="71917"/>
    <x v="0"/>
  </r>
  <r>
    <s v="P01274"/>
    <s v="L0370"/>
    <s v="2025-09-10"/>
    <n v="64100"/>
    <n v="64100"/>
    <x v="0"/>
  </r>
  <r>
    <s v="P01275"/>
    <s v="L0371"/>
    <s v="2026-03-22"/>
    <n v="61968"/>
    <n v="0"/>
    <x v="2"/>
  </r>
  <r>
    <s v="P01276"/>
    <s v="L0371"/>
    <s v="2025-08-25"/>
    <n v="72275"/>
    <n v="0"/>
    <x v="2"/>
  </r>
  <r>
    <s v="P01277"/>
    <s v="L0371"/>
    <s v="2025-05-30"/>
    <n v="40149"/>
    <n v="0"/>
    <x v="1"/>
  </r>
  <r>
    <s v="P01278"/>
    <s v="L0371"/>
    <s v="2026-02-15"/>
    <n v="41049"/>
    <n v="41049"/>
    <x v="0"/>
  </r>
  <r>
    <s v="P01279"/>
    <s v="L0371"/>
    <s v="2025-07-03"/>
    <n v="22925"/>
    <n v="0"/>
    <x v="1"/>
  </r>
  <r>
    <s v="P01280"/>
    <s v="L0372"/>
    <s v="2025-04-21"/>
    <n v="74443"/>
    <n v="74443"/>
    <x v="0"/>
  </r>
  <r>
    <s v="P01281"/>
    <s v="L0372"/>
    <s v="2025-01-22"/>
    <n v="70311"/>
    <n v="70311"/>
    <x v="0"/>
  </r>
  <r>
    <s v="P01282"/>
    <s v="L0372"/>
    <s v="2025-10-01"/>
    <n v="37107"/>
    <n v="37107"/>
    <x v="0"/>
  </r>
  <r>
    <s v="P01283"/>
    <s v="L0373"/>
    <s v="2025-04-16"/>
    <n v="10767"/>
    <n v="10767"/>
    <x v="0"/>
  </r>
  <r>
    <s v="P01284"/>
    <s v="L0373"/>
    <s v="2026-01-19"/>
    <n v="68653"/>
    <n v="68653"/>
    <x v="0"/>
  </r>
  <r>
    <s v="P01285"/>
    <s v="L0373"/>
    <s v="2025-05-02"/>
    <n v="53120"/>
    <n v="0"/>
    <x v="2"/>
  </r>
  <r>
    <s v="P01286"/>
    <s v="L0374"/>
    <s v="2025-12-02"/>
    <n v="35586"/>
    <n v="35586"/>
    <x v="0"/>
  </r>
  <r>
    <s v="P01287"/>
    <s v="L0374"/>
    <s v="2026-03-30"/>
    <n v="30957"/>
    <n v="30957"/>
    <x v="0"/>
  </r>
  <r>
    <s v="P01288"/>
    <s v="L0374"/>
    <s v="2026-01-23"/>
    <n v="44096"/>
    <n v="44096"/>
    <x v="0"/>
  </r>
  <r>
    <s v="P01289"/>
    <s v="L0374"/>
    <s v="2026-04-16"/>
    <n v="41210"/>
    <n v="0"/>
    <x v="2"/>
  </r>
  <r>
    <s v="P01290"/>
    <s v="L0375"/>
    <s v="2025-09-30"/>
    <n v="22966"/>
    <n v="0"/>
    <x v="2"/>
  </r>
  <r>
    <s v="P01291"/>
    <s v="L0375"/>
    <s v="2025-12-05"/>
    <n v="40499"/>
    <n v="0"/>
    <x v="1"/>
  </r>
  <r>
    <s v="P01292"/>
    <s v="L0375"/>
    <s v="2026-01-20"/>
    <n v="53384"/>
    <n v="0"/>
    <x v="2"/>
  </r>
  <r>
    <s v="P01293"/>
    <s v="L0375"/>
    <s v="2025-02-23"/>
    <n v="52063"/>
    <n v="0"/>
    <x v="1"/>
  </r>
  <r>
    <s v="P01294"/>
    <s v="L0376"/>
    <s v="2025-10-09"/>
    <n v="62964"/>
    <n v="62964"/>
    <x v="0"/>
  </r>
  <r>
    <s v="P01295"/>
    <s v="L0376"/>
    <s v="2026-05-15"/>
    <n v="44186"/>
    <n v="44186"/>
    <x v="0"/>
  </r>
  <r>
    <s v="P01296"/>
    <s v="L0376"/>
    <s v="2025-07-21"/>
    <n v="52588"/>
    <n v="52588"/>
    <x v="0"/>
  </r>
  <r>
    <s v="P01297"/>
    <s v="L0377"/>
    <s v="2025-10-09"/>
    <n v="46387"/>
    <n v="46387"/>
    <x v="0"/>
  </r>
  <r>
    <s v="P01298"/>
    <s v="L0377"/>
    <s v="2026-04-03"/>
    <n v="67089"/>
    <n v="67089"/>
    <x v="0"/>
  </r>
  <r>
    <s v="P01299"/>
    <s v="L0378"/>
    <s v="2026-03-13"/>
    <n v="64274"/>
    <n v="64274"/>
    <x v="0"/>
  </r>
  <r>
    <s v="P01300"/>
    <s v="L0378"/>
    <s v="2026-03-06"/>
    <n v="20512"/>
    <n v="0"/>
    <x v="2"/>
  </r>
  <r>
    <s v="P01301"/>
    <s v="L0379"/>
    <s v="2025-02-24"/>
    <n v="44560"/>
    <n v="44560"/>
    <x v="0"/>
  </r>
  <r>
    <s v="P01302"/>
    <s v="L0379"/>
    <s v="2025-02-16"/>
    <n v="17639"/>
    <n v="17639"/>
    <x v="0"/>
  </r>
  <r>
    <s v="P01303"/>
    <s v="L0379"/>
    <s v="2025-10-17"/>
    <n v="61070"/>
    <n v="61070"/>
    <x v="0"/>
  </r>
  <r>
    <s v="P01304"/>
    <s v="L0380"/>
    <s v="2025-10-13"/>
    <n v="40701"/>
    <n v="0"/>
    <x v="1"/>
  </r>
  <r>
    <s v="P01305"/>
    <s v="L0380"/>
    <s v="2025-09-06"/>
    <n v="22030"/>
    <n v="22030"/>
    <x v="0"/>
  </r>
  <r>
    <s v="P01306"/>
    <s v="L0380"/>
    <s v="2026-01-27"/>
    <n v="5079"/>
    <n v="0"/>
    <x v="1"/>
  </r>
  <r>
    <s v="P01307"/>
    <s v="L0380"/>
    <s v="2025-10-06"/>
    <n v="52329"/>
    <n v="52329"/>
    <x v="0"/>
  </r>
  <r>
    <s v="P01308"/>
    <s v="L0381"/>
    <s v="2025-10-16"/>
    <n v="23343"/>
    <n v="0"/>
    <x v="1"/>
  </r>
  <r>
    <s v="P01309"/>
    <s v="L0381"/>
    <s v="2026-02-04"/>
    <n v="64650"/>
    <n v="64650"/>
    <x v="0"/>
  </r>
  <r>
    <s v="P01310"/>
    <s v="L0381"/>
    <s v="2026-03-28"/>
    <n v="12182"/>
    <n v="12182"/>
    <x v="0"/>
  </r>
  <r>
    <s v="P01311"/>
    <s v="L0381"/>
    <s v="2026-02-13"/>
    <n v="64171"/>
    <n v="64171"/>
    <x v="0"/>
  </r>
  <r>
    <s v="P01312"/>
    <s v="L0382"/>
    <s v="2025-10-29"/>
    <n v="30224"/>
    <n v="0"/>
    <x v="2"/>
  </r>
  <r>
    <s v="P01313"/>
    <s v="L0382"/>
    <s v="2026-03-11"/>
    <n v="32498"/>
    <n v="32498"/>
    <x v="0"/>
  </r>
  <r>
    <s v="P01314"/>
    <s v="L0382"/>
    <s v="2025-05-25"/>
    <n v="60190"/>
    <n v="0"/>
    <x v="2"/>
  </r>
  <r>
    <s v="P01315"/>
    <s v="L0382"/>
    <s v="2026-04-10"/>
    <n v="8521"/>
    <n v="0"/>
    <x v="1"/>
  </r>
  <r>
    <s v="P01316"/>
    <s v="L0382"/>
    <s v="2025-09-14"/>
    <n v="64511"/>
    <n v="64511"/>
    <x v="0"/>
  </r>
  <r>
    <s v="P01317"/>
    <s v="L0383"/>
    <s v="2025-02-15"/>
    <n v="64623"/>
    <n v="64623"/>
    <x v="0"/>
  </r>
  <r>
    <s v="P01318"/>
    <s v="L0383"/>
    <s v="2026-01-11"/>
    <n v="10758"/>
    <n v="0"/>
    <x v="1"/>
  </r>
  <r>
    <s v="P01319"/>
    <s v="L0383"/>
    <s v="2025-02-09"/>
    <n v="62127"/>
    <n v="0"/>
    <x v="2"/>
  </r>
  <r>
    <s v="P01320"/>
    <s v="L0383"/>
    <s v="2025-06-29"/>
    <n v="28962"/>
    <n v="0"/>
    <x v="2"/>
  </r>
  <r>
    <s v="P01321"/>
    <s v="L0384"/>
    <s v="2025-07-04"/>
    <n v="46064"/>
    <n v="46064"/>
    <x v="0"/>
  </r>
  <r>
    <s v="P01322"/>
    <s v="L0384"/>
    <s v="2025-02-27"/>
    <n v="73985"/>
    <n v="73985"/>
    <x v="0"/>
  </r>
  <r>
    <s v="P01323"/>
    <s v="L0384"/>
    <s v="2025-08-16"/>
    <n v="60831"/>
    <n v="60831"/>
    <x v="0"/>
  </r>
  <r>
    <s v="P01324"/>
    <s v="L0385"/>
    <s v="2026-03-16"/>
    <n v="72003"/>
    <n v="72003"/>
    <x v="0"/>
  </r>
  <r>
    <s v="P01325"/>
    <s v="L0385"/>
    <s v="2026-02-07"/>
    <n v="20961"/>
    <n v="20961"/>
    <x v="0"/>
  </r>
  <r>
    <s v="P01326"/>
    <s v="L0385"/>
    <s v="2026-02-23"/>
    <n v="51792"/>
    <n v="0"/>
    <x v="1"/>
  </r>
  <r>
    <s v="P01327"/>
    <s v="L0385"/>
    <s v="2025-05-27"/>
    <n v="26419"/>
    <n v="0"/>
    <x v="2"/>
  </r>
  <r>
    <s v="P01328"/>
    <s v="L0385"/>
    <s v="2025-09-04"/>
    <n v="30953"/>
    <n v="30953"/>
    <x v="0"/>
  </r>
  <r>
    <s v="P01329"/>
    <s v="L0386"/>
    <s v="2025-08-14"/>
    <n v="65669"/>
    <n v="0"/>
    <x v="2"/>
  </r>
  <r>
    <s v="P01330"/>
    <s v="L0386"/>
    <s v="2025-04-28"/>
    <n v="5210"/>
    <n v="5210"/>
    <x v="0"/>
  </r>
  <r>
    <s v="P01331"/>
    <s v="L0386"/>
    <s v="2025-03-16"/>
    <n v="34081"/>
    <n v="0"/>
    <x v="2"/>
  </r>
  <r>
    <s v="P01332"/>
    <s v="L0387"/>
    <s v="2026-01-01"/>
    <n v="13013"/>
    <n v="0"/>
    <x v="1"/>
  </r>
  <r>
    <s v="P01333"/>
    <s v="L0387"/>
    <s v="2026-05-02"/>
    <n v="17757"/>
    <n v="17757"/>
    <x v="0"/>
  </r>
  <r>
    <s v="P01334"/>
    <s v="L0388"/>
    <s v="2026-03-06"/>
    <n v="44358"/>
    <n v="44358"/>
    <x v="0"/>
  </r>
  <r>
    <s v="P01335"/>
    <s v="L0388"/>
    <s v="2025-03-16"/>
    <n v="46621"/>
    <n v="46621"/>
    <x v="0"/>
  </r>
  <r>
    <s v="P01336"/>
    <s v="L0388"/>
    <s v="2025-08-24"/>
    <n v="52645"/>
    <n v="52645"/>
    <x v="0"/>
  </r>
  <r>
    <s v="P01337"/>
    <s v="L0388"/>
    <s v="2026-04-09"/>
    <n v="61853"/>
    <n v="0"/>
    <x v="2"/>
  </r>
  <r>
    <s v="P01338"/>
    <s v="L0388"/>
    <s v="2026-01-08"/>
    <n v="27015"/>
    <n v="27015"/>
    <x v="0"/>
  </r>
  <r>
    <s v="P01339"/>
    <s v="L0389"/>
    <s v="2025-08-12"/>
    <n v="6604"/>
    <n v="0"/>
    <x v="1"/>
  </r>
  <r>
    <s v="P01340"/>
    <s v="L0389"/>
    <s v="2026-04-10"/>
    <n v="52064"/>
    <n v="52064"/>
    <x v="0"/>
  </r>
  <r>
    <s v="P01341"/>
    <s v="L0390"/>
    <s v="2025-04-05"/>
    <n v="17992"/>
    <n v="17992"/>
    <x v="0"/>
  </r>
  <r>
    <s v="P01342"/>
    <s v="L0390"/>
    <s v="2025-12-10"/>
    <n v="35263"/>
    <n v="35263"/>
    <x v="0"/>
  </r>
  <r>
    <s v="P01343"/>
    <s v="L0390"/>
    <s v="2025-03-18"/>
    <n v="39726"/>
    <n v="0"/>
    <x v="1"/>
  </r>
  <r>
    <s v="P01344"/>
    <s v="L0390"/>
    <s v="2025-08-18"/>
    <n v="56157"/>
    <n v="56157"/>
    <x v="0"/>
  </r>
  <r>
    <s v="P01345"/>
    <s v="L0391"/>
    <s v="2026-01-27"/>
    <n v="53233"/>
    <n v="53233"/>
    <x v="0"/>
  </r>
  <r>
    <s v="P01346"/>
    <s v="L0391"/>
    <s v="2025-09-09"/>
    <n v="38146"/>
    <n v="0"/>
    <x v="2"/>
  </r>
  <r>
    <s v="P01347"/>
    <s v="L0391"/>
    <s v="2025-10-21"/>
    <n v="29598"/>
    <n v="29598"/>
    <x v="0"/>
  </r>
  <r>
    <s v="P01348"/>
    <s v="L0391"/>
    <s v="2025-06-25"/>
    <n v="41732"/>
    <n v="0"/>
    <x v="1"/>
  </r>
  <r>
    <s v="P01349"/>
    <s v="L0392"/>
    <s v="2025-10-16"/>
    <n v="20403"/>
    <n v="20403"/>
    <x v="0"/>
  </r>
  <r>
    <s v="P01350"/>
    <s v="L0392"/>
    <s v="2025-10-29"/>
    <n v="61078"/>
    <n v="61078"/>
    <x v="0"/>
  </r>
  <r>
    <s v="P01351"/>
    <s v="L0392"/>
    <s v="2025-09-13"/>
    <n v="34756"/>
    <n v="34756"/>
    <x v="0"/>
  </r>
  <r>
    <s v="P01352"/>
    <s v="L0392"/>
    <s v="2025-01-12"/>
    <n v="69338"/>
    <n v="0"/>
    <x v="2"/>
  </r>
  <r>
    <s v="P01353"/>
    <s v="L0393"/>
    <s v="2026-03-28"/>
    <n v="72406"/>
    <n v="72406"/>
    <x v="0"/>
  </r>
  <r>
    <s v="P01354"/>
    <s v="L0393"/>
    <s v="2026-05-08"/>
    <n v="71896"/>
    <n v="71896"/>
    <x v="0"/>
  </r>
  <r>
    <s v="P01355"/>
    <s v="L0393"/>
    <s v="2025-11-08"/>
    <n v="36673"/>
    <n v="0"/>
    <x v="2"/>
  </r>
  <r>
    <s v="P01356"/>
    <s v="L0393"/>
    <s v="2026-03-18"/>
    <n v="55789"/>
    <n v="55789"/>
    <x v="0"/>
  </r>
  <r>
    <s v="P01357"/>
    <s v="L0394"/>
    <s v="2025-11-25"/>
    <n v="34189"/>
    <n v="34189"/>
    <x v="0"/>
  </r>
  <r>
    <s v="P01358"/>
    <s v="L0394"/>
    <s v="2025-09-20"/>
    <n v="27147"/>
    <n v="27147"/>
    <x v="0"/>
  </r>
  <r>
    <s v="P01359"/>
    <s v="L0394"/>
    <s v="2025-12-23"/>
    <n v="70622"/>
    <n v="0"/>
    <x v="2"/>
  </r>
  <r>
    <s v="P01360"/>
    <s v="L0394"/>
    <s v="2025-02-10"/>
    <n v="49241"/>
    <n v="49241"/>
    <x v="0"/>
  </r>
  <r>
    <s v="P01361"/>
    <s v="L0394"/>
    <s v="2025-10-21"/>
    <n v="74601"/>
    <n v="0"/>
    <x v="2"/>
  </r>
  <r>
    <s v="P01362"/>
    <s v="L0395"/>
    <s v="2025-05-14"/>
    <n v="12573"/>
    <n v="0"/>
    <x v="2"/>
  </r>
  <r>
    <s v="P01363"/>
    <s v="L0395"/>
    <s v="2025-05-12"/>
    <n v="21174"/>
    <n v="21174"/>
    <x v="0"/>
  </r>
  <r>
    <s v="P01364"/>
    <s v="L0396"/>
    <s v="2025-12-17"/>
    <n v="46520"/>
    <n v="46520"/>
    <x v="0"/>
  </r>
  <r>
    <s v="P01365"/>
    <s v="L0396"/>
    <s v="2025-02-03"/>
    <n v="61791"/>
    <n v="61791"/>
    <x v="0"/>
  </r>
  <r>
    <s v="P01366"/>
    <s v="L0396"/>
    <s v="2025-02-25"/>
    <n v="49894"/>
    <n v="0"/>
    <x v="2"/>
  </r>
  <r>
    <s v="P01367"/>
    <s v="L0396"/>
    <s v="2025-05-16"/>
    <n v="71784"/>
    <n v="0"/>
    <x v="1"/>
  </r>
  <r>
    <s v="P01368"/>
    <s v="L0396"/>
    <s v="2026-04-22"/>
    <n v="56126"/>
    <n v="56126"/>
    <x v="0"/>
  </r>
  <r>
    <s v="P01369"/>
    <s v="L0397"/>
    <s v="2025-04-02"/>
    <n v="40392"/>
    <n v="40392"/>
    <x v="0"/>
  </r>
  <r>
    <s v="P01370"/>
    <s v="L0397"/>
    <s v="2025-10-03"/>
    <n v="16242"/>
    <n v="16242"/>
    <x v="0"/>
  </r>
  <r>
    <s v="P01371"/>
    <s v="L0397"/>
    <s v="2025-03-30"/>
    <n v="45738"/>
    <n v="45738"/>
    <x v="0"/>
  </r>
  <r>
    <s v="P01372"/>
    <s v="L0397"/>
    <s v="2026-02-06"/>
    <n v="38977"/>
    <n v="0"/>
    <x v="2"/>
  </r>
  <r>
    <s v="P01373"/>
    <s v="L0397"/>
    <s v="2025-08-21"/>
    <n v="47630"/>
    <n v="47630"/>
    <x v="0"/>
  </r>
  <r>
    <s v="P01374"/>
    <s v="L0398"/>
    <s v="2025-05-07"/>
    <n v="68673"/>
    <n v="68673"/>
    <x v="0"/>
  </r>
  <r>
    <s v="P01375"/>
    <s v="L0398"/>
    <s v="2025-01-14"/>
    <n v="65498"/>
    <n v="65498"/>
    <x v="0"/>
  </r>
  <r>
    <s v="P01376"/>
    <s v="L0398"/>
    <s v="2025-06-23"/>
    <n v="19669"/>
    <n v="19669"/>
    <x v="0"/>
  </r>
  <r>
    <s v="P01377"/>
    <s v="L0399"/>
    <s v="2025-05-01"/>
    <n v="31293"/>
    <n v="31293"/>
    <x v="0"/>
  </r>
  <r>
    <s v="P01378"/>
    <s v="L0399"/>
    <s v="2026-01-09"/>
    <n v="39676"/>
    <n v="39676"/>
    <x v="0"/>
  </r>
  <r>
    <s v="P01379"/>
    <s v="L0399"/>
    <s v="2025-09-28"/>
    <n v="46654"/>
    <n v="46654"/>
    <x v="0"/>
  </r>
  <r>
    <s v="P01380"/>
    <s v="L0399"/>
    <s v="2025-01-18"/>
    <n v="19434"/>
    <n v="19434"/>
    <x v="0"/>
  </r>
  <r>
    <s v="P01381"/>
    <s v="L0400"/>
    <s v="2025-12-03"/>
    <n v="14543"/>
    <n v="0"/>
    <x v="2"/>
  </r>
  <r>
    <s v="P01382"/>
    <s v="L0400"/>
    <s v="2025-11-18"/>
    <n v="53471"/>
    <n v="0"/>
    <x v="2"/>
  </r>
  <r>
    <s v="P01383"/>
    <s v="L0400"/>
    <s v="2025-04-12"/>
    <n v="43245"/>
    <n v="43245"/>
    <x v="0"/>
  </r>
  <r>
    <s v="P01384"/>
    <s v="L0400"/>
    <s v="2025-10-28"/>
    <n v="28218"/>
    <n v="28218"/>
    <x v="0"/>
  </r>
  <r>
    <s v="P01385"/>
    <s v="L0401"/>
    <s v="2026-02-06"/>
    <n v="8424"/>
    <n v="0"/>
    <x v="2"/>
  </r>
  <r>
    <s v="P01386"/>
    <s v="L0401"/>
    <s v="2025-12-23"/>
    <n v="64534"/>
    <n v="0"/>
    <x v="1"/>
  </r>
  <r>
    <s v="P01387"/>
    <s v="L0402"/>
    <s v="2026-02-22"/>
    <n v="44510"/>
    <n v="44510"/>
    <x v="0"/>
  </r>
  <r>
    <s v="P01388"/>
    <s v="L0402"/>
    <s v="2025-09-22"/>
    <n v="50703"/>
    <n v="0"/>
    <x v="1"/>
  </r>
  <r>
    <s v="P01389"/>
    <s v="L0402"/>
    <s v="2025-05-09"/>
    <n v="66714"/>
    <n v="0"/>
    <x v="1"/>
  </r>
  <r>
    <s v="P01390"/>
    <s v="L0403"/>
    <s v="2026-03-31"/>
    <n v="5919"/>
    <n v="5919"/>
    <x v="0"/>
  </r>
  <r>
    <s v="P01391"/>
    <s v="L0403"/>
    <s v="2026-02-19"/>
    <n v="11372"/>
    <n v="11372"/>
    <x v="0"/>
  </r>
  <r>
    <s v="P01392"/>
    <s v="L0403"/>
    <s v="2025-07-07"/>
    <n v="28618"/>
    <n v="28618"/>
    <x v="0"/>
  </r>
  <r>
    <s v="P01393"/>
    <s v="L0404"/>
    <s v="2026-03-09"/>
    <n v="5022"/>
    <n v="5022"/>
    <x v="0"/>
  </r>
  <r>
    <s v="P01394"/>
    <s v="L0404"/>
    <s v="2025-05-26"/>
    <n v="12622"/>
    <n v="12622"/>
    <x v="0"/>
  </r>
  <r>
    <s v="P01395"/>
    <s v="L0404"/>
    <s v="2025-02-28"/>
    <n v="35608"/>
    <n v="35608"/>
    <x v="0"/>
  </r>
  <r>
    <s v="P01396"/>
    <s v="L0404"/>
    <s v="2026-04-30"/>
    <n v="36116"/>
    <n v="36116"/>
    <x v="0"/>
  </r>
  <r>
    <s v="P01397"/>
    <s v="L0405"/>
    <s v="2025-03-07"/>
    <n v="11529"/>
    <n v="0"/>
    <x v="2"/>
  </r>
  <r>
    <s v="P01398"/>
    <s v="L0405"/>
    <s v="2025-10-31"/>
    <n v="63502"/>
    <n v="0"/>
    <x v="2"/>
  </r>
  <r>
    <s v="P01399"/>
    <s v="L0406"/>
    <s v="2025-11-30"/>
    <n v="18140"/>
    <n v="18140"/>
    <x v="0"/>
  </r>
  <r>
    <s v="P01400"/>
    <s v="L0406"/>
    <s v="2025-04-17"/>
    <n v="15922"/>
    <n v="15922"/>
    <x v="0"/>
  </r>
  <r>
    <s v="P01401"/>
    <s v="L0406"/>
    <s v="2026-05-06"/>
    <n v="62989"/>
    <n v="62989"/>
    <x v="0"/>
  </r>
  <r>
    <s v="P01402"/>
    <s v="L0407"/>
    <s v="2026-03-16"/>
    <n v="73168"/>
    <n v="73168"/>
    <x v="0"/>
  </r>
  <r>
    <s v="P01403"/>
    <s v="L0407"/>
    <s v="2026-04-20"/>
    <n v="72262"/>
    <n v="72262"/>
    <x v="0"/>
  </r>
  <r>
    <s v="P01404"/>
    <s v="L0407"/>
    <s v="2025-04-22"/>
    <n v="65170"/>
    <n v="65170"/>
    <x v="0"/>
  </r>
  <r>
    <s v="P01405"/>
    <s v="L0407"/>
    <s v="2025-04-08"/>
    <n v="68513"/>
    <n v="68513"/>
    <x v="0"/>
  </r>
  <r>
    <s v="P01406"/>
    <s v="L0407"/>
    <s v="2025-09-27"/>
    <n v="59759"/>
    <n v="0"/>
    <x v="1"/>
  </r>
  <r>
    <s v="P01407"/>
    <s v="L0408"/>
    <s v="2025-03-04"/>
    <n v="72169"/>
    <n v="0"/>
    <x v="2"/>
  </r>
  <r>
    <s v="P01408"/>
    <s v="L0408"/>
    <s v="2026-02-10"/>
    <n v="20049"/>
    <n v="0"/>
    <x v="1"/>
  </r>
  <r>
    <s v="P01409"/>
    <s v="L0408"/>
    <s v="2025-05-11"/>
    <n v="12868"/>
    <n v="12868"/>
    <x v="0"/>
  </r>
  <r>
    <s v="P01410"/>
    <s v="L0408"/>
    <s v="2026-01-26"/>
    <n v="26269"/>
    <n v="26269"/>
    <x v="0"/>
  </r>
  <r>
    <s v="P01411"/>
    <s v="L0409"/>
    <s v="2025-10-20"/>
    <n v="33420"/>
    <n v="0"/>
    <x v="1"/>
  </r>
  <r>
    <s v="P01412"/>
    <s v="L0409"/>
    <s v="2025-03-05"/>
    <n v="25883"/>
    <n v="25883"/>
    <x v="0"/>
  </r>
  <r>
    <s v="P01413"/>
    <s v="L0410"/>
    <s v="2025-08-24"/>
    <n v="56425"/>
    <n v="0"/>
    <x v="2"/>
  </r>
  <r>
    <s v="P01414"/>
    <s v="L0410"/>
    <s v="2025-11-24"/>
    <n v="48791"/>
    <n v="48791"/>
    <x v="0"/>
  </r>
  <r>
    <s v="P01415"/>
    <s v="L0410"/>
    <s v="2025-12-15"/>
    <n v="69778"/>
    <n v="0"/>
    <x v="1"/>
  </r>
  <r>
    <s v="P01416"/>
    <s v="L0410"/>
    <s v="2025-09-16"/>
    <n v="57226"/>
    <n v="57226"/>
    <x v="0"/>
  </r>
  <r>
    <s v="P01417"/>
    <s v="L0410"/>
    <s v="2026-04-25"/>
    <n v="54765"/>
    <n v="0"/>
    <x v="2"/>
  </r>
  <r>
    <s v="P01418"/>
    <s v="L0411"/>
    <s v="2025-05-24"/>
    <n v="11619"/>
    <n v="11619"/>
    <x v="0"/>
  </r>
  <r>
    <s v="P01419"/>
    <s v="L0411"/>
    <s v="2026-03-15"/>
    <n v="25877"/>
    <n v="25877"/>
    <x v="0"/>
  </r>
  <r>
    <s v="P01420"/>
    <s v="L0411"/>
    <s v="2025-10-13"/>
    <n v="63769"/>
    <n v="63769"/>
    <x v="0"/>
  </r>
  <r>
    <s v="P01421"/>
    <s v="L0411"/>
    <s v="2026-01-11"/>
    <n v="37612"/>
    <n v="37612"/>
    <x v="0"/>
  </r>
  <r>
    <s v="P01422"/>
    <s v="L0412"/>
    <s v="2026-01-29"/>
    <n v="31957"/>
    <n v="31957"/>
    <x v="0"/>
  </r>
  <r>
    <s v="P01423"/>
    <s v="L0412"/>
    <s v="2026-01-17"/>
    <n v="56028"/>
    <n v="56028"/>
    <x v="0"/>
  </r>
  <r>
    <s v="P01424"/>
    <s v="L0412"/>
    <s v="2025-02-12"/>
    <n v="50036"/>
    <n v="0"/>
    <x v="2"/>
  </r>
  <r>
    <s v="P01425"/>
    <s v="L0412"/>
    <s v="2026-03-06"/>
    <n v="27263"/>
    <n v="0"/>
    <x v="2"/>
  </r>
  <r>
    <s v="P01426"/>
    <s v="L0412"/>
    <s v="2025-11-21"/>
    <n v="26120"/>
    <n v="26120"/>
    <x v="0"/>
  </r>
  <r>
    <s v="P01427"/>
    <s v="L0413"/>
    <s v="2025-11-25"/>
    <n v="55394"/>
    <n v="55394"/>
    <x v="0"/>
  </r>
  <r>
    <s v="P01428"/>
    <s v="L0413"/>
    <s v="2026-05-12"/>
    <n v="33306"/>
    <n v="33306"/>
    <x v="0"/>
  </r>
  <r>
    <s v="P01429"/>
    <s v="L0414"/>
    <s v="2026-02-19"/>
    <n v="66572"/>
    <n v="0"/>
    <x v="2"/>
  </r>
  <r>
    <s v="P01430"/>
    <s v="L0414"/>
    <s v="2026-04-08"/>
    <n v="57260"/>
    <n v="57260"/>
    <x v="0"/>
  </r>
  <r>
    <s v="P01431"/>
    <s v="L0414"/>
    <s v="2026-01-24"/>
    <n v="52572"/>
    <n v="52572"/>
    <x v="0"/>
  </r>
  <r>
    <s v="P01432"/>
    <s v="L0414"/>
    <s v="2025-08-15"/>
    <n v="12946"/>
    <n v="12946"/>
    <x v="0"/>
  </r>
  <r>
    <s v="P01433"/>
    <s v="L0415"/>
    <s v="2025-09-01"/>
    <n v="60595"/>
    <n v="0"/>
    <x v="1"/>
  </r>
  <r>
    <s v="P01434"/>
    <s v="L0415"/>
    <s v="2025-08-05"/>
    <n v="22651"/>
    <n v="0"/>
    <x v="1"/>
  </r>
  <r>
    <s v="P01435"/>
    <s v="L0415"/>
    <s v="2025-11-15"/>
    <n v="35408"/>
    <n v="35408"/>
    <x v="0"/>
  </r>
  <r>
    <s v="P01436"/>
    <s v="L0416"/>
    <s v="2025-03-14"/>
    <n v="17027"/>
    <n v="0"/>
    <x v="1"/>
  </r>
  <r>
    <s v="P01437"/>
    <s v="L0416"/>
    <s v="2025-04-10"/>
    <n v="11091"/>
    <n v="0"/>
    <x v="1"/>
  </r>
  <r>
    <s v="P01438"/>
    <s v="L0416"/>
    <s v="2025-04-16"/>
    <n v="45041"/>
    <n v="0"/>
    <x v="1"/>
  </r>
  <r>
    <s v="P01439"/>
    <s v="L0416"/>
    <s v="2025-10-30"/>
    <n v="26985"/>
    <n v="0"/>
    <x v="2"/>
  </r>
  <r>
    <s v="P01440"/>
    <s v="L0416"/>
    <s v="2025-05-15"/>
    <n v="25275"/>
    <n v="0"/>
    <x v="2"/>
  </r>
  <r>
    <s v="P01441"/>
    <s v="L0417"/>
    <s v="2026-02-12"/>
    <n v="5034"/>
    <n v="0"/>
    <x v="2"/>
  </r>
  <r>
    <s v="P01442"/>
    <s v="L0417"/>
    <s v="2026-05-16"/>
    <n v="20498"/>
    <n v="0"/>
    <x v="1"/>
  </r>
  <r>
    <s v="P01443"/>
    <s v="L0417"/>
    <s v="2025-09-16"/>
    <n v="14408"/>
    <n v="14408"/>
    <x v="0"/>
  </r>
  <r>
    <s v="P01444"/>
    <s v="L0417"/>
    <s v="2025-03-05"/>
    <n v="16691"/>
    <n v="16691"/>
    <x v="0"/>
  </r>
  <r>
    <s v="P01445"/>
    <s v="L0417"/>
    <s v="2026-01-22"/>
    <n v="36812"/>
    <n v="36812"/>
    <x v="0"/>
  </r>
  <r>
    <s v="P01446"/>
    <s v="L0418"/>
    <s v="2025-10-09"/>
    <n v="29066"/>
    <n v="0"/>
    <x v="2"/>
  </r>
  <r>
    <s v="P01447"/>
    <s v="L0418"/>
    <s v="2026-05-02"/>
    <n v="7344"/>
    <n v="7344"/>
    <x v="0"/>
  </r>
  <r>
    <s v="P01448"/>
    <s v="L0419"/>
    <s v="2025-10-01"/>
    <n v="59638"/>
    <n v="0"/>
    <x v="2"/>
  </r>
  <r>
    <s v="P01449"/>
    <s v="L0419"/>
    <s v="2025-11-17"/>
    <n v="56531"/>
    <n v="0"/>
    <x v="1"/>
  </r>
  <r>
    <s v="P01450"/>
    <s v="L0420"/>
    <s v="2025-06-20"/>
    <n v="28774"/>
    <n v="0"/>
    <x v="2"/>
  </r>
  <r>
    <s v="P01451"/>
    <s v="L0420"/>
    <s v="2025-12-21"/>
    <n v="71035"/>
    <n v="71035"/>
    <x v="0"/>
  </r>
  <r>
    <s v="P01452"/>
    <s v="L0420"/>
    <s v="2025-08-28"/>
    <n v="13759"/>
    <n v="13759"/>
    <x v="0"/>
  </r>
  <r>
    <s v="P01453"/>
    <s v="L0420"/>
    <s v="2025-08-19"/>
    <n v="67338"/>
    <n v="67338"/>
    <x v="0"/>
  </r>
  <r>
    <s v="P01454"/>
    <s v="L0421"/>
    <s v="2026-01-20"/>
    <n v="30653"/>
    <n v="30653"/>
    <x v="0"/>
  </r>
  <r>
    <s v="P01455"/>
    <s v="L0421"/>
    <s v="2025-12-26"/>
    <n v="37258"/>
    <n v="37258"/>
    <x v="0"/>
  </r>
  <r>
    <s v="P01456"/>
    <s v="L0421"/>
    <s v="2026-03-15"/>
    <n v="30722"/>
    <n v="30722"/>
    <x v="0"/>
  </r>
  <r>
    <s v="P01457"/>
    <s v="L0421"/>
    <s v="2025-05-18"/>
    <n v="46444"/>
    <n v="0"/>
    <x v="2"/>
  </r>
  <r>
    <s v="P01458"/>
    <s v="L0421"/>
    <s v="2025-02-18"/>
    <n v="14160"/>
    <n v="0"/>
    <x v="1"/>
  </r>
  <r>
    <s v="P01459"/>
    <s v="L0422"/>
    <s v="2026-01-23"/>
    <n v="73445"/>
    <n v="73445"/>
    <x v="0"/>
  </r>
  <r>
    <s v="P01460"/>
    <s v="L0422"/>
    <s v="2025-04-08"/>
    <n v="51472"/>
    <n v="0"/>
    <x v="2"/>
  </r>
  <r>
    <s v="P01461"/>
    <s v="L0422"/>
    <s v="2026-03-29"/>
    <n v="52760"/>
    <n v="0"/>
    <x v="2"/>
  </r>
  <r>
    <s v="P01462"/>
    <s v="L0422"/>
    <s v="2025-11-18"/>
    <n v="51732"/>
    <n v="51732"/>
    <x v="0"/>
  </r>
  <r>
    <s v="P01463"/>
    <s v="L0422"/>
    <s v="2026-01-21"/>
    <n v="63661"/>
    <n v="63661"/>
    <x v="0"/>
  </r>
  <r>
    <s v="P01464"/>
    <s v="L0423"/>
    <s v="2025-08-22"/>
    <n v="29322"/>
    <n v="0"/>
    <x v="2"/>
  </r>
  <r>
    <s v="P01465"/>
    <s v="L0423"/>
    <s v="2025-03-28"/>
    <n v="39588"/>
    <n v="0"/>
    <x v="2"/>
  </r>
  <r>
    <s v="P01466"/>
    <s v="L0423"/>
    <s v="2026-03-23"/>
    <n v="18817"/>
    <n v="18817"/>
    <x v="0"/>
  </r>
  <r>
    <s v="P01467"/>
    <s v="L0423"/>
    <s v="2026-03-05"/>
    <n v="58361"/>
    <n v="58361"/>
    <x v="0"/>
  </r>
  <r>
    <s v="P01468"/>
    <s v="L0424"/>
    <s v="2025-11-26"/>
    <n v="7729"/>
    <n v="0"/>
    <x v="1"/>
  </r>
  <r>
    <s v="P01469"/>
    <s v="L0424"/>
    <s v="2026-02-09"/>
    <n v="67493"/>
    <n v="0"/>
    <x v="2"/>
  </r>
  <r>
    <s v="P01470"/>
    <s v="L0425"/>
    <s v="2026-01-01"/>
    <n v="54391"/>
    <n v="54391"/>
    <x v="0"/>
  </r>
  <r>
    <s v="P01471"/>
    <s v="L0425"/>
    <s v="2025-06-19"/>
    <n v="24053"/>
    <n v="24053"/>
    <x v="0"/>
  </r>
  <r>
    <s v="P01472"/>
    <s v="L0425"/>
    <s v="2025-09-02"/>
    <n v="47176"/>
    <n v="0"/>
    <x v="1"/>
  </r>
  <r>
    <s v="P01473"/>
    <s v="L0425"/>
    <s v="2025-09-14"/>
    <n v="32458"/>
    <n v="32458"/>
    <x v="0"/>
  </r>
  <r>
    <s v="P01474"/>
    <s v="L0426"/>
    <s v="2025-08-25"/>
    <n v="12918"/>
    <n v="0"/>
    <x v="1"/>
  </r>
  <r>
    <s v="P01475"/>
    <s v="L0426"/>
    <s v="2025-02-20"/>
    <n v="73619"/>
    <n v="0"/>
    <x v="2"/>
  </r>
  <r>
    <s v="P01476"/>
    <s v="L0426"/>
    <s v="2025-04-04"/>
    <n v="19591"/>
    <n v="0"/>
    <x v="1"/>
  </r>
  <r>
    <s v="P01477"/>
    <s v="L0427"/>
    <s v="2025-06-24"/>
    <n v="35258"/>
    <n v="35258"/>
    <x v="0"/>
  </r>
  <r>
    <s v="P01478"/>
    <s v="L0427"/>
    <s v="2025-02-13"/>
    <n v="55906"/>
    <n v="55906"/>
    <x v="0"/>
  </r>
  <r>
    <s v="P01479"/>
    <s v="L0427"/>
    <s v="2026-05-01"/>
    <n v="54222"/>
    <n v="54222"/>
    <x v="0"/>
  </r>
  <r>
    <s v="P01480"/>
    <s v="L0428"/>
    <s v="2025-06-03"/>
    <n v="19625"/>
    <n v="0"/>
    <x v="1"/>
  </r>
  <r>
    <s v="P01481"/>
    <s v="L0428"/>
    <s v="2025-02-04"/>
    <n v="24495"/>
    <n v="0"/>
    <x v="2"/>
  </r>
  <r>
    <s v="P01482"/>
    <s v="L0428"/>
    <s v="2025-06-13"/>
    <n v="64942"/>
    <n v="0"/>
    <x v="2"/>
  </r>
  <r>
    <s v="P01483"/>
    <s v="L0428"/>
    <s v="2025-02-17"/>
    <n v="14894"/>
    <n v="0"/>
    <x v="2"/>
  </r>
  <r>
    <s v="P01484"/>
    <s v="L0429"/>
    <s v="2025-05-08"/>
    <n v="68941"/>
    <n v="68941"/>
    <x v="0"/>
  </r>
  <r>
    <s v="P01485"/>
    <s v="L0429"/>
    <s v="2025-01-24"/>
    <n v="5043"/>
    <n v="0"/>
    <x v="1"/>
  </r>
  <r>
    <s v="P01486"/>
    <s v="L0429"/>
    <s v="2025-05-31"/>
    <n v="72813"/>
    <n v="72813"/>
    <x v="0"/>
  </r>
  <r>
    <s v="P01487"/>
    <s v="L0429"/>
    <s v="2026-04-17"/>
    <n v="37615"/>
    <n v="37615"/>
    <x v="0"/>
  </r>
  <r>
    <s v="P01488"/>
    <s v="L0429"/>
    <s v="2026-01-19"/>
    <n v="31692"/>
    <n v="31692"/>
    <x v="0"/>
  </r>
  <r>
    <s v="P01489"/>
    <s v="L0430"/>
    <s v="2025-09-24"/>
    <n v="15948"/>
    <n v="15948"/>
    <x v="0"/>
  </r>
  <r>
    <s v="P01490"/>
    <s v="L0430"/>
    <s v="2025-02-20"/>
    <n v="51375"/>
    <n v="0"/>
    <x v="2"/>
  </r>
  <r>
    <s v="P01491"/>
    <s v="L0430"/>
    <s v="2025-07-26"/>
    <n v="9197"/>
    <n v="0"/>
    <x v="1"/>
  </r>
  <r>
    <s v="P01492"/>
    <s v="L0430"/>
    <s v="2025-09-05"/>
    <n v="12147"/>
    <n v="0"/>
    <x v="2"/>
  </r>
  <r>
    <s v="P01493"/>
    <s v="L0431"/>
    <s v="2026-04-02"/>
    <n v="8214"/>
    <n v="0"/>
    <x v="1"/>
  </r>
  <r>
    <s v="P01494"/>
    <s v="L0431"/>
    <s v="2025-05-07"/>
    <n v="19288"/>
    <n v="0"/>
    <x v="1"/>
  </r>
  <r>
    <s v="P01495"/>
    <s v="L0431"/>
    <s v="2025-05-04"/>
    <n v="25900"/>
    <n v="0"/>
    <x v="1"/>
  </r>
  <r>
    <s v="P01496"/>
    <s v="L0432"/>
    <s v="2026-05-03"/>
    <n v="46558"/>
    <n v="46558"/>
    <x v="0"/>
  </r>
  <r>
    <s v="P01497"/>
    <s v="L0432"/>
    <s v="2025-12-31"/>
    <n v="12061"/>
    <n v="0"/>
    <x v="1"/>
  </r>
  <r>
    <s v="P01498"/>
    <s v="L0432"/>
    <s v="2026-01-26"/>
    <n v="13065"/>
    <n v="13065"/>
    <x v="0"/>
  </r>
  <r>
    <s v="P01499"/>
    <s v="L0432"/>
    <s v="2025-12-16"/>
    <n v="54884"/>
    <n v="54884"/>
    <x v="0"/>
  </r>
  <r>
    <s v="P01500"/>
    <s v="L0432"/>
    <s v="2025-07-13"/>
    <n v="66955"/>
    <n v="66955"/>
    <x v="0"/>
  </r>
  <r>
    <s v="P01501"/>
    <s v="L0433"/>
    <s v="2026-04-23"/>
    <n v="32500"/>
    <n v="0"/>
    <x v="2"/>
  </r>
  <r>
    <s v="P01502"/>
    <s v="L0433"/>
    <s v="2025-03-30"/>
    <n v="44575"/>
    <n v="0"/>
    <x v="1"/>
  </r>
  <r>
    <s v="P01503"/>
    <s v="L0433"/>
    <s v="2025-02-03"/>
    <n v="47389"/>
    <n v="47389"/>
    <x v="0"/>
  </r>
  <r>
    <s v="P01504"/>
    <s v="L0434"/>
    <s v="2025-03-03"/>
    <n v="23173"/>
    <n v="0"/>
    <x v="1"/>
  </r>
  <r>
    <s v="P01505"/>
    <s v="L0434"/>
    <s v="2025-10-07"/>
    <n v="64444"/>
    <n v="64444"/>
    <x v="0"/>
  </r>
  <r>
    <s v="P01506"/>
    <s v="L0435"/>
    <s v="2025-01-03"/>
    <n v="37859"/>
    <n v="37859"/>
    <x v="0"/>
  </r>
  <r>
    <s v="P01507"/>
    <s v="L0435"/>
    <s v="2026-01-08"/>
    <n v="26253"/>
    <n v="26253"/>
    <x v="0"/>
  </r>
  <r>
    <s v="P01508"/>
    <s v="L0435"/>
    <s v="2025-05-13"/>
    <n v="6315"/>
    <n v="6315"/>
    <x v="0"/>
  </r>
  <r>
    <s v="P01509"/>
    <s v="L0435"/>
    <s v="2025-10-03"/>
    <n v="30864"/>
    <n v="30864"/>
    <x v="0"/>
  </r>
  <r>
    <s v="P01510"/>
    <s v="L0435"/>
    <s v="2025-07-24"/>
    <n v="51747"/>
    <n v="51747"/>
    <x v="0"/>
  </r>
  <r>
    <s v="P01511"/>
    <s v="L0436"/>
    <s v="2025-08-24"/>
    <n v="53056"/>
    <n v="0"/>
    <x v="1"/>
  </r>
  <r>
    <s v="P01512"/>
    <s v="L0436"/>
    <s v="2026-01-23"/>
    <n v="58881"/>
    <n v="58881"/>
    <x v="0"/>
  </r>
  <r>
    <s v="P01513"/>
    <s v="L0436"/>
    <s v="2026-05-05"/>
    <n v="55581"/>
    <n v="55581"/>
    <x v="0"/>
  </r>
  <r>
    <s v="P01514"/>
    <s v="L0436"/>
    <s v="2025-05-17"/>
    <n v="65671"/>
    <n v="65671"/>
    <x v="0"/>
  </r>
  <r>
    <s v="P01515"/>
    <s v="L0437"/>
    <s v="2025-01-02"/>
    <n v="70301"/>
    <n v="70301"/>
    <x v="0"/>
  </r>
  <r>
    <s v="P01516"/>
    <s v="L0437"/>
    <s v="2025-10-21"/>
    <n v="28576"/>
    <n v="0"/>
    <x v="2"/>
  </r>
  <r>
    <s v="P01517"/>
    <s v="L0437"/>
    <s v="2026-03-22"/>
    <n v="54120"/>
    <n v="0"/>
    <x v="1"/>
  </r>
  <r>
    <s v="P01518"/>
    <s v="L0437"/>
    <s v="2025-09-23"/>
    <n v="61852"/>
    <n v="61852"/>
    <x v="0"/>
  </r>
  <r>
    <s v="P01519"/>
    <s v="L0437"/>
    <s v="2025-06-18"/>
    <n v="31756"/>
    <n v="0"/>
    <x v="2"/>
  </r>
  <r>
    <s v="P01520"/>
    <s v="L0438"/>
    <s v="2025-11-03"/>
    <n v="70427"/>
    <n v="0"/>
    <x v="2"/>
  </r>
  <r>
    <s v="P01521"/>
    <s v="L0438"/>
    <s v="2025-12-26"/>
    <n v="23999"/>
    <n v="23999"/>
    <x v="0"/>
  </r>
  <r>
    <s v="P01522"/>
    <s v="L0439"/>
    <s v="2025-06-12"/>
    <n v="25473"/>
    <n v="25473"/>
    <x v="0"/>
  </r>
  <r>
    <s v="P01523"/>
    <s v="L0439"/>
    <s v="2025-06-03"/>
    <n v="53595"/>
    <n v="0"/>
    <x v="2"/>
  </r>
  <r>
    <s v="P01524"/>
    <s v="L0439"/>
    <s v="2025-02-18"/>
    <n v="49601"/>
    <n v="49601"/>
    <x v="0"/>
  </r>
  <r>
    <s v="P01525"/>
    <s v="L0439"/>
    <s v="2025-10-05"/>
    <n v="63369"/>
    <n v="63369"/>
    <x v="0"/>
  </r>
  <r>
    <s v="P01526"/>
    <s v="L0439"/>
    <s v="2025-10-13"/>
    <n v="14068"/>
    <n v="14068"/>
    <x v="0"/>
  </r>
  <r>
    <s v="P01527"/>
    <s v="L0440"/>
    <s v="2025-10-19"/>
    <n v="22378"/>
    <n v="0"/>
    <x v="2"/>
  </r>
  <r>
    <s v="P01528"/>
    <s v="L0440"/>
    <s v="2026-02-20"/>
    <n v="17684"/>
    <n v="17684"/>
    <x v="0"/>
  </r>
  <r>
    <s v="P01529"/>
    <s v="L0440"/>
    <s v="2025-05-03"/>
    <n v="5928"/>
    <n v="5928"/>
    <x v="0"/>
  </r>
  <r>
    <s v="P01530"/>
    <s v="L0441"/>
    <s v="2026-01-21"/>
    <n v="37595"/>
    <n v="37595"/>
    <x v="0"/>
  </r>
  <r>
    <s v="P01531"/>
    <s v="L0441"/>
    <s v="2025-07-17"/>
    <n v="24698"/>
    <n v="0"/>
    <x v="2"/>
  </r>
  <r>
    <s v="P01532"/>
    <s v="L0442"/>
    <s v="2026-03-11"/>
    <n v="15099"/>
    <n v="0"/>
    <x v="1"/>
  </r>
  <r>
    <s v="P01533"/>
    <s v="L0442"/>
    <s v="2025-07-27"/>
    <n v="39694"/>
    <n v="39694"/>
    <x v="0"/>
  </r>
  <r>
    <s v="P01534"/>
    <s v="L0442"/>
    <s v="2025-03-29"/>
    <n v="29735"/>
    <n v="0"/>
    <x v="1"/>
  </r>
  <r>
    <s v="P01535"/>
    <s v="L0443"/>
    <s v="2025-06-16"/>
    <n v="43355"/>
    <n v="0"/>
    <x v="1"/>
  </r>
  <r>
    <s v="P01536"/>
    <s v="L0443"/>
    <s v="2025-08-15"/>
    <n v="19217"/>
    <n v="19217"/>
    <x v="0"/>
  </r>
  <r>
    <s v="P01537"/>
    <s v="L0443"/>
    <s v="2026-04-22"/>
    <n v="42742"/>
    <n v="42742"/>
    <x v="0"/>
  </r>
  <r>
    <s v="P01538"/>
    <s v="L0443"/>
    <s v="2025-09-17"/>
    <n v="64472"/>
    <n v="64472"/>
    <x v="0"/>
  </r>
  <r>
    <s v="P01539"/>
    <s v="L0444"/>
    <s v="2025-01-17"/>
    <n v="32653"/>
    <n v="32653"/>
    <x v="0"/>
  </r>
  <r>
    <s v="P01540"/>
    <s v="L0444"/>
    <s v="2025-04-13"/>
    <n v="30013"/>
    <n v="30013"/>
    <x v="0"/>
  </r>
  <r>
    <s v="P01541"/>
    <s v="L0444"/>
    <s v="2025-06-03"/>
    <n v="62132"/>
    <n v="0"/>
    <x v="1"/>
  </r>
  <r>
    <s v="P01542"/>
    <s v="L0444"/>
    <s v="2025-11-05"/>
    <n v="24903"/>
    <n v="24903"/>
    <x v="0"/>
  </r>
  <r>
    <s v="P01543"/>
    <s v="L0445"/>
    <s v="2025-04-17"/>
    <n v="28345"/>
    <n v="0"/>
    <x v="1"/>
  </r>
  <r>
    <s v="P01544"/>
    <s v="L0445"/>
    <s v="2025-06-22"/>
    <n v="47067"/>
    <n v="47067"/>
    <x v="0"/>
  </r>
  <r>
    <s v="P01545"/>
    <s v="L0445"/>
    <s v="2025-01-08"/>
    <n v="8777"/>
    <n v="8777"/>
    <x v="0"/>
  </r>
  <r>
    <s v="P01546"/>
    <s v="L0446"/>
    <s v="2025-05-03"/>
    <n v="12739"/>
    <n v="12739"/>
    <x v="0"/>
  </r>
  <r>
    <s v="P01547"/>
    <s v="L0446"/>
    <s v="2025-01-28"/>
    <n v="69077"/>
    <n v="69077"/>
    <x v="0"/>
  </r>
  <r>
    <s v="P01548"/>
    <s v="L0447"/>
    <s v="2025-04-15"/>
    <n v="58477"/>
    <n v="58477"/>
    <x v="0"/>
  </r>
  <r>
    <s v="P01549"/>
    <s v="L0447"/>
    <s v="2026-03-13"/>
    <n v="65566"/>
    <n v="65566"/>
    <x v="0"/>
  </r>
  <r>
    <s v="P01550"/>
    <s v="L0447"/>
    <s v="2026-03-17"/>
    <n v="47132"/>
    <n v="47132"/>
    <x v="0"/>
  </r>
  <r>
    <s v="P01551"/>
    <s v="L0447"/>
    <s v="2025-06-25"/>
    <n v="51258"/>
    <n v="51258"/>
    <x v="0"/>
  </r>
  <r>
    <s v="P01552"/>
    <s v="L0448"/>
    <s v="2026-01-23"/>
    <n v="63591"/>
    <n v="63591"/>
    <x v="0"/>
  </r>
  <r>
    <s v="P01553"/>
    <s v="L0448"/>
    <s v="2025-03-10"/>
    <n v="17538"/>
    <n v="17538"/>
    <x v="0"/>
  </r>
  <r>
    <s v="P01554"/>
    <s v="L0448"/>
    <s v="2026-03-18"/>
    <n v="26566"/>
    <n v="0"/>
    <x v="2"/>
  </r>
  <r>
    <s v="P01555"/>
    <s v="L0448"/>
    <s v="2025-01-17"/>
    <n v="60851"/>
    <n v="0"/>
    <x v="2"/>
  </r>
  <r>
    <s v="P01556"/>
    <s v="L0448"/>
    <s v="2025-04-03"/>
    <n v="28303"/>
    <n v="28303"/>
    <x v="0"/>
  </r>
  <r>
    <s v="P01557"/>
    <s v="L0449"/>
    <s v="2025-10-25"/>
    <n v="74673"/>
    <n v="74673"/>
    <x v="0"/>
  </r>
  <r>
    <s v="P01558"/>
    <s v="L0449"/>
    <s v="2026-03-12"/>
    <n v="57662"/>
    <n v="0"/>
    <x v="1"/>
  </r>
  <r>
    <s v="P01559"/>
    <s v="L0449"/>
    <s v="2026-04-15"/>
    <n v="65519"/>
    <n v="65519"/>
    <x v="0"/>
  </r>
  <r>
    <s v="P01560"/>
    <s v="L0449"/>
    <s v="2025-12-06"/>
    <n v="50254"/>
    <n v="0"/>
    <x v="1"/>
  </r>
  <r>
    <s v="P01561"/>
    <s v="L0449"/>
    <s v="2026-05-11"/>
    <n v="36029"/>
    <n v="36029"/>
    <x v="0"/>
  </r>
  <r>
    <s v="P01562"/>
    <s v="L0450"/>
    <s v="2025-01-05"/>
    <n v="38901"/>
    <n v="0"/>
    <x v="2"/>
  </r>
  <r>
    <s v="P01563"/>
    <s v="L0450"/>
    <s v="2025-10-23"/>
    <n v="12517"/>
    <n v="12517"/>
    <x v="0"/>
  </r>
  <r>
    <s v="P01564"/>
    <s v="L0450"/>
    <s v="2025-11-22"/>
    <n v="53846"/>
    <n v="53846"/>
    <x v="0"/>
  </r>
  <r>
    <s v="P01565"/>
    <s v="L0450"/>
    <s v="2025-09-04"/>
    <n v="23663"/>
    <n v="23663"/>
    <x v="0"/>
  </r>
  <r>
    <s v="P01566"/>
    <s v="L0450"/>
    <s v="2026-04-06"/>
    <n v="70131"/>
    <n v="0"/>
    <x v="2"/>
  </r>
  <r>
    <s v="P01567"/>
    <s v="L0451"/>
    <s v="2026-05-06"/>
    <n v="68368"/>
    <n v="68368"/>
    <x v="0"/>
  </r>
  <r>
    <s v="P01568"/>
    <s v="L0451"/>
    <s v="2025-08-06"/>
    <n v="28175"/>
    <n v="0"/>
    <x v="2"/>
  </r>
  <r>
    <s v="P01569"/>
    <s v="L0451"/>
    <s v="2026-05-06"/>
    <n v="8802"/>
    <n v="8802"/>
    <x v="0"/>
  </r>
  <r>
    <s v="P01570"/>
    <s v="L0452"/>
    <s v="2025-08-23"/>
    <n v="23760"/>
    <n v="23760"/>
    <x v="0"/>
  </r>
  <r>
    <s v="P01571"/>
    <s v="L0452"/>
    <s v="2025-08-12"/>
    <n v="69980"/>
    <n v="0"/>
    <x v="2"/>
  </r>
  <r>
    <s v="P01572"/>
    <s v="L0452"/>
    <s v="2025-01-25"/>
    <n v="26134"/>
    <n v="26134"/>
    <x v="0"/>
  </r>
  <r>
    <s v="P01573"/>
    <s v="L0453"/>
    <s v="2025-11-21"/>
    <n v="16933"/>
    <n v="16933"/>
    <x v="0"/>
  </r>
  <r>
    <s v="P01574"/>
    <s v="L0453"/>
    <s v="2026-05-02"/>
    <n v="17534"/>
    <n v="17534"/>
    <x v="0"/>
  </r>
  <r>
    <s v="P01575"/>
    <s v="L0453"/>
    <s v="2025-01-25"/>
    <n v="73444"/>
    <n v="73444"/>
    <x v="0"/>
  </r>
  <r>
    <s v="P01576"/>
    <s v="L0453"/>
    <s v="2026-03-22"/>
    <n v="59657"/>
    <n v="59657"/>
    <x v="0"/>
  </r>
  <r>
    <s v="P01577"/>
    <s v="L0453"/>
    <s v="2025-05-03"/>
    <n v="64917"/>
    <n v="0"/>
    <x v="2"/>
  </r>
  <r>
    <s v="P01578"/>
    <s v="L0454"/>
    <s v="2025-03-04"/>
    <n v="20651"/>
    <n v="0"/>
    <x v="2"/>
  </r>
  <r>
    <s v="P01579"/>
    <s v="L0454"/>
    <s v="2025-08-29"/>
    <n v="40986"/>
    <n v="40986"/>
    <x v="0"/>
  </r>
  <r>
    <s v="P01580"/>
    <s v="L0454"/>
    <s v="2025-01-04"/>
    <n v="66104"/>
    <n v="66104"/>
    <x v="0"/>
  </r>
  <r>
    <s v="P01581"/>
    <s v="L0455"/>
    <s v="2026-02-11"/>
    <n v="56966"/>
    <n v="0"/>
    <x v="2"/>
  </r>
  <r>
    <s v="P01582"/>
    <s v="L0455"/>
    <s v="2025-05-23"/>
    <n v="40622"/>
    <n v="0"/>
    <x v="1"/>
  </r>
  <r>
    <s v="P01583"/>
    <s v="L0455"/>
    <s v="2026-01-21"/>
    <n v="69416"/>
    <n v="69416"/>
    <x v="0"/>
  </r>
  <r>
    <s v="P01584"/>
    <s v="L0455"/>
    <s v="2026-05-12"/>
    <n v="17144"/>
    <n v="17144"/>
    <x v="0"/>
  </r>
  <r>
    <s v="P01585"/>
    <s v="L0455"/>
    <s v="2025-11-09"/>
    <n v="9668"/>
    <n v="9668"/>
    <x v="0"/>
  </r>
  <r>
    <s v="P01586"/>
    <s v="L0456"/>
    <s v="2026-01-27"/>
    <n v="37282"/>
    <n v="37282"/>
    <x v="0"/>
  </r>
  <r>
    <s v="P01587"/>
    <s v="L0456"/>
    <s v="2026-02-06"/>
    <n v="44957"/>
    <n v="44957"/>
    <x v="0"/>
  </r>
  <r>
    <s v="P01588"/>
    <s v="L0456"/>
    <s v="2026-01-19"/>
    <n v="56251"/>
    <n v="56251"/>
    <x v="0"/>
  </r>
  <r>
    <s v="P01589"/>
    <s v="L0456"/>
    <s v="2025-05-19"/>
    <n v="6482"/>
    <n v="0"/>
    <x v="1"/>
  </r>
  <r>
    <s v="P01590"/>
    <s v="L0457"/>
    <s v="2025-12-01"/>
    <n v="23383"/>
    <n v="0"/>
    <x v="1"/>
  </r>
  <r>
    <s v="P01591"/>
    <s v="L0457"/>
    <s v="2026-02-22"/>
    <n v="24847"/>
    <n v="0"/>
    <x v="1"/>
  </r>
  <r>
    <s v="P01592"/>
    <s v="L0457"/>
    <s v="2026-04-23"/>
    <n v="55080"/>
    <n v="0"/>
    <x v="2"/>
  </r>
  <r>
    <s v="P01593"/>
    <s v="L0458"/>
    <s v="2025-09-16"/>
    <n v="74713"/>
    <n v="74713"/>
    <x v="0"/>
  </r>
  <r>
    <s v="P01594"/>
    <s v="L0458"/>
    <s v="2025-04-07"/>
    <n v="23822"/>
    <n v="23822"/>
    <x v="0"/>
  </r>
  <r>
    <s v="P01595"/>
    <s v="L0458"/>
    <s v="2025-05-04"/>
    <n v="38231"/>
    <n v="38231"/>
    <x v="0"/>
  </r>
  <r>
    <s v="P01596"/>
    <s v="L0458"/>
    <s v="2025-12-22"/>
    <n v="53244"/>
    <n v="0"/>
    <x v="1"/>
  </r>
  <r>
    <s v="P01597"/>
    <s v="L0459"/>
    <s v="2025-07-13"/>
    <n v="66460"/>
    <n v="0"/>
    <x v="2"/>
  </r>
  <r>
    <s v="P01598"/>
    <s v="L0459"/>
    <s v="2026-02-21"/>
    <n v="70135"/>
    <n v="0"/>
    <x v="1"/>
  </r>
  <r>
    <s v="P01599"/>
    <s v="L0459"/>
    <s v="2025-05-31"/>
    <n v="10050"/>
    <n v="10050"/>
    <x v="0"/>
  </r>
  <r>
    <s v="P01600"/>
    <s v="L0460"/>
    <s v="2025-07-28"/>
    <n v="32910"/>
    <n v="32910"/>
    <x v="0"/>
  </r>
  <r>
    <s v="P01601"/>
    <s v="L0460"/>
    <s v="2025-06-15"/>
    <n v="30140"/>
    <n v="30140"/>
    <x v="0"/>
  </r>
  <r>
    <s v="P01602"/>
    <s v="L0460"/>
    <s v="2025-02-09"/>
    <n v="71567"/>
    <n v="0"/>
    <x v="1"/>
  </r>
  <r>
    <s v="P01603"/>
    <s v="L0460"/>
    <s v="2026-04-26"/>
    <n v="44853"/>
    <n v="44853"/>
    <x v="0"/>
  </r>
  <r>
    <s v="P01604"/>
    <s v="L0460"/>
    <s v="2025-10-27"/>
    <n v="23366"/>
    <n v="23366"/>
    <x v="0"/>
  </r>
  <r>
    <s v="P01605"/>
    <s v="L0461"/>
    <s v="2025-05-30"/>
    <n v="31723"/>
    <n v="31723"/>
    <x v="0"/>
  </r>
  <r>
    <s v="P01606"/>
    <s v="L0461"/>
    <s v="2026-03-29"/>
    <n v="69720"/>
    <n v="69720"/>
    <x v="0"/>
  </r>
  <r>
    <s v="P01607"/>
    <s v="L0462"/>
    <s v="2025-12-24"/>
    <n v="51328"/>
    <n v="51328"/>
    <x v="0"/>
  </r>
  <r>
    <s v="P01608"/>
    <s v="L0462"/>
    <s v="2025-07-04"/>
    <n v="27188"/>
    <n v="0"/>
    <x v="1"/>
  </r>
  <r>
    <s v="P01609"/>
    <s v="L0462"/>
    <s v="2025-01-09"/>
    <n v="24072"/>
    <n v="0"/>
    <x v="1"/>
  </r>
  <r>
    <s v="P01610"/>
    <s v="L0463"/>
    <s v="2025-01-23"/>
    <n v="39082"/>
    <n v="0"/>
    <x v="2"/>
  </r>
  <r>
    <s v="P01611"/>
    <s v="L0463"/>
    <s v="2026-03-22"/>
    <n v="33830"/>
    <n v="0"/>
    <x v="1"/>
  </r>
  <r>
    <s v="P01612"/>
    <s v="L0463"/>
    <s v="2025-06-29"/>
    <n v="43185"/>
    <n v="43185"/>
    <x v="0"/>
  </r>
  <r>
    <s v="P01613"/>
    <s v="L0464"/>
    <s v="2025-02-04"/>
    <n v="54909"/>
    <n v="0"/>
    <x v="1"/>
  </r>
  <r>
    <s v="P01614"/>
    <s v="L0464"/>
    <s v="2025-03-12"/>
    <n v="29116"/>
    <n v="29116"/>
    <x v="0"/>
  </r>
  <r>
    <s v="P01615"/>
    <s v="L0464"/>
    <s v="2025-09-22"/>
    <n v="14194"/>
    <n v="0"/>
    <x v="1"/>
  </r>
  <r>
    <s v="P01616"/>
    <s v="L0464"/>
    <s v="2026-03-11"/>
    <n v="7793"/>
    <n v="7793"/>
    <x v="0"/>
  </r>
  <r>
    <s v="P01617"/>
    <s v="L0465"/>
    <s v="2026-04-21"/>
    <n v="64876"/>
    <n v="64876"/>
    <x v="0"/>
  </r>
  <r>
    <s v="P01618"/>
    <s v="L0465"/>
    <s v="2025-03-01"/>
    <n v="53276"/>
    <n v="53276"/>
    <x v="0"/>
  </r>
  <r>
    <s v="P01619"/>
    <s v="L0465"/>
    <s v="2025-01-14"/>
    <n v="54144"/>
    <n v="54144"/>
    <x v="0"/>
  </r>
  <r>
    <s v="P01620"/>
    <s v="L0465"/>
    <s v="2025-11-10"/>
    <n v="74519"/>
    <n v="0"/>
    <x v="2"/>
  </r>
  <r>
    <s v="P01621"/>
    <s v="L0466"/>
    <s v="2025-03-22"/>
    <n v="39147"/>
    <n v="0"/>
    <x v="1"/>
  </r>
  <r>
    <s v="P01622"/>
    <s v="L0466"/>
    <s v="2026-01-27"/>
    <n v="8246"/>
    <n v="8246"/>
    <x v="0"/>
  </r>
  <r>
    <s v="P01623"/>
    <s v="L0467"/>
    <s v="2025-03-09"/>
    <n v="13074"/>
    <n v="13074"/>
    <x v="0"/>
  </r>
  <r>
    <s v="P01624"/>
    <s v="L0467"/>
    <s v="2026-05-04"/>
    <n v="59400"/>
    <n v="59400"/>
    <x v="0"/>
  </r>
  <r>
    <s v="P01625"/>
    <s v="L0467"/>
    <s v="2025-01-26"/>
    <n v="68652"/>
    <n v="68652"/>
    <x v="0"/>
  </r>
  <r>
    <s v="P01626"/>
    <s v="L0467"/>
    <s v="2026-03-17"/>
    <n v="35562"/>
    <n v="0"/>
    <x v="1"/>
  </r>
  <r>
    <s v="P01627"/>
    <s v="L0467"/>
    <s v="2025-01-29"/>
    <n v="41315"/>
    <n v="41315"/>
    <x v="0"/>
  </r>
  <r>
    <s v="P01628"/>
    <s v="L0468"/>
    <s v="2025-10-26"/>
    <n v="52139"/>
    <n v="52139"/>
    <x v="0"/>
  </r>
  <r>
    <s v="P01629"/>
    <s v="L0468"/>
    <s v="2025-04-15"/>
    <n v="59353"/>
    <n v="59353"/>
    <x v="0"/>
  </r>
  <r>
    <s v="P01630"/>
    <s v="L0468"/>
    <s v="2025-06-14"/>
    <n v="25482"/>
    <n v="0"/>
    <x v="2"/>
  </r>
  <r>
    <s v="P01631"/>
    <s v="L0468"/>
    <s v="2025-02-16"/>
    <n v="52547"/>
    <n v="0"/>
    <x v="2"/>
  </r>
  <r>
    <s v="P01632"/>
    <s v="L0469"/>
    <s v="2025-03-12"/>
    <n v="22918"/>
    <n v="0"/>
    <x v="2"/>
  </r>
  <r>
    <s v="P01633"/>
    <s v="L0469"/>
    <s v="2025-01-14"/>
    <n v="30481"/>
    <n v="30481"/>
    <x v="0"/>
  </r>
  <r>
    <s v="P01634"/>
    <s v="L0469"/>
    <s v="2026-03-20"/>
    <n v="44973"/>
    <n v="0"/>
    <x v="2"/>
  </r>
  <r>
    <s v="P01635"/>
    <s v="L0469"/>
    <s v="2025-03-31"/>
    <n v="65244"/>
    <n v="65244"/>
    <x v="0"/>
  </r>
  <r>
    <s v="P01636"/>
    <s v="L0469"/>
    <s v="2025-08-08"/>
    <n v="9479"/>
    <n v="0"/>
    <x v="1"/>
  </r>
  <r>
    <s v="P01637"/>
    <s v="L0470"/>
    <s v="2025-10-21"/>
    <n v="63592"/>
    <n v="0"/>
    <x v="2"/>
  </r>
  <r>
    <s v="P01638"/>
    <s v="L0470"/>
    <s v="2025-03-23"/>
    <n v="52026"/>
    <n v="0"/>
    <x v="2"/>
  </r>
  <r>
    <s v="P01639"/>
    <s v="L0470"/>
    <s v="2025-12-28"/>
    <n v="23647"/>
    <n v="23647"/>
    <x v="0"/>
  </r>
  <r>
    <s v="P01640"/>
    <s v="L0471"/>
    <s v="2025-08-02"/>
    <n v="8948"/>
    <n v="8948"/>
    <x v="0"/>
  </r>
  <r>
    <s v="P01641"/>
    <s v="L0471"/>
    <s v="2025-06-30"/>
    <n v="20142"/>
    <n v="20142"/>
    <x v="0"/>
  </r>
  <r>
    <s v="P01642"/>
    <s v="L0471"/>
    <s v="2026-02-17"/>
    <n v="9362"/>
    <n v="0"/>
    <x v="2"/>
  </r>
  <r>
    <s v="P01643"/>
    <s v="L0472"/>
    <s v="2025-10-25"/>
    <n v="47402"/>
    <n v="47402"/>
    <x v="0"/>
  </r>
  <r>
    <s v="P01644"/>
    <s v="L0472"/>
    <s v="2026-02-03"/>
    <n v="74960"/>
    <n v="0"/>
    <x v="2"/>
  </r>
  <r>
    <s v="P01645"/>
    <s v="L0472"/>
    <s v="2025-10-10"/>
    <n v="48793"/>
    <n v="0"/>
    <x v="2"/>
  </r>
  <r>
    <s v="P01646"/>
    <s v="L0473"/>
    <s v="2025-01-16"/>
    <n v="12163"/>
    <n v="12163"/>
    <x v="0"/>
  </r>
  <r>
    <s v="P01647"/>
    <s v="L0473"/>
    <s v="2025-08-20"/>
    <n v="40896"/>
    <n v="0"/>
    <x v="2"/>
  </r>
  <r>
    <s v="P01648"/>
    <s v="L0474"/>
    <s v="2025-06-03"/>
    <n v="56573"/>
    <n v="0"/>
    <x v="1"/>
  </r>
  <r>
    <s v="P01649"/>
    <s v="L0474"/>
    <s v="2026-03-20"/>
    <n v="22623"/>
    <n v="22623"/>
    <x v="0"/>
  </r>
  <r>
    <s v="P01650"/>
    <s v="L0475"/>
    <s v="2025-01-06"/>
    <n v="37158"/>
    <n v="0"/>
    <x v="1"/>
  </r>
  <r>
    <s v="P01651"/>
    <s v="L0475"/>
    <s v="2025-04-18"/>
    <n v="57362"/>
    <n v="57362"/>
    <x v="0"/>
  </r>
  <r>
    <s v="P01652"/>
    <s v="L0476"/>
    <s v="2026-01-02"/>
    <n v="27899"/>
    <n v="27899"/>
    <x v="0"/>
  </r>
  <r>
    <s v="P01653"/>
    <s v="L0476"/>
    <s v="2025-02-20"/>
    <n v="38707"/>
    <n v="38707"/>
    <x v="0"/>
  </r>
  <r>
    <s v="P01654"/>
    <s v="L0476"/>
    <s v="2025-09-10"/>
    <n v="37422"/>
    <n v="37422"/>
    <x v="0"/>
  </r>
  <r>
    <s v="P01655"/>
    <s v="L0477"/>
    <s v="2025-06-28"/>
    <n v="7197"/>
    <n v="7197"/>
    <x v="0"/>
  </r>
  <r>
    <s v="P01656"/>
    <s v="L0477"/>
    <s v="2025-09-08"/>
    <n v="39416"/>
    <n v="39416"/>
    <x v="0"/>
  </r>
  <r>
    <s v="P01657"/>
    <s v="L0477"/>
    <s v="2025-04-24"/>
    <n v="67161"/>
    <n v="0"/>
    <x v="1"/>
  </r>
  <r>
    <s v="P01658"/>
    <s v="L0477"/>
    <s v="2025-06-14"/>
    <n v="20196"/>
    <n v="20196"/>
    <x v="0"/>
  </r>
  <r>
    <s v="P01659"/>
    <s v="L0477"/>
    <s v="2025-05-29"/>
    <n v="47787"/>
    <n v="47787"/>
    <x v="0"/>
  </r>
  <r>
    <s v="P01660"/>
    <s v="L0478"/>
    <s v="2025-11-05"/>
    <n v="32326"/>
    <n v="32326"/>
    <x v="0"/>
  </r>
  <r>
    <s v="P01661"/>
    <s v="L0478"/>
    <s v="2025-02-24"/>
    <n v="50981"/>
    <n v="50981"/>
    <x v="0"/>
  </r>
  <r>
    <s v="P01662"/>
    <s v="L0478"/>
    <s v="2026-05-08"/>
    <n v="23029"/>
    <n v="0"/>
    <x v="2"/>
  </r>
  <r>
    <s v="P01663"/>
    <s v="L0479"/>
    <s v="2025-03-27"/>
    <n v="15806"/>
    <n v="15806"/>
    <x v="0"/>
  </r>
  <r>
    <s v="P01664"/>
    <s v="L0479"/>
    <s v="2026-03-26"/>
    <n v="20909"/>
    <n v="0"/>
    <x v="1"/>
  </r>
  <r>
    <s v="P01665"/>
    <s v="L0480"/>
    <s v="2025-05-14"/>
    <n v="55550"/>
    <n v="0"/>
    <x v="1"/>
  </r>
  <r>
    <s v="P01666"/>
    <s v="L0480"/>
    <s v="2025-09-20"/>
    <n v="36264"/>
    <n v="0"/>
    <x v="1"/>
  </r>
  <r>
    <s v="P01667"/>
    <s v="L0481"/>
    <s v="2025-04-25"/>
    <n v="27302"/>
    <n v="27302"/>
    <x v="0"/>
  </r>
  <r>
    <s v="P01668"/>
    <s v="L0481"/>
    <s v="2025-11-17"/>
    <n v="60976"/>
    <n v="60976"/>
    <x v="0"/>
  </r>
  <r>
    <s v="P01669"/>
    <s v="L0481"/>
    <s v="2025-08-15"/>
    <n v="57244"/>
    <n v="0"/>
    <x v="2"/>
  </r>
  <r>
    <s v="P01670"/>
    <s v="L0481"/>
    <s v="2026-01-08"/>
    <n v="69054"/>
    <n v="0"/>
    <x v="2"/>
  </r>
  <r>
    <s v="P01671"/>
    <s v="L0482"/>
    <s v="2026-02-25"/>
    <n v="65757"/>
    <n v="65757"/>
    <x v="0"/>
  </r>
  <r>
    <s v="P01672"/>
    <s v="L0482"/>
    <s v="2026-04-06"/>
    <n v="10870"/>
    <n v="10870"/>
    <x v="0"/>
  </r>
  <r>
    <s v="P01673"/>
    <s v="L0482"/>
    <s v="2026-04-04"/>
    <n v="39088"/>
    <n v="39088"/>
    <x v="0"/>
  </r>
  <r>
    <s v="P01674"/>
    <s v="L0482"/>
    <s v="2026-05-12"/>
    <n v="40101"/>
    <n v="0"/>
    <x v="1"/>
  </r>
  <r>
    <s v="P01675"/>
    <s v="L0482"/>
    <s v="2026-02-24"/>
    <n v="70219"/>
    <n v="70219"/>
    <x v="0"/>
  </r>
  <r>
    <s v="P01676"/>
    <s v="L0483"/>
    <s v="2026-02-26"/>
    <n v="40614"/>
    <n v="0"/>
    <x v="1"/>
  </r>
  <r>
    <s v="P01677"/>
    <s v="L0483"/>
    <s v="2025-11-07"/>
    <n v="12561"/>
    <n v="12561"/>
    <x v="0"/>
  </r>
  <r>
    <s v="P01678"/>
    <s v="L0484"/>
    <s v="2026-03-30"/>
    <n v="12140"/>
    <n v="12140"/>
    <x v="0"/>
  </r>
  <r>
    <s v="P01679"/>
    <s v="L0484"/>
    <s v="2026-04-13"/>
    <n v="9313"/>
    <n v="0"/>
    <x v="2"/>
  </r>
  <r>
    <s v="P01680"/>
    <s v="L0485"/>
    <s v="2025-05-15"/>
    <n v="48224"/>
    <n v="48224"/>
    <x v="0"/>
  </r>
  <r>
    <s v="P01681"/>
    <s v="L0485"/>
    <s v="2026-04-01"/>
    <n v="10288"/>
    <n v="0"/>
    <x v="1"/>
  </r>
  <r>
    <s v="P01682"/>
    <s v="L0485"/>
    <s v="2025-02-12"/>
    <n v="72105"/>
    <n v="0"/>
    <x v="2"/>
  </r>
  <r>
    <s v="P01683"/>
    <s v="L0485"/>
    <s v="2025-03-08"/>
    <n v="62992"/>
    <n v="62992"/>
    <x v="0"/>
  </r>
  <r>
    <s v="P01684"/>
    <s v="L0486"/>
    <s v="2025-04-24"/>
    <n v="51381"/>
    <n v="51381"/>
    <x v="0"/>
  </r>
  <r>
    <s v="P01685"/>
    <s v="L0486"/>
    <s v="2025-03-10"/>
    <n v="23895"/>
    <n v="23895"/>
    <x v="0"/>
  </r>
  <r>
    <s v="P01686"/>
    <s v="L0486"/>
    <s v="2025-02-22"/>
    <n v="12930"/>
    <n v="12930"/>
    <x v="0"/>
  </r>
  <r>
    <s v="P01687"/>
    <s v="L0486"/>
    <s v="2025-09-22"/>
    <n v="16480"/>
    <n v="16480"/>
    <x v="0"/>
  </r>
  <r>
    <s v="P01688"/>
    <s v="L0487"/>
    <s v="2025-06-06"/>
    <n v="17963"/>
    <n v="17963"/>
    <x v="0"/>
  </r>
  <r>
    <s v="P01689"/>
    <s v="L0487"/>
    <s v="2025-11-21"/>
    <n v="51836"/>
    <n v="51836"/>
    <x v="0"/>
  </r>
  <r>
    <s v="P01690"/>
    <s v="L0487"/>
    <s v="2025-03-01"/>
    <n v="48603"/>
    <n v="48603"/>
    <x v="0"/>
  </r>
  <r>
    <s v="P01691"/>
    <s v="L0487"/>
    <s v="2025-12-06"/>
    <n v="27878"/>
    <n v="27878"/>
    <x v="0"/>
  </r>
  <r>
    <s v="P01692"/>
    <s v="L0488"/>
    <s v="2025-09-10"/>
    <n v="58678"/>
    <n v="58678"/>
    <x v="0"/>
  </r>
  <r>
    <s v="P01693"/>
    <s v="L0488"/>
    <s v="2025-10-13"/>
    <n v="26698"/>
    <n v="26698"/>
    <x v="0"/>
  </r>
  <r>
    <s v="P01694"/>
    <s v="L0488"/>
    <s v="2025-12-26"/>
    <n v="69182"/>
    <n v="69182"/>
    <x v="0"/>
  </r>
  <r>
    <s v="P01695"/>
    <s v="L0488"/>
    <s v="2025-04-09"/>
    <n v="5715"/>
    <n v="5715"/>
    <x v="0"/>
  </r>
  <r>
    <s v="P01696"/>
    <s v="L0488"/>
    <s v="2026-04-20"/>
    <n v="47908"/>
    <n v="47908"/>
    <x v="0"/>
  </r>
  <r>
    <s v="P01697"/>
    <s v="L0489"/>
    <s v="2025-12-17"/>
    <n v="42277"/>
    <n v="0"/>
    <x v="1"/>
  </r>
  <r>
    <s v="P01698"/>
    <s v="L0489"/>
    <s v="2026-03-25"/>
    <n v="40812"/>
    <n v="0"/>
    <x v="1"/>
  </r>
  <r>
    <s v="P01699"/>
    <s v="L0489"/>
    <s v="2026-04-10"/>
    <n v="36249"/>
    <n v="36249"/>
    <x v="0"/>
  </r>
  <r>
    <s v="P01700"/>
    <s v="L0489"/>
    <s v="2025-09-21"/>
    <n v="69757"/>
    <n v="69757"/>
    <x v="0"/>
  </r>
  <r>
    <s v="P01701"/>
    <s v="L0489"/>
    <s v="2025-08-06"/>
    <n v="15573"/>
    <n v="15573"/>
    <x v="0"/>
  </r>
  <r>
    <s v="P01702"/>
    <s v="L0490"/>
    <s v="2025-06-16"/>
    <n v="5645"/>
    <n v="5645"/>
    <x v="0"/>
  </r>
  <r>
    <s v="P01703"/>
    <s v="L0490"/>
    <s v="2025-12-02"/>
    <n v="52258"/>
    <n v="0"/>
    <x v="1"/>
  </r>
  <r>
    <s v="P01704"/>
    <s v="L0491"/>
    <s v="2025-07-05"/>
    <n v="21671"/>
    <n v="21671"/>
    <x v="0"/>
  </r>
  <r>
    <s v="P01705"/>
    <s v="L0491"/>
    <s v="2025-02-18"/>
    <n v="15976"/>
    <n v="15976"/>
    <x v="0"/>
  </r>
  <r>
    <s v="P01706"/>
    <s v="L0491"/>
    <s v="2025-03-28"/>
    <n v="26182"/>
    <n v="26182"/>
    <x v="0"/>
  </r>
  <r>
    <s v="P01707"/>
    <s v="L0491"/>
    <s v="2025-08-29"/>
    <n v="52365"/>
    <n v="52365"/>
    <x v="0"/>
  </r>
  <r>
    <s v="P01708"/>
    <s v="L0492"/>
    <s v="2026-04-16"/>
    <n v="69839"/>
    <n v="0"/>
    <x v="1"/>
  </r>
  <r>
    <s v="P01709"/>
    <s v="L0492"/>
    <s v="2026-02-11"/>
    <n v="7317"/>
    <n v="0"/>
    <x v="1"/>
  </r>
  <r>
    <s v="P01710"/>
    <s v="L0492"/>
    <s v="2025-06-10"/>
    <n v="28815"/>
    <n v="28815"/>
    <x v="0"/>
  </r>
  <r>
    <s v="P01711"/>
    <s v="L0493"/>
    <s v="2025-11-14"/>
    <n v="64996"/>
    <n v="64996"/>
    <x v="0"/>
  </r>
  <r>
    <s v="P01712"/>
    <s v="L0493"/>
    <s v="2025-01-01"/>
    <n v="15754"/>
    <n v="15754"/>
    <x v="0"/>
  </r>
  <r>
    <s v="P01713"/>
    <s v="L0494"/>
    <s v="2025-09-02"/>
    <n v="59143"/>
    <n v="0"/>
    <x v="2"/>
  </r>
  <r>
    <s v="P01714"/>
    <s v="L0494"/>
    <s v="2025-10-27"/>
    <n v="73958"/>
    <n v="73958"/>
    <x v="0"/>
  </r>
  <r>
    <s v="P01715"/>
    <s v="L0494"/>
    <s v="2025-03-13"/>
    <n v="28424"/>
    <n v="28424"/>
    <x v="0"/>
  </r>
  <r>
    <s v="P01716"/>
    <s v="L0494"/>
    <s v="2025-01-25"/>
    <n v="55429"/>
    <n v="0"/>
    <x v="2"/>
  </r>
  <r>
    <s v="P01717"/>
    <s v="L0495"/>
    <s v="2026-04-13"/>
    <n v="5806"/>
    <n v="5806"/>
    <x v="0"/>
  </r>
  <r>
    <s v="P01718"/>
    <s v="L0495"/>
    <s v="2026-01-21"/>
    <n v="72896"/>
    <n v="72896"/>
    <x v="0"/>
  </r>
  <r>
    <s v="P01719"/>
    <s v="L0495"/>
    <s v="2025-10-16"/>
    <n v="54799"/>
    <n v="54799"/>
    <x v="0"/>
  </r>
  <r>
    <s v="P01720"/>
    <s v="L0496"/>
    <s v="2025-05-16"/>
    <n v="47008"/>
    <n v="47008"/>
    <x v="0"/>
  </r>
  <r>
    <s v="P01721"/>
    <s v="L0496"/>
    <s v="2025-06-12"/>
    <n v="28029"/>
    <n v="28029"/>
    <x v="0"/>
  </r>
  <r>
    <s v="P01722"/>
    <s v="L0497"/>
    <s v="2025-08-05"/>
    <n v="22584"/>
    <n v="0"/>
    <x v="2"/>
  </r>
  <r>
    <s v="P01723"/>
    <s v="L0497"/>
    <s v="2025-11-30"/>
    <n v="16264"/>
    <n v="0"/>
    <x v="2"/>
  </r>
  <r>
    <s v="P01724"/>
    <s v="L0497"/>
    <s v="2026-03-31"/>
    <n v="33445"/>
    <n v="0"/>
    <x v="2"/>
  </r>
  <r>
    <s v="P01725"/>
    <s v="L0497"/>
    <s v="2025-05-07"/>
    <n v="52069"/>
    <n v="52069"/>
    <x v="0"/>
  </r>
  <r>
    <s v="P01726"/>
    <s v="L0498"/>
    <s v="2025-01-05"/>
    <n v="19797"/>
    <n v="0"/>
    <x v="2"/>
  </r>
  <r>
    <s v="P01727"/>
    <s v="L0498"/>
    <s v="2025-03-15"/>
    <n v="74182"/>
    <n v="0"/>
    <x v="1"/>
  </r>
  <r>
    <s v="P01728"/>
    <s v="L0498"/>
    <s v="2025-02-15"/>
    <n v="11609"/>
    <n v="0"/>
    <x v="1"/>
  </r>
  <r>
    <s v="P01729"/>
    <s v="L0499"/>
    <s v="2025-11-22"/>
    <n v="10669"/>
    <n v="10669"/>
    <x v="0"/>
  </r>
  <r>
    <s v="P01730"/>
    <s v="L0499"/>
    <s v="2026-01-19"/>
    <n v="22907"/>
    <n v="22907"/>
    <x v="0"/>
  </r>
  <r>
    <s v="P01731"/>
    <s v="L0499"/>
    <s v="2025-04-23"/>
    <n v="44139"/>
    <n v="44139"/>
    <x v="0"/>
  </r>
  <r>
    <s v="P01732"/>
    <s v="L0500"/>
    <s v="2025-05-17"/>
    <n v="62112"/>
    <n v="0"/>
    <x v="1"/>
  </r>
  <r>
    <s v="P01733"/>
    <s v="L0500"/>
    <s v="2025-08-10"/>
    <n v="54168"/>
    <n v="54168"/>
    <x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L0001"/>
    <n v="1132"/>
    <s v="LT02"/>
    <s v="E028"/>
    <n v="6249604"/>
    <n v="7.5"/>
    <n v="240"/>
    <s v="2025-08-11"/>
    <s v="Approved"/>
    <s v="2025-08-12"/>
    <s v="Customer 1132"/>
    <s v="Personal Loan"/>
    <s v="B04"/>
    <s v="Guntur Branch"/>
    <s v="High value"/>
    <s v="Under Review"/>
    <n v="77166"/>
    <n v="6172438"/>
    <s v="Aug"/>
    <s v="Male"/>
    <x v="0"/>
  </r>
  <r>
    <s v="L0002"/>
    <n v="1080"/>
    <s v="LT01"/>
    <s v="E006"/>
    <n v="6723749"/>
    <n v="7.5"/>
    <n v="36"/>
    <s v="2025-03-23"/>
    <s v="Approved"/>
    <s v="2025-03-24"/>
    <s v="Customer 1080"/>
    <s v="Home Loan"/>
    <s v="B01"/>
    <s v="Hyderabad Main"/>
    <s v="High value"/>
    <s v="Under Review"/>
    <n v="26515"/>
    <n v="6697234"/>
    <s v="Mar"/>
    <s v="Male"/>
    <x v="1"/>
  </r>
  <r>
    <s v="L0003"/>
    <n v="1059"/>
    <s v="LT03"/>
    <s v="E007"/>
    <n v="4361285"/>
    <n v="11"/>
    <n v="240"/>
    <s v="2025-08-19"/>
    <s v="Approved"/>
    <s v="2025-08-21"/>
    <s v="Customer 1059"/>
    <s v="Car Loan"/>
    <s v="B01"/>
    <s v="Hyderabad Main"/>
    <s v="High value"/>
    <s v="Under Review"/>
    <n v="14837"/>
    <n v="4346448"/>
    <s v="Aug"/>
    <s v="Female"/>
    <x v="2"/>
  </r>
  <r>
    <s v="L0004"/>
    <n v="1056"/>
    <s v="LT04"/>
    <s v="E030"/>
    <n v="4552836"/>
    <n v="8.5"/>
    <n v="60"/>
    <s v="2025-11-02"/>
    <s v="Approved"/>
    <s v="2025-11-06"/>
    <s v="Customer 1056"/>
    <s v="Education Loan"/>
    <s v="B05"/>
    <s v="Warangal Branch"/>
    <s v="High value"/>
    <s v="Under Review"/>
    <n v="61463"/>
    <n v="4491373"/>
    <s v="Nov"/>
    <s v="Male"/>
    <x v="3"/>
  </r>
  <r>
    <s v="L0005"/>
    <n v="1174"/>
    <s v="LT04"/>
    <s v="E027"/>
    <n v="9898672"/>
    <n v="8.5"/>
    <n v="240"/>
    <s v="2025-04-21"/>
    <s v="Rejected"/>
    <m/>
    <s v="Customer 1174"/>
    <s v="Education Loan"/>
    <s v="B04"/>
    <s v="Guntur Branch"/>
    <s v="High value"/>
    <s v="Under Review"/>
    <n v="28566"/>
    <n v="9870106"/>
    <s v="Apr"/>
    <s v="Female"/>
    <x v="4"/>
  </r>
  <r>
    <s v="L0006"/>
    <n v="1057"/>
    <s v="LT02"/>
    <s v="E007"/>
    <n v="7309969"/>
    <n v="12"/>
    <n v="60"/>
    <s v="2025-12-06"/>
    <s v="Approved"/>
    <s v="2025-12-07"/>
    <s v="Customer 1057"/>
    <s v="Personal Loan"/>
    <s v="B02"/>
    <s v="Vijayawada Branch"/>
    <s v="High value"/>
    <s v="Under Review"/>
    <n v="11456"/>
    <n v="7298513"/>
    <s v="Dec"/>
    <s v="Female"/>
    <x v="2"/>
  </r>
  <r>
    <s v="L0007"/>
    <n v="1054"/>
    <s v="LT01"/>
    <s v="E003"/>
    <n v="6709063"/>
    <n v="9.5"/>
    <n v="240"/>
    <s v="2025-12-07"/>
    <s v="Approved"/>
    <s v="2025-12-08"/>
    <s v="Customer 1054"/>
    <s v="Home Loan"/>
    <s v="B02"/>
    <s v="Vijayawada Branch"/>
    <s v="High value"/>
    <s v="Under Review"/>
    <n v="53008"/>
    <n v="6656055"/>
    <s v="Dec"/>
    <s v="Female"/>
    <x v="5"/>
  </r>
  <r>
    <s v="L0008"/>
    <n v="1061"/>
    <s v="LT02"/>
    <s v="E023"/>
    <n v="4968483"/>
    <n v="7.5"/>
    <n v="240"/>
    <s v="2025-07-08"/>
    <s v="Rejected"/>
    <m/>
    <s v="Customer 1061"/>
    <s v="Personal Loan"/>
    <s v="B04"/>
    <s v="Guntur Branch"/>
    <s v="High value"/>
    <s v="Under Review"/>
    <n v="10610"/>
    <n v="4957873"/>
    <s v="Jul"/>
    <s v="Female"/>
    <x v="6"/>
  </r>
  <r>
    <s v="L0009"/>
    <n v="1194"/>
    <s v="LT05"/>
    <s v="E015"/>
    <n v="9915414"/>
    <n v="7.5"/>
    <n v="240"/>
    <s v="2025-12-14"/>
    <s v="Pending"/>
    <m/>
    <s v="Customer 1194"/>
    <s v="Business Loan"/>
    <s v="B03"/>
    <s v="Vizag Branch"/>
    <s v="High value"/>
    <s v="Under Review"/>
    <n v="61267"/>
    <n v="9854147"/>
    <s v="Dec"/>
    <s v="Female"/>
    <x v="7"/>
  </r>
  <r>
    <s v="L0010"/>
    <n v="1139"/>
    <s v="LT01"/>
    <s v="E028"/>
    <n v="6198173"/>
    <n v="8.5"/>
    <n v="120"/>
    <s v="2025-01-06"/>
    <s v="Approved"/>
    <s v="2025-01-12"/>
    <s v="Customer 1139"/>
    <s v="Home Loan"/>
    <s v="B01"/>
    <s v="Hyderabad Main"/>
    <s v="High value"/>
    <s v="Under Review"/>
    <n v="11249"/>
    <n v="6186924"/>
    <s v="Jan"/>
    <s v="Female"/>
    <x v="0"/>
  </r>
  <r>
    <s v="L0011"/>
    <n v="1067"/>
    <s v="LT05"/>
    <s v="E020"/>
    <n v="8039481"/>
    <n v="9.5"/>
    <n v="240"/>
    <s v="2025-12-14"/>
    <s v="Approved"/>
    <s v="2025-12-22"/>
    <s v="Customer 1067"/>
    <s v="Business Loan"/>
    <s v="B03"/>
    <s v="Vizag Branch"/>
    <s v="High value"/>
    <s v="Under Review"/>
    <n v="0"/>
    <n v="8039481"/>
    <s v="Dec"/>
    <s v="Male"/>
    <x v="8"/>
  </r>
  <r>
    <s v="L0012"/>
    <n v="1197"/>
    <s v="LT01"/>
    <s v="E011"/>
    <n v="2359087"/>
    <n v="8.5"/>
    <n v="60"/>
    <s v="2025-03-24"/>
    <s v="Approved"/>
    <s v="2025-04-01"/>
    <s v="Customer 1197"/>
    <s v="Home Loan"/>
    <s v="B02"/>
    <s v="Vijayawada Branch"/>
    <s v="High value"/>
    <s v="Under Review"/>
    <n v="123764"/>
    <n v="2235323"/>
    <s v="Mar"/>
    <s v="Male"/>
    <x v="9"/>
  </r>
  <r>
    <s v="L0013"/>
    <n v="1016"/>
    <s v="LT02"/>
    <s v="E016"/>
    <n v="5924566"/>
    <n v="11"/>
    <n v="120"/>
    <s v="2025-12-02"/>
    <s v="Approved"/>
    <s v="2025-12-12"/>
    <s v="Customer 1016"/>
    <s v="Personal Loan"/>
    <s v="B05"/>
    <s v="Warangal Branch"/>
    <s v="High value"/>
    <s v="Under Review"/>
    <n v="139951"/>
    <n v="5784615"/>
    <s v="Dec"/>
    <s v="Male"/>
    <x v="10"/>
  </r>
  <r>
    <s v="L0014"/>
    <n v="1062"/>
    <s v="LT05"/>
    <s v="E028"/>
    <n v="443145"/>
    <n v="11"/>
    <n v="240"/>
    <s v="2025-02-21"/>
    <s v="Approved"/>
    <s v="2025-03-01"/>
    <s v="Customer 1062"/>
    <s v="Business Loan"/>
    <s v="B04"/>
    <s v="Guntur Branch"/>
    <s v="Normal"/>
    <s v="Under Review"/>
    <n v="140251"/>
    <n v="302894"/>
    <s v="Feb"/>
    <s v="Male"/>
    <x v="0"/>
  </r>
  <r>
    <s v="L0015"/>
    <n v="1074"/>
    <s v="LT01"/>
    <s v="E027"/>
    <n v="3383110"/>
    <n v="8.5"/>
    <n v="240"/>
    <s v="2025-11-29"/>
    <s v="Pending"/>
    <m/>
    <s v="Customer 1074"/>
    <s v="Home Loan"/>
    <s v="B03"/>
    <s v="Vizag Branch"/>
    <s v="High value"/>
    <s v="Under Review"/>
    <n v="70471"/>
    <n v="3312639"/>
    <s v="Nov"/>
    <s v="Female"/>
    <x v="4"/>
  </r>
  <r>
    <s v="L0016"/>
    <n v="1024"/>
    <s v="LT01"/>
    <s v="E023"/>
    <n v="7943883"/>
    <n v="7.5"/>
    <n v="120"/>
    <s v="2025-03-16"/>
    <s v="Rejected"/>
    <m/>
    <s v="Customer 1024"/>
    <s v="Home Loan"/>
    <s v="B02"/>
    <s v="Vijayawada Branch"/>
    <s v="High value"/>
    <s v="Under Review"/>
    <n v="134832"/>
    <n v="7809051"/>
    <s v="Mar"/>
    <s v="Male"/>
    <x v="6"/>
  </r>
  <r>
    <s v="L0017"/>
    <n v="1150"/>
    <s v="LT04"/>
    <s v="E021"/>
    <n v="9734616"/>
    <n v="12"/>
    <n v="120"/>
    <s v="2025-01-24"/>
    <s v="Approved"/>
    <s v="2025-01-26"/>
    <s v="Customer 1150"/>
    <s v="Education Loan"/>
    <s v="B01"/>
    <s v="Hyderabad Main"/>
    <s v="High value"/>
    <s v="Under Review"/>
    <n v="107435"/>
    <n v="9627181"/>
    <s v="Jan"/>
    <s v="Female"/>
    <x v="11"/>
  </r>
  <r>
    <s v="L0018"/>
    <n v="1078"/>
    <s v="LT05"/>
    <s v="E028"/>
    <n v="7172249"/>
    <n v="7.5"/>
    <n v="120"/>
    <s v="2025-01-27"/>
    <s v="Approved"/>
    <s v="2025-02-02"/>
    <s v="Customer 1078"/>
    <s v="Business Loan"/>
    <s v="B01"/>
    <s v="Hyderabad Main"/>
    <s v="High value"/>
    <s v="Under Review"/>
    <n v="17624"/>
    <n v="7154625"/>
    <s v="Jan"/>
    <s v="Female"/>
    <x v="0"/>
  </r>
  <r>
    <s v="L0019"/>
    <n v="1141"/>
    <s v="LT02"/>
    <s v="E019"/>
    <n v="5229058"/>
    <n v="12"/>
    <n v="84"/>
    <s v="2025-02-19"/>
    <s v="Approved"/>
    <s v="2025-02-26"/>
    <s v="Customer 1141"/>
    <s v="Personal Loan"/>
    <s v="B05"/>
    <s v="Warangal Branch"/>
    <s v="High value"/>
    <s v="Under Review"/>
    <n v="90943"/>
    <n v="5138115"/>
    <s v="Feb"/>
    <s v="Male"/>
    <x v="12"/>
  </r>
  <r>
    <s v="L0020"/>
    <n v="1186"/>
    <s v="LT01"/>
    <s v="E029"/>
    <n v="2341616"/>
    <n v="12"/>
    <n v="36"/>
    <s v="2025-03-24"/>
    <s v="Rejected"/>
    <m/>
    <s v="Customer 1186"/>
    <s v="Home Loan"/>
    <s v="B03"/>
    <s v="Vizag Branch"/>
    <s v="High value"/>
    <s v="Under Review"/>
    <n v="57779"/>
    <n v="2283837"/>
    <s v="Mar"/>
    <s v="Female"/>
    <x v="13"/>
  </r>
  <r>
    <s v="L0021"/>
    <n v="1131"/>
    <s v="LT04"/>
    <s v="E025"/>
    <n v="4114456"/>
    <n v="7.5"/>
    <n v="120"/>
    <s v="2025-07-21"/>
    <s v="Pending"/>
    <m/>
    <s v="Customer 1131"/>
    <s v="Education Loan"/>
    <s v="B02"/>
    <s v="Vijayawada Branch"/>
    <s v="High value"/>
    <s v="Under Review"/>
    <n v="37277"/>
    <n v="4077179"/>
    <s v="Jul"/>
    <s v="Female"/>
    <x v="14"/>
  </r>
  <r>
    <s v="L0022"/>
    <n v="1008"/>
    <s v="LT01"/>
    <s v="E012"/>
    <n v="4996369"/>
    <n v="9.5"/>
    <n v="36"/>
    <s v="2025-03-15"/>
    <s v="Approved"/>
    <s v="2025-03-20"/>
    <s v="Customer 1008"/>
    <s v="Home Loan"/>
    <s v="B02"/>
    <s v="Vijayawada Branch"/>
    <s v="High value"/>
    <s v="Under Review"/>
    <n v="119310"/>
    <n v="4877059"/>
    <s v="Mar"/>
    <s v="Female"/>
    <x v="15"/>
  </r>
  <r>
    <s v="L0023"/>
    <n v="1026"/>
    <s v="LT04"/>
    <s v="E007"/>
    <n v="5960675"/>
    <n v="8.5"/>
    <n v="240"/>
    <s v="2025-02-06"/>
    <s v="Rejected"/>
    <m/>
    <s v="Customer 1026"/>
    <s v="Education Loan"/>
    <s v="B04"/>
    <s v="Guntur Branch"/>
    <s v="High value"/>
    <s v="Under Review"/>
    <n v="64401"/>
    <n v="5896274"/>
    <s v="Feb"/>
    <s v="Male"/>
    <x v="2"/>
  </r>
  <r>
    <s v="L0024"/>
    <n v="1004"/>
    <s v="LT02"/>
    <s v="E015"/>
    <n v="8495992"/>
    <n v="12"/>
    <n v="60"/>
    <s v="2025-05-02"/>
    <s v="Rejected"/>
    <m/>
    <s v="Customer 1004"/>
    <s v="Personal Loan"/>
    <s v="B05"/>
    <s v="Warangal Branch"/>
    <s v="High value"/>
    <s v="Under Review"/>
    <n v="94526"/>
    <n v="8401466"/>
    <s v="May"/>
    <s v="Male"/>
    <x v="7"/>
  </r>
  <r>
    <s v="L0025"/>
    <n v="1047"/>
    <s v="LT01"/>
    <s v="E011"/>
    <n v="5299490"/>
    <n v="8.5"/>
    <n v="240"/>
    <s v="2025-09-19"/>
    <s v="Approved"/>
    <s v="2025-09-23"/>
    <s v="Customer 1047"/>
    <s v="Home Loan"/>
    <s v="B02"/>
    <s v="Vijayawada Branch"/>
    <s v="High value"/>
    <s v="Under Review"/>
    <n v="85681"/>
    <n v="5213809"/>
    <s v="Sep"/>
    <s v="Male"/>
    <x v="9"/>
  </r>
  <r>
    <s v="L0026"/>
    <n v="1190"/>
    <s v="LT05"/>
    <s v="E008"/>
    <n v="4577283"/>
    <n v="7.5"/>
    <n v="240"/>
    <s v="2025-04-02"/>
    <s v="Pending"/>
    <m/>
    <s v="Customer 1190"/>
    <s v="Business Loan"/>
    <s v="B01"/>
    <s v="Hyderabad Main"/>
    <s v="High value"/>
    <s v="Under Review"/>
    <n v="127975"/>
    <n v="4449308"/>
    <s v="Apr"/>
    <s v="Female"/>
    <x v="16"/>
  </r>
  <r>
    <s v="L0027"/>
    <n v="1123"/>
    <s v="LT02"/>
    <s v="E012"/>
    <n v="5329374"/>
    <n v="12"/>
    <n v="60"/>
    <s v="2025-01-31"/>
    <s v="Rejected"/>
    <m/>
    <s v="Customer 1123"/>
    <s v="Personal Loan"/>
    <s v="B04"/>
    <s v="Guntur Branch"/>
    <s v="High value"/>
    <s v="Under Review"/>
    <n v="50053"/>
    <n v="5279321"/>
    <s v="Jan"/>
    <s v="Male"/>
    <x v="15"/>
  </r>
  <r>
    <s v="L0028"/>
    <n v="1141"/>
    <s v="LT03"/>
    <s v="E030"/>
    <n v="8590022"/>
    <n v="7.5"/>
    <n v="120"/>
    <s v="2025-05-26"/>
    <s v="Rejected"/>
    <m/>
    <s v="Customer 1141"/>
    <s v="Car Loan"/>
    <s v="B05"/>
    <s v="Warangal Branch"/>
    <s v="High value"/>
    <s v="Under Review"/>
    <n v="140866"/>
    <n v="8449156"/>
    <s v="May"/>
    <s v="Male"/>
    <x v="3"/>
  </r>
  <r>
    <s v="L0029"/>
    <n v="1168"/>
    <s v="LT01"/>
    <s v="E027"/>
    <n v="2368770"/>
    <n v="9.5"/>
    <n v="36"/>
    <s v="2025-05-08"/>
    <s v="Approved"/>
    <s v="2025-05-13"/>
    <s v="Customer 1168"/>
    <s v="Home Loan"/>
    <s v="B04"/>
    <s v="Guntur Branch"/>
    <s v="High value"/>
    <s v="Under Review"/>
    <n v="60337"/>
    <n v="2308433"/>
    <s v="May"/>
    <s v="Male"/>
    <x v="4"/>
  </r>
  <r>
    <s v="L0030"/>
    <n v="1187"/>
    <s v="LT05"/>
    <s v="E007"/>
    <n v="4832733"/>
    <n v="11"/>
    <n v="120"/>
    <s v="2025-08-28"/>
    <s v="Approved"/>
    <s v="2025-08-29"/>
    <s v="Customer 1187"/>
    <s v="Business Loan"/>
    <s v="B02"/>
    <s v="Vijayawada Branch"/>
    <s v="High value"/>
    <s v="Under Review"/>
    <n v="85450"/>
    <n v="4747283"/>
    <s v="Aug"/>
    <s v="Male"/>
    <x v="2"/>
  </r>
  <r>
    <s v="L0031"/>
    <n v="1110"/>
    <s v="LT02"/>
    <s v="E002"/>
    <n v="7622854"/>
    <n v="8.5"/>
    <n v="84"/>
    <s v="2025-06-15"/>
    <s v="Approved"/>
    <s v="2025-06-25"/>
    <s v="Customer 1110"/>
    <s v="Personal Loan"/>
    <s v="B02"/>
    <s v="Vijayawada Branch"/>
    <s v="High value"/>
    <s v="Under Review"/>
    <n v="64802"/>
    <n v="7558052"/>
    <s v="Jun"/>
    <s v="Female"/>
    <x v="17"/>
  </r>
  <r>
    <s v="L0032"/>
    <n v="1004"/>
    <s v="LT03"/>
    <s v="E013"/>
    <n v="4008612"/>
    <n v="8.5"/>
    <n v="60"/>
    <s v="2025-03-15"/>
    <s v="Pending"/>
    <m/>
    <s v="Customer 1004"/>
    <s v="Car Loan"/>
    <s v="B05"/>
    <s v="Warangal Branch"/>
    <s v="High value"/>
    <s v="Under Review"/>
    <n v="80981"/>
    <n v="3927631"/>
    <s v="Mar"/>
    <s v="Male"/>
    <x v="18"/>
  </r>
  <r>
    <s v="L0033"/>
    <n v="1081"/>
    <s v="LT05"/>
    <s v="E024"/>
    <n v="1984609"/>
    <n v="12"/>
    <n v="84"/>
    <s v="2025-03-20"/>
    <s v="Approved"/>
    <s v="2025-03-23"/>
    <s v="Customer 1081"/>
    <s v="Business Loan"/>
    <s v="B05"/>
    <s v="Warangal Branch"/>
    <s v="High value"/>
    <s v="Under Review"/>
    <n v="82598"/>
    <n v="1902011"/>
    <s v="Mar"/>
    <s v="Female"/>
    <x v="19"/>
  </r>
  <r>
    <s v="L0034"/>
    <n v="1184"/>
    <s v="LT03"/>
    <s v="E002"/>
    <n v="6019875"/>
    <n v="8.5"/>
    <n v="60"/>
    <s v="2025-10-04"/>
    <s v="Approved"/>
    <s v="2025-10-07"/>
    <s v="Customer 1184"/>
    <s v="Car Loan"/>
    <s v="B02"/>
    <s v="Vijayawada Branch"/>
    <s v="High value"/>
    <s v="Under Review"/>
    <n v="201670"/>
    <n v="5818205"/>
    <s v="Oct"/>
    <s v="Male"/>
    <x v="17"/>
  </r>
  <r>
    <s v="L0035"/>
    <n v="1024"/>
    <s v="LT02"/>
    <s v="E018"/>
    <n v="2029421"/>
    <n v="12"/>
    <n v="60"/>
    <s v="2025-08-13"/>
    <s v="Approved"/>
    <s v="2025-08-19"/>
    <s v="Customer 1024"/>
    <s v="Personal Loan"/>
    <s v="B02"/>
    <s v="Vijayawada Branch"/>
    <s v="High value"/>
    <s v="Under Review"/>
    <n v="0"/>
    <n v="2029421"/>
    <s v="Aug"/>
    <s v="Male"/>
    <x v="20"/>
  </r>
  <r>
    <s v="L0036"/>
    <n v="1104"/>
    <s v="LT01"/>
    <s v="E023"/>
    <n v="2420942"/>
    <n v="9.5"/>
    <n v="84"/>
    <s v="2025-01-16"/>
    <s v="Approved"/>
    <s v="2025-01-21"/>
    <s v="Customer 1104"/>
    <s v="Home Loan"/>
    <s v="B02"/>
    <s v="Vijayawada Branch"/>
    <s v="High value"/>
    <s v="Under Review"/>
    <n v="73233"/>
    <n v="2347709"/>
    <s v="Jan"/>
    <s v="Female"/>
    <x v="6"/>
  </r>
  <r>
    <s v="L0037"/>
    <n v="1140"/>
    <s v="LT04"/>
    <s v="E020"/>
    <n v="4231355"/>
    <n v="9.5"/>
    <n v="60"/>
    <s v="2025-02-21"/>
    <s v="Rejected"/>
    <m/>
    <s v="Customer 1140"/>
    <s v="Education Loan"/>
    <s v="B03"/>
    <s v="Vizag Branch"/>
    <s v="High value"/>
    <s v="Under Review"/>
    <n v="32565"/>
    <n v="4198790"/>
    <s v="Feb"/>
    <s v="Male"/>
    <x v="8"/>
  </r>
  <r>
    <s v="L0038"/>
    <n v="1020"/>
    <s v="LT01"/>
    <s v="E025"/>
    <n v="1078816"/>
    <n v="7.5"/>
    <n v="84"/>
    <s v="2025-03-09"/>
    <s v="Approved"/>
    <s v="2025-03-14"/>
    <s v="Customer 1020"/>
    <s v="Home Loan"/>
    <s v="B04"/>
    <s v="Guntur Branch"/>
    <s v="High value"/>
    <s v="Under Review"/>
    <n v="62259"/>
    <n v="1016557"/>
    <s v="Mar"/>
    <s v="Male"/>
    <x v="14"/>
  </r>
  <r>
    <s v="L0039"/>
    <n v="1130"/>
    <s v="LT05"/>
    <s v="E029"/>
    <n v="681600"/>
    <n v="9.5"/>
    <n v="60"/>
    <s v="2025-11-12"/>
    <s v="Rejected"/>
    <m/>
    <s v="Customer 1130"/>
    <s v="Business Loan"/>
    <s v="B04"/>
    <s v="Guntur Branch"/>
    <s v="Normal"/>
    <s v="Under Review"/>
    <n v="173351"/>
    <n v="508249"/>
    <s v="Nov"/>
    <s v="Male"/>
    <x v="13"/>
  </r>
  <r>
    <s v="L0040"/>
    <n v="1156"/>
    <s v="LT01"/>
    <s v="E005"/>
    <n v="2803353"/>
    <n v="9.5"/>
    <n v="240"/>
    <s v="2025-01-06"/>
    <s v="Approved"/>
    <s v="2025-01-14"/>
    <s v="Customer 1156"/>
    <s v="Home Loan"/>
    <s v="B03"/>
    <s v="Vizag Branch"/>
    <s v="High value"/>
    <s v="Under Review"/>
    <n v="126632"/>
    <n v="2676721"/>
    <s v="Jan"/>
    <s v="Female"/>
    <x v="21"/>
  </r>
  <r>
    <s v="L0041"/>
    <n v="1090"/>
    <s v="LT04"/>
    <s v="E029"/>
    <n v="5229259"/>
    <n v="7.5"/>
    <n v="240"/>
    <s v="2025-09-18"/>
    <s v="Rejected"/>
    <m/>
    <s v="Customer 1090"/>
    <s v="Education Loan"/>
    <s v="B04"/>
    <s v="Guntur Branch"/>
    <s v="High value"/>
    <s v="Under Review"/>
    <n v="23298"/>
    <n v="5205961"/>
    <s v="Sep"/>
    <s v="Male"/>
    <x v="13"/>
  </r>
  <r>
    <s v="L0042"/>
    <n v="1049"/>
    <s v="LT02"/>
    <s v="E016"/>
    <n v="2537540"/>
    <n v="7.5"/>
    <n v="240"/>
    <s v="2025-06-16"/>
    <s v="Approved"/>
    <s v="2025-06-18"/>
    <s v="Customer 1049"/>
    <s v="Personal Loan"/>
    <s v="B02"/>
    <s v="Vijayawada Branch"/>
    <s v="High value"/>
    <s v="Under Review"/>
    <n v="95100"/>
    <n v="2442440"/>
    <s v="Jun"/>
    <s v="Male"/>
    <x v="10"/>
  </r>
  <r>
    <s v="L0043"/>
    <n v="1043"/>
    <s v="LT02"/>
    <s v="E013"/>
    <n v="4630819"/>
    <n v="9.5"/>
    <n v="60"/>
    <s v="2025-10-28"/>
    <s v="Approved"/>
    <s v="2025-11-01"/>
    <s v="Customer 1043"/>
    <s v="Personal Loan"/>
    <s v="B02"/>
    <s v="Vijayawada Branch"/>
    <s v="High value"/>
    <s v="Under Review"/>
    <n v="92831"/>
    <n v="4537988"/>
    <s v="Oct"/>
    <s v="Male"/>
    <x v="18"/>
  </r>
  <r>
    <s v="L0044"/>
    <n v="1156"/>
    <s v="LT04"/>
    <s v="E005"/>
    <n v="8639835"/>
    <n v="8.5"/>
    <n v="60"/>
    <s v="2025-03-12"/>
    <s v="Approved"/>
    <s v="2025-03-13"/>
    <s v="Customer 1156"/>
    <s v="Education Loan"/>
    <s v="B03"/>
    <s v="Vizag Branch"/>
    <s v="High value"/>
    <s v="Under Review"/>
    <n v="13017"/>
    <n v="8626818"/>
    <s v="Mar"/>
    <s v="Female"/>
    <x v="21"/>
  </r>
  <r>
    <s v="L0045"/>
    <n v="1030"/>
    <s v="LT05"/>
    <s v="E019"/>
    <n v="8674513"/>
    <n v="12"/>
    <n v="36"/>
    <s v="2025-12-18"/>
    <s v="Approved"/>
    <s v="2025-12-26"/>
    <s v="Customer 1030"/>
    <s v="Business Loan"/>
    <s v="B05"/>
    <s v="Warangal Branch"/>
    <s v="High value"/>
    <s v="Under Review"/>
    <n v="86372"/>
    <n v="8588141"/>
    <s v="Dec"/>
    <s v="Female"/>
    <x v="12"/>
  </r>
  <r>
    <s v="L0046"/>
    <n v="1125"/>
    <s v="LT01"/>
    <s v="E004"/>
    <n v="2747294"/>
    <n v="9.5"/>
    <n v="84"/>
    <s v="2025-08-21"/>
    <s v="Rejected"/>
    <m/>
    <s v="Customer 1125"/>
    <s v="Home Loan"/>
    <s v="B04"/>
    <s v="Guntur Branch"/>
    <s v="High value"/>
    <s v="Under Review"/>
    <n v="82387"/>
    <n v="2664907"/>
    <s v="Aug"/>
    <s v="Male"/>
    <x v="22"/>
  </r>
  <r>
    <s v="L0047"/>
    <n v="1140"/>
    <s v="LT02"/>
    <s v="E011"/>
    <n v="4804402"/>
    <n v="12"/>
    <n v="120"/>
    <s v="2025-01-31"/>
    <s v="Approved"/>
    <s v="2025-02-07"/>
    <s v="Customer 1140"/>
    <s v="Personal Loan"/>
    <s v="B03"/>
    <s v="Vizag Branch"/>
    <s v="High value"/>
    <s v="Under Review"/>
    <n v="45746"/>
    <n v="4758656"/>
    <s v="Jan"/>
    <s v="Male"/>
    <x v="9"/>
  </r>
  <r>
    <s v="L0048"/>
    <n v="1167"/>
    <s v="LT03"/>
    <s v="E026"/>
    <n v="9632912"/>
    <n v="7.5"/>
    <n v="60"/>
    <s v="2025-11-24"/>
    <s v="Pending"/>
    <m/>
    <s v="Customer 1167"/>
    <s v="Car Loan"/>
    <s v="B05"/>
    <s v="Warangal Branch"/>
    <s v="High value"/>
    <s v="Under Review"/>
    <n v="36755"/>
    <n v="9596157"/>
    <s v="Nov"/>
    <s v="Female"/>
    <x v="23"/>
  </r>
  <r>
    <s v="L0049"/>
    <n v="1156"/>
    <s v="LT05"/>
    <s v="E010"/>
    <n v="642424"/>
    <n v="9.5"/>
    <n v="120"/>
    <s v="2025-03-24"/>
    <s v="Approved"/>
    <s v="2025-04-01"/>
    <s v="Customer 1156"/>
    <s v="Business Loan"/>
    <s v="B03"/>
    <s v="Vizag Branch"/>
    <s v="Normal"/>
    <s v="Under Review"/>
    <n v="129665"/>
    <n v="512759"/>
    <s v="Mar"/>
    <s v="Female"/>
    <x v="24"/>
  </r>
  <r>
    <s v="L0050"/>
    <n v="1056"/>
    <s v="LT03"/>
    <s v="E008"/>
    <n v="5368644"/>
    <n v="8.5"/>
    <n v="60"/>
    <s v="2025-07-01"/>
    <s v="Pending"/>
    <m/>
    <s v="Customer 1056"/>
    <s v="Car Loan"/>
    <s v="B05"/>
    <s v="Warangal Branch"/>
    <s v="High value"/>
    <s v="Under Review"/>
    <n v="146335"/>
    <n v="5222309"/>
    <s v="Jul"/>
    <s v="Male"/>
    <x v="16"/>
  </r>
  <r>
    <s v="L0051"/>
    <n v="1115"/>
    <s v="LT03"/>
    <s v="E011"/>
    <n v="3590196"/>
    <n v="11"/>
    <n v="60"/>
    <s v="2025-02-12"/>
    <s v="Pending"/>
    <m/>
    <s v="Customer 1115"/>
    <s v="Car Loan"/>
    <s v="B02"/>
    <s v="Vijayawada Branch"/>
    <s v="High value"/>
    <s v="Under Review"/>
    <n v="115475"/>
    <n v="3474721"/>
    <s v="Feb"/>
    <s v="Male"/>
    <x v="9"/>
  </r>
  <r>
    <s v="L0052"/>
    <n v="1173"/>
    <s v="LT03"/>
    <s v="E001"/>
    <n v="4406927"/>
    <n v="8.5"/>
    <n v="240"/>
    <s v="2025-06-13"/>
    <s v="Rejected"/>
    <m/>
    <s v="Customer 1173"/>
    <s v="Car Loan"/>
    <s v="B02"/>
    <s v="Vijayawada Branch"/>
    <s v="High value"/>
    <s v="Under Review"/>
    <n v="82993"/>
    <n v="4323934"/>
    <s v="Jun"/>
    <s v="Female"/>
    <x v="25"/>
  </r>
  <r>
    <s v="L0053"/>
    <n v="1079"/>
    <s v="LT01"/>
    <s v="E002"/>
    <n v="2200525"/>
    <n v="9.5"/>
    <n v="84"/>
    <s v="2025-11-11"/>
    <s v="Rejected"/>
    <m/>
    <s v="Customer 1079"/>
    <s v="Home Loan"/>
    <s v="B01"/>
    <s v="Hyderabad Main"/>
    <s v="High value"/>
    <s v="Under Review"/>
    <n v="126239"/>
    <n v="2074286"/>
    <s v="Nov"/>
    <s v="Male"/>
    <x v="17"/>
  </r>
  <r>
    <s v="L0054"/>
    <n v="1199"/>
    <s v="LT01"/>
    <s v="E017"/>
    <n v="3588415"/>
    <n v="11"/>
    <n v="120"/>
    <s v="2025-03-10"/>
    <s v="Pending"/>
    <m/>
    <s v="Customer 1199"/>
    <s v="Home Loan"/>
    <s v="B03"/>
    <s v="Vizag Branch"/>
    <s v="High value"/>
    <s v="Under Review"/>
    <n v="0"/>
    <n v="3588415"/>
    <s v="Mar"/>
    <s v="Female"/>
    <x v="26"/>
  </r>
  <r>
    <s v="L0055"/>
    <n v="1087"/>
    <s v="LT04"/>
    <s v="E011"/>
    <n v="4461548"/>
    <n v="7.5"/>
    <n v="84"/>
    <s v="2025-11-24"/>
    <s v="Approved"/>
    <s v="2025-12-02"/>
    <s v="Customer 1087"/>
    <s v="Education Loan"/>
    <s v="B04"/>
    <s v="Guntur Branch"/>
    <s v="High value"/>
    <s v="Under Review"/>
    <n v="132748"/>
    <n v="4328800"/>
    <s v="Nov"/>
    <s v="Female"/>
    <x v="9"/>
  </r>
  <r>
    <s v="L0056"/>
    <n v="1012"/>
    <s v="LT04"/>
    <s v="E023"/>
    <n v="7902865"/>
    <n v="11"/>
    <n v="240"/>
    <s v="2025-04-12"/>
    <s v="Pending"/>
    <m/>
    <s v="Customer 1012"/>
    <s v="Education Loan"/>
    <s v="B01"/>
    <s v="Hyderabad Main"/>
    <s v="High value"/>
    <s v="Under Review"/>
    <n v="40520"/>
    <n v="7862345"/>
    <s v="Apr"/>
    <s v="Female"/>
    <x v="6"/>
  </r>
  <r>
    <s v="L0057"/>
    <n v="1088"/>
    <s v="LT02"/>
    <s v="E011"/>
    <n v="7882970"/>
    <n v="9.5"/>
    <n v="120"/>
    <s v="2025-02-24"/>
    <s v="Approved"/>
    <s v="2025-03-06"/>
    <s v="Customer 1088"/>
    <s v="Personal Loan"/>
    <s v="B01"/>
    <s v="Hyderabad Main"/>
    <s v="High value"/>
    <s v="Under Review"/>
    <n v="0"/>
    <n v="7882970"/>
    <s v="Feb"/>
    <s v="Female"/>
    <x v="9"/>
  </r>
  <r>
    <s v="L0058"/>
    <n v="1069"/>
    <s v="LT05"/>
    <s v="E002"/>
    <n v="8613824"/>
    <n v="12"/>
    <n v="84"/>
    <s v="2025-06-19"/>
    <s v="Approved"/>
    <s v="2025-06-27"/>
    <s v="Customer 1069"/>
    <s v="Business Loan"/>
    <s v="B01"/>
    <s v="Hyderabad Main"/>
    <s v="High value"/>
    <s v="Under Review"/>
    <n v="157570"/>
    <n v="8456254"/>
    <s v="Jun"/>
    <s v="Male"/>
    <x v="17"/>
  </r>
  <r>
    <s v="L0059"/>
    <n v="1110"/>
    <s v="LT01"/>
    <s v="E013"/>
    <n v="5475010"/>
    <n v="12"/>
    <n v="84"/>
    <s v="2025-05-29"/>
    <s v="Approved"/>
    <s v="2025-06-04"/>
    <s v="Customer 1110"/>
    <s v="Home Loan"/>
    <s v="B02"/>
    <s v="Vijayawada Branch"/>
    <s v="High value"/>
    <s v="Under Review"/>
    <n v="67463"/>
    <n v="5407547"/>
    <s v="May"/>
    <s v="Female"/>
    <x v="18"/>
  </r>
  <r>
    <s v="L0060"/>
    <n v="1045"/>
    <s v="LT03"/>
    <s v="E027"/>
    <n v="3494903"/>
    <n v="9.5"/>
    <n v="60"/>
    <s v="2025-11-22"/>
    <s v="Rejected"/>
    <m/>
    <s v="Customer 1045"/>
    <s v="Car Loan"/>
    <s v="B02"/>
    <s v="Vijayawada Branch"/>
    <s v="High value"/>
    <s v="Under Review"/>
    <n v="182615"/>
    <n v="3312288"/>
    <s v="Nov"/>
    <s v="Male"/>
    <x v="4"/>
  </r>
  <r>
    <s v="L0061"/>
    <n v="1080"/>
    <s v="LT01"/>
    <s v="E016"/>
    <n v="450833"/>
    <n v="7.5"/>
    <n v="120"/>
    <s v="2025-09-17"/>
    <s v="Pending"/>
    <m/>
    <s v="Customer 1080"/>
    <s v="Home Loan"/>
    <s v="B01"/>
    <s v="Hyderabad Main"/>
    <s v="Normal"/>
    <s v="Under Review"/>
    <n v="0"/>
    <n v="450833"/>
    <s v="Sep"/>
    <s v="Male"/>
    <x v="10"/>
  </r>
  <r>
    <s v="L0062"/>
    <n v="1024"/>
    <s v="LT02"/>
    <s v="E027"/>
    <n v="931961"/>
    <n v="7.5"/>
    <n v="60"/>
    <s v="2025-05-18"/>
    <s v="Approved"/>
    <s v="2025-05-24"/>
    <s v="Customer 1024"/>
    <s v="Personal Loan"/>
    <s v="B02"/>
    <s v="Vijayawada Branch"/>
    <s v="Normal"/>
    <s v="Under Review"/>
    <n v="144268"/>
    <n v="787693"/>
    <s v="May"/>
    <s v="Male"/>
    <x v="4"/>
  </r>
  <r>
    <s v="L0063"/>
    <n v="1069"/>
    <s v="LT03"/>
    <s v="E006"/>
    <n v="9853098"/>
    <n v="12"/>
    <n v="60"/>
    <s v="2025-07-17"/>
    <s v="Approved"/>
    <s v="2025-07-24"/>
    <s v="Customer 1069"/>
    <s v="Car Loan"/>
    <s v="B01"/>
    <s v="Hyderabad Main"/>
    <s v="High value"/>
    <s v="Under Review"/>
    <n v="164775"/>
    <n v="9688323"/>
    <s v="Jul"/>
    <s v="Male"/>
    <x v="1"/>
  </r>
  <r>
    <s v="L0064"/>
    <n v="1073"/>
    <s v="LT04"/>
    <s v="E022"/>
    <n v="9479384"/>
    <n v="9.5"/>
    <n v="240"/>
    <s v="2025-10-08"/>
    <s v="Rejected"/>
    <m/>
    <s v="Customer 1073"/>
    <s v="Education Loan"/>
    <s v="B02"/>
    <s v="Vijayawada Branch"/>
    <s v="High value"/>
    <s v="Under Review"/>
    <n v="6950"/>
    <n v="9472434"/>
    <s v="Oct"/>
    <s v="Male"/>
    <x v="27"/>
  </r>
  <r>
    <s v="L0065"/>
    <n v="1116"/>
    <s v="LT01"/>
    <s v="E003"/>
    <n v="443161"/>
    <n v="12"/>
    <n v="84"/>
    <s v="2025-01-17"/>
    <s v="Pending"/>
    <m/>
    <s v="Customer 1116"/>
    <s v="Home Loan"/>
    <s v="B02"/>
    <s v="Vijayawada Branch"/>
    <s v="Normal"/>
    <s v="Under Review"/>
    <n v="130934"/>
    <n v="312227"/>
    <s v="Jan"/>
    <s v="Female"/>
    <x v="5"/>
  </r>
  <r>
    <s v="L0066"/>
    <n v="1060"/>
    <s v="LT02"/>
    <s v="E022"/>
    <n v="6326431"/>
    <n v="7.5"/>
    <n v="60"/>
    <s v="2025-09-16"/>
    <s v="Approved"/>
    <s v="2025-09-23"/>
    <s v="Customer 1060"/>
    <s v="Personal Loan"/>
    <s v="B04"/>
    <s v="Guntur Branch"/>
    <s v="High value"/>
    <s v="Under Review"/>
    <n v="89442"/>
    <n v="6236989"/>
    <s v="Sep"/>
    <s v="Male"/>
    <x v="27"/>
  </r>
  <r>
    <s v="L0067"/>
    <n v="1117"/>
    <s v="LT01"/>
    <s v="E001"/>
    <n v="5841262"/>
    <n v="12"/>
    <n v="240"/>
    <s v="2025-07-04"/>
    <s v="Approved"/>
    <s v="2025-07-05"/>
    <s v="Customer 1117"/>
    <s v="Home Loan"/>
    <s v="B04"/>
    <s v="Guntur Branch"/>
    <s v="High value"/>
    <s v="Under Review"/>
    <n v="44253"/>
    <n v="5797009"/>
    <s v="Jul"/>
    <s v="Female"/>
    <x v="25"/>
  </r>
  <r>
    <s v="L0068"/>
    <n v="1057"/>
    <s v="LT03"/>
    <s v="E011"/>
    <n v="1603731"/>
    <n v="11"/>
    <n v="120"/>
    <s v="2025-03-24"/>
    <s v="Pending"/>
    <m/>
    <s v="Customer 1057"/>
    <s v="Car Loan"/>
    <s v="B02"/>
    <s v="Vijayawada Branch"/>
    <s v="High value"/>
    <s v="Under Review"/>
    <n v="210630"/>
    <n v="1393101"/>
    <s v="Mar"/>
    <s v="Female"/>
    <x v="9"/>
  </r>
  <r>
    <s v="L0069"/>
    <n v="1117"/>
    <s v="LT02"/>
    <s v="E005"/>
    <n v="4687745"/>
    <n v="7.5"/>
    <n v="240"/>
    <s v="2025-01-31"/>
    <s v="Rejected"/>
    <m/>
    <s v="Customer 1117"/>
    <s v="Personal Loan"/>
    <s v="B04"/>
    <s v="Guntur Branch"/>
    <s v="High value"/>
    <s v="Under Review"/>
    <n v="70069"/>
    <n v="4617676"/>
    <s v="Jan"/>
    <s v="Female"/>
    <x v="21"/>
  </r>
  <r>
    <s v="L0070"/>
    <n v="1032"/>
    <s v="LT01"/>
    <s v="E020"/>
    <n v="7203721"/>
    <n v="11"/>
    <n v="120"/>
    <s v="2025-05-05"/>
    <s v="Rejected"/>
    <m/>
    <s v="Customer 1032"/>
    <s v="Home Loan"/>
    <s v="B04"/>
    <s v="Guntur Branch"/>
    <s v="High value"/>
    <s v="Under Review"/>
    <n v="56157"/>
    <n v="7147564"/>
    <s v="May"/>
    <s v="Female"/>
    <x v="8"/>
  </r>
  <r>
    <s v="L0071"/>
    <n v="1108"/>
    <s v="LT05"/>
    <s v="E006"/>
    <n v="2219204"/>
    <n v="7.5"/>
    <n v="84"/>
    <s v="2025-07-05"/>
    <s v="Rejected"/>
    <m/>
    <s v="Customer 1108"/>
    <s v="Business Loan"/>
    <s v="B03"/>
    <s v="Vizag Branch"/>
    <s v="High value"/>
    <s v="Under Review"/>
    <n v="97934"/>
    <n v="2121270"/>
    <s v="Jul"/>
    <s v="Female"/>
    <x v="1"/>
  </r>
  <r>
    <s v="L0072"/>
    <n v="1005"/>
    <s v="LT02"/>
    <s v="E019"/>
    <n v="3206194"/>
    <n v="8.5"/>
    <n v="36"/>
    <s v="2025-10-30"/>
    <s v="Approved"/>
    <s v="2025-11-09"/>
    <s v="Customer 1005"/>
    <s v="Personal Loan"/>
    <s v="B03"/>
    <s v="Vizag Branch"/>
    <s v="High value"/>
    <s v="Under Review"/>
    <n v="76626"/>
    <n v="3129568"/>
    <s v="Oct"/>
    <s v="Male"/>
    <x v="12"/>
  </r>
  <r>
    <s v="L0073"/>
    <n v="1007"/>
    <s v="LT02"/>
    <s v="E008"/>
    <n v="8665953"/>
    <n v="9.5"/>
    <n v="36"/>
    <s v="2025-04-28"/>
    <s v="Pending"/>
    <m/>
    <s v="Customer 1007"/>
    <s v="Personal Loan"/>
    <s v="B03"/>
    <s v="Vizag Branch"/>
    <s v="High value"/>
    <s v="Under Review"/>
    <n v="0"/>
    <n v="8665953"/>
    <s v="Apr"/>
    <s v="Male"/>
    <x v="16"/>
  </r>
  <r>
    <s v="L0074"/>
    <n v="1152"/>
    <s v="LT03"/>
    <s v="E013"/>
    <n v="6909042"/>
    <n v="9.5"/>
    <n v="120"/>
    <s v="2025-01-19"/>
    <s v="Rejected"/>
    <m/>
    <s v="Customer 1152"/>
    <s v="Car Loan"/>
    <s v="B03"/>
    <s v="Vizag Branch"/>
    <s v="High value"/>
    <s v="Under Review"/>
    <n v="196128"/>
    <n v="6712914"/>
    <s v="Jan"/>
    <s v="Female"/>
    <x v="18"/>
  </r>
  <r>
    <s v="L0075"/>
    <n v="1186"/>
    <s v="LT03"/>
    <s v="E029"/>
    <n v="709490"/>
    <n v="7.5"/>
    <n v="60"/>
    <s v="2025-12-29"/>
    <s v="Rejected"/>
    <m/>
    <s v="Customer 1186"/>
    <s v="Car Loan"/>
    <s v="B03"/>
    <s v="Vizag Branch"/>
    <s v="Normal"/>
    <s v="Under Review"/>
    <n v="6824"/>
    <n v="702666"/>
    <s v="Dec"/>
    <s v="Female"/>
    <x v="13"/>
  </r>
  <r>
    <s v="L0076"/>
    <n v="1087"/>
    <s v="LT05"/>
    <s v="E013"/>
    <n v="8689625"/>
    <n v="8.5"/>
    <n v="36"/>
    <s v="2025-01-12"/>
    <s v="Approved"/>
    <s v="2025-01-21"/>
    <s v="Customer 1087"/>
    <s v="Business Loan"/>
    <s v="B04"/>
    <s v="Guntur Branch"/>
    <s v="High value"/>
    <s v="Under Review"/>
    <n v="138306"/>
    <n v="8551319"/>
    <s v="Jan"/>
    <s v="Female"/>
    <x v="18"/>
  </r>
  <r>
    <s v="L0077"/>
    <n v="1167"/>
    <s v="LT05"/>
    <s v="E011"/>
    <n v="665895"/>
    <n v="9.5"/>
    <n v="84"/>
    <s v="2025-11-15"/>
    <s v="Approved"/>
    <s v="2025-11-25"/>
    <s v="Customer 1167"/>
    <s v="Business Loan"/>
    <s v="B05"/>
    <s v="Warangal Branch"/>
    <s v="Normal"/>
    <s v="Under Review"/>
    <n v="18275"/>
    <n v="647620"/>
    <s v="Nov"/>
    <s v="Female"/>
    <x v="9"/>
  </r>
  <r>
    <s v="L0078"/>
    <n v="1087"/>
    <s v="LT01"/>
    <s v="E029"/>
    <n v="3815771"/>
    <n v="11"/>
    <n v="36"/>
    <s v="2025-12-09"/>
    <s v="Approved"/>
    <s v="2025-12-16"/>
    <s v="Customer 1087"/>
    <s v="Home Loan"/>
    <s v="B04"/>
    <s v="Guntur Branch"/>
    <s v="High value"/>
    <s v="Under Review"/>
    <n v="23575"/>
    <n v="3792196"/>
    <s v="Dec"/>
    <s v="Female"/>
    <x v="13"/>
  </r>
  <r>
    <s v="L0079"/>
    <n v="1131"/>
    <s v="LT01"/>
    <s v="E021"/>
    <n v="7420551"/>
    <n v="9.5"/>
    <n v="120"/>
    <s v="2025-08-24"/>
    <s v="Rejected"/>
    <m/>
    <s v="Customer 1131"/>
    <s v="Home Loan"/>
    <s v="B02"/>
    <s v="Vijayawada Branch"/>
    <s v="High value"/>
    <s v="Under Review"/>
    <n v="52679"/>
    <n v="7367872"/>
    <s v="Aug"/>
    <s v="Female"/>
    <x v="11"/>
  </r>
  <r>
    <s v="L0080"/>
    <n v="1108"/>
    <s v="LT04"/>
    <s v="E026"/>
    <n v="5787136"/>
    <n v="7.5"/>
    <n v="84"/>
    <s v="2025-11-30"/>
    <s v="Approved"/>
    <s v="2025-12-06"/>
    <s v="Customer 1108"/>
    <s v="Education Loan"/>
    <s v="B03"/>
    <s v="Vizag Branch"/>
    <s v="High value"/>
    <s v="Under Review"/>
    <n v="78520"/>
    <n v="5708616"/>
    <s v="Nov"/>
    <s v="Female"/>
    <x v="23"/>
  </r>
  <r>
    <s v="L0081"/>
    <n v="1132"/>
    <s v="LT04"/>
    <s v="E023"/>
    <n v="1892739"/>
    <n v="11"/>
    <n v="84"/>
    <s v="2025-02-15"/>
    <s v="Approved"/>
    <s v="2025-02-22"/>
    <s v="Customer 1132"/>
    <s v="Education Loan"/>
    <s v="B04"/>
    <s v="Guntur Branch"/>
    <s v="High value"/>
    <s v="Under Review"/>
    <n v="5999"/>
    <n v="1886740"/>
    <s v="Feb"/>
    <s v="Male"/>
    <x v="6"/>
  </r>
  <r>
    <s v="L0082"/>
    <n v="1135"/>
    <s v="LT04"/>
    <s v="E007"/>
    <n v="7738864"/>
    <n v="7.5"/>
    <n v="120"/>
    <s v="2025-08-08"/>
    <s v="Approved"/>
    <s v="2025-08-17"/>
    <s v="Customer 1135"/>
    <s v="Education Loan"/>
    <s v="B05"/>
    <s v="Warangal Branch"/>
    <s v="High value"/>
    <s v="Under Review"/>
    <n v="70128"/>
    <n v="7668736"/>
    <s v="Aug"/>
    <s v="Male"/>
    <x v="2"/>
  </r>
  <r>
    <s v="L0083"/>
    <n v="1043"/>
    <s v="LT02"/>
    <s v="E001"/>
    <n v="5035077"/>
    <n v="9.5"/>
    <n v="120"/>
    <s v="2025-02-11"/>
    <s v="Pending"/>
    <m/>
    <s v="Customer 1043"/>
    <s v="Personal Loan"/>
    <s v="B02"/>
    <s v="Vijayawada Branch"/>
    <s v="High value"/>
    <s v="Under Review"/>
    <n v="56019"/>
    <n v="4979058"/>
    <s v="Feb"/>
    <s v="Male"/>
    <x v="25"/>
  </r>
  <r>
    <s v="L0084"/>
    <n v="1004"/>
    <s v="LT02"/>
    <s v="E030"/>
    <n v="648909"/>
    <n v="11"/>
    <n v="84"/>
    <s v="2025-11-09"/>
    <s v="Approved"/>
    <s v="2025-11-15"/>
    <s v="Customer 1004"/>
    <s v="Personal Loan"/>
    <s v="B05"/>
    <s v="Warangal Branch"/>
    <s v="Normal"/>
    <s v="Under Review"/>
    <n v="192608"/>
    <n v="456301"/>
    <s v="Nov"/>
    <s v="Male"/>
    <x v="3"/>
  </r>
  <r>
    <s v="L0085"/>
    <n v="1128"/>
    <s v="LT01"/>
    <s v="E020"/>
    <n v="5888946"/>
    <n v="11"/>
    <n v="84"/>
    <s v="2025-02-17"/>
    <s v="Rejected"/>
    <m/>
    <s v="Customer 1128"/>
    <s v="Home Loan"/>
    <s v="B02"/>
    <s v="Vijayawada Branch"/>
    <s v="High value"/>
    <s v="Under Review"/>
    <n v="90467"/>
    <n v="5798479"/>
    <s v="Feb"/>
    <s v="Female"/>
    <x v="8"/>
  </r>
  <r>
    <s v="L0086"/>
    <n v="1095"/>
    <s v="LT01"/>
    <s v="E008"/>
    <n v="693208"/>
    <n v="7.5"/>
    <n v="120"/>
    <s v="2025-09-23"/>
    <s v="Approved"/>
    <s v="2025-09-29"/>
    <s v="Customer 1095"/>
    <s v="Home Loan"/>
    <s v="B03"/>
    <s v="Vizag Branch"/>
    <s v="Normal"/>
    <s v="Under Review"/>
    <n v="34895"/>
    <n v="658313"/>
    <s v="Sep"/>
    <s v="Male"/>
    <x v="16"/>
  </r>
  <r>
    <s v="L0087"/>
    <n v="1023"/>
    <s v="LT02"/>
    <s v="E021"/>
    <n v="1722413"/>
    <n v="9.5"/>
    <n v="60"/>
    <s v="2025-11-08"/>
    <s v="Approved"/>
    <s v="2025-11-18"/>
    <s v="Customer 1023"/>
    <s v="Personal Loan"/>
    <s v="B02"/>
    <s v="Vijayawada Branch"/>
    <s v="High value"/>
    <s v="Under Review"/>
    <n v="71084"/>
    <n v="1651329"/>
    <s v="Nov"/>
    <s v="Male"/>
    <x v="11"/>
  </r>
  <r>
    <s v="L0088"/>
    <n v="1140"/>
    <s v="LT03"/>
    <s v="E008"/>
    <n v="8124258"/>
    <n v="7.5"/>
    <n v="240"/>
    <s v="2025-04-17"/>
    <s v="Approved"/>
    <s v="2025-04-22"/>
    <s v="Customer 1140"/>
    <s v="Car Loan"/>
    <s v="B03"/>
    <s v="Vizag Branch"/>
    <s v="High value"/>
    <s v="Under Review"/>
    <n v="117420"/>
    <n v="8006838"/>
    <s v="Apr"/>
    <s v="Male"/>
    <x v="16"/>
  </r>
  <r>
    <s v="L0089"/>
    <n v="1097"/>
    <s v="LT02"/>
    <s v="E008"/>
    <n v="7383414"/>
    <n v="11"/>
    <n v="240"/>
    <s v="2025-01-29"/>
    <s v="Rejected"/>
    <m/>
    <s v="Customer 1097"/>
    <s v="Personal Loan"/>
    <s v="B03"/>
    <s v="Vizag Branch"/>
    <s v="High value"/>
    <s v="Under Review"/>
    <n v="65904"/>
    <n v="7317510"/>
    <s v="Jan"/>
    <s v="Male"/>
    <x v="16"/>
  </r>
  <r>
    <s v="L0090"/>
    <n v="1046"/>
    <s v="LT02"/>
    <s v="E027"/>
    <n v="365256"/>
    <n v="12"/>
    <n v="84"/>
    <s v="2025-08-26"/>
    <s v="Approved"/>
    <s v="2025-09-01"/>
    <s v="Customer 1046"/>
    <s v="Personal Loan"/>
    <s v="B02"/>
    <s v="Vijayawada Branch"/>
    <s v="Normal"/>
    <s v="Under Review"/>
    <n v="247902"/>
    <n v="117354"/>
    <s v="Aug"/>
    <s v="Female"/>
    <x v="4"/>
  </r>
  <r>
    <s v="L0091"/>
    <n v="1157"/>
    <s v="LT03"/>
    <s v="E007"/>
    <n v="6292386"/>
    <n v="12"/>
    <n v="120"/>
    <s v="2025-09-28"/>
    <s v="Pending"/>
    <m/>
    <s v="Customer 1157"/>
    <s v="Car Loan"/>
    <s v="B03"/>
    <s v="Vizag Branch"/>
    <s v="High value"/>
    <s v="Under Review"/>
    <n v="82171"/>
    <n v="6210215"/>
    <s v="Sep"/>
    <s v="Female"/>
    <x v="2"/>
  </r>
  <r>
    <s v="L0092"/>
    <n v="1160"/>
    <s v="LT04"/>
    <s v="E028"/>
    <n v="2885809"/>
    <n v="8.5"/>
    <n v="60"/>
    <s v="2025-01-16"/>
    <s v="Rejected"/>
    <m/>
    <s v="Customer 1160"/>
    <s v="Education Loan"/>
    <s v="B03"/>
    <s v="Vizag Branch"/>
    <s v="High value"/>
    <s v="Under Review"/>
    <n v="124550"/>
    <n v="2761259"/>
    <s v="Jan"/>
    <s v="Female"/>
    <x v="0"/>
  </r>
  <r>
    <s v="L0093"/>
    <n v="1185"/>
    <s v="LT02"/>
    <s v="E022"/>
    <n v="4177937"/>
    <n v="12"/>
    <n v="84"/>
    <s v="2025-01-14"/>
    <s v="Approved"/>
    <s v="2025-01-23"/>
    <s v="Customer 1185"/>
    <s v="Personal Loan"/>
    <s v="B02"/>
    <s v="Vijayawada Branch"/>
    <s v="High value"/>
    <s v="Under Review"/>
    <n v="16913"/>
    <n v="4161024"/>
    <s v="Jan"/>
    <s v="Male"/>
    <x v="27"/>
  </r>
  <r>
    <s v="L0094"/>
    <n v="1065"/>
    <s v="LT02"/>
    <s v="E016"/>
    <n v="7410010"/>
    <n v="11"/>
    <n v="84"/>
    <s v="2025-02-19"/>
    <s v="Pending"/>
    <m/>
    <s v="Customer 1065"/>
    <s v="Personal Loan"/>
    <s v="B05"/>
    <s v="Warangal Branch"/>
    <s v="High value"/>
    <s v="Under Review"/>
    <n v="129286"/>
    <n v="7280724"/>
    <s v="Feb"/>
    <s v="Female"/>
    <x v="10"/>
  </r>
  <r>
    <s v="L0095"/>
    <n v="1027"/>
    <s v="LT02"/>
    <s v="E009"/>
    <n v="8802032"/>
    <n v="9.5"/>
    <n v="84"/>
    <s v="2025-08-13"/>
    <s v="Approved"/>
    <s v="2025-08-15"/>
    <s v="Customer 1027"/>
    <s v="Personal Loan"/>
    <s v="B02"/>
    <s v="Vijayawada Branch"/>
    <s v="High value"/>
    <s v="Under Review"/>
    <n v="151877"/>
    <n v="8650155"/>
    <s v="Aug"/>
    <s v="Male"/>
    <x v="28"/>
  </r>
  <r>
    <s v="L0096"/>
    <n v="1005"/>
    <s v="LT04"/>
    <s v="E008"/>
    <n v="8297921"/>
    <n v="7.5"/>
    <n v="60"/>
    <s v="2025-06-10"/>
    <s v="Pending"/>
    <m/>
    <s v="Customer 1005"/>
    <s v="Education Loan"/>
    <s v="B03"/>
    <s v="Vizag Branch"/>
    <s v="High value"/>
    <s v="Under Review"/>
    <n v="20666"/>
    <n v="8277255"/>
    <s v="Jun"/>
    <s v="Male"/>
    <x v="16"/>
  </r>
  <r>
    <s v="L0097"/>
    <n v="1004"/>
    <s v="LT03"/>
    <s v="E015"/>
    <n v="7085006"/>
    <n v="11"/>
    <n v="120"/>
    <s v="2025-07-24"/>
    <s v="Approved"/>
    <s v="2025-07-28"/>
    <s v="Customer 1004"/>
    <s v="Car Loan"/>
    <s v="B05"/>
    <s v="Warangal Branch"/>
    <s v="High value"/>
    <s v="Under Review"/>
    <n v="131114"/>
    <n v="6953892"/>
    <s v="Jul"/>
    <s v="Male"/>
    <x v="7"/>
  </r>
  <r>
    <s v="L0098"/>
    <n v="1054"/>
    <s v="LT03"/>
    <s v="E028"/>
    <n v="3646145"/>
    <n v="12"/>
    <n v="84"/>
    <s v="2025-06-04"/>
    <s v="Rejected"/>
    <m/>
    <s v="Customer 1054"/>
    <s v="Car Loan"/>
    <s v="B02"/>
    <s v="Vijayawada Branch"/>
    <s v="High value"/>
    <s v="Under Review"/>
    <n v="122522"/>
    <n v="3523623"/>
    <s v="Jun"/>
    <s v="Female"/>
    <x v="0"/>
  </r>
  <r>
    <s v="L0099"/>
    <n v="1088"/>
    <s v="LT02"/>
    <s v="E015"/>
    <n v="1045732"/>
    <n v="9.5"/>
    <n v="240"/>
    <s v="2025-08-01"/>
    <s v="Rejected"/>
    <m/>
    <s v="Customer 1088"/>
    <s v="Personal Loan"/>
    <s v="B01"/>
    <s v="Hyderabad Main"/>
    <s v="High value"/>
    <s v="Under Review"/>
    <n v="162365"/>
    <n v="883367"/>
    <s v="Aug"/>
    <s v="Female"/>
    <x v="7"/>
  </r>
  <r>
    <s v="L0100"/>
    <n v="1188"/>
    <s v="LT05"/>
    <s v="E019"/>
    <n v="4761123"/>
    <n v="12"/>
    <n v="84"/>
    <s v="2025-04-06"/>
    <s v="Approved"/>
    <s v="2025-04-13"/>
    <s v="Customer 1188"/>
    <s v="Business Loan"/>
    <s v="B05"/>
    <s v="Warangal Branch"/>
    <s v="High value"/>
    <s v="Under Review"/>
    <n v="94534"/>
    <n v="4666589"/>
    <s v="Apr"/>
    <s v="Male"/>
    <x v="12"/>
  </r>
  <r>
    <s v="L0101"/>
    <n v="1013"/>
    <s v="LT05"/>
    <s v="E009"/>
    <n v="8295433"/>
    <n v="9.5"/>
    <n v="240"/>
    <s v="2025-07-06"/>
    <s v="Pending"/>
    <m/>
    <s v="Customer 1013"/>
    <s v="Business Loan"/>
    <s v="B03"/>
    <s v="Vizag Branch"/>
    <s v="High value"/>
    <s v="Under Review"/>
    <n v="98527"/>
    <n v="8196906"/>
    <s v="Jul"/>
    <s v="Male"/>
    <x v="28"/>
  </r>
  <r>
    <s v="L0102"/>
    <n v="1124"/>
    <s v="LT04"/>
    <s v="E023"/>
    <n v="852069"/>
    <n v="7.5"/>
    <n v="240"/>
    <s v="2025-03-07"/>
    <s v="Approved"/>
    <s v="2025-03-11"/>
    <s v="Customer 1124"/>
    <s v="Education Loan"/>
    <s v="B05"/>
    <s v="Warangal Branch"/>
    <s v="Normal"/>
    <s v="Under Review"/>
    <n v="47693"/>
    <n v="804376"/>
    <s v="Mar"/>
    <s v="Female"/>
    <x v="6"/>
  </r>
  <r>
    <s v="L0103"/>
    <n v="1153"/>
    <s v="LT03"/>
    <s v="E016"/>
    <n v="9886590"/>
    <n v="7.5"/>
    <n v="60"/>
    <s v="2025-04-22"/>
    <s v="Rejected"/>
    <m/>
    <s v="Customer 1153"/>
    <s v="Car Loan"/>
    <s v="B01"/>
    <s v="Hyderabad Main"/>
    <s v="High value"/>
    <s v="Under Review"/>
    <n v="41982"/>
    <n v="9844608"/>
    <s v="Apr"/>
    <s v="Female"/>
    <x v="10"/>
  </r>
  <r>
    <s v="L0104"/>
    <n v="1049"/>
    <s v="LT03"/>
    <s v="E030"/>
    <n v="3067606"/>
    <n v="7.5"/>
    <n v="36"/>
    <s v="2025-02-05"/>
    <s v="Pending"/>
    <m/>
    <s v="Customer 1049"/>
    <s v="Car Loan"/>
    <s v="B02"/>
    <s v="Vijayawada Branch"/>
    <s v="High value"/>
    <s v="Under Review"/>
    <n v="23021"/>
    <n v="3044585"/>
    <s v="Feb"/>
    <s v="Male"/>
    <x v="3"/>
  </r>
  <r>
    <s v="L0105"/>
    <n v="1158"/>
    <s v="LT04"/>
    <s v="E025"/>
    <n v="8493214"/>
    <n v="7.5"/>
    <n v="84"/>
    <s v="2025-05-28"/>
    <s v="Pending"/>
    <m/>
    <s v="Customer 1158"/>
    <s v="Education Loan"/>
    <s v="B05"/>
    <s v="Warangal Branch"/>
    <s v="High value"/>
    <s v="Under Review"/>
    <n v="0"/>
    <n v="8493214"/>
    <s v="May"/>
    <s v="Female"/>
    <x v="14"/>
  </r>
  <r>
    <s v="L0106"/>
    <n v="1173"/>
    <s v="LT03"/>
    <s v="E019"/>
    <n v="8360536"/>
    <n v="8.5"/>
    <n v="84"/>
    <s v="2025-03-18"/>
    <s v="Approved"/>
    <s v="2025-03-20"/>
    <s v="Customer 1173"/>
    <s v="Car Loan"/>
    <s v="B02"/>
    <s v="Vijayawada Branch"/>
    <s v="High value"/>
    <s v="Under Review"/>
    <n v="48155"/>
    <n v="8312381"/>
    <s v="Mar"/>
    <s v="Female"/>
    <x v="12"/>
  </r>
  <r>
    <s v="L0107"/>
    <n v="1168"/>
    <s v="LT01"/>
    <s v="E011"/>
    <n v="6471938"/>
    <n v="8.5"/>
    <n v="120"/>
    <s v="2025-09-16"/>
    <s v="Approved"/>
    <s v="2025-09-24"/>
    <s v="Customer 1168"/>
    <s v="Home Loan"/>
    <s v="B04"/>
    <s v="Guntur Branch"/>
    <s v="High value"/>
    <s v="Under Review"/>
    <n v="219034"/>
    <n v="6252904"/>
    <s v="Sep"/>
    <s v="Male"/>
    <x v="9"/>
  </r>
  <r>
    <s v="L0108"/>
    <n v="1146"/>
    <s v="LT02"/>
    <s v="E005"/>
    <n v="5775999"/>
    <n v="9.5"/>
    <n v="120"/>
    <s v="2025-11-25"/>
    <s v="Approved"/>
    <s v="2025-11-27"/>
    <s v="Customer 1146"/>
    <s v="Personal Loan"/>
    <s v="B03"/>
    <s v="Vizag Branch"/>
    <s v="High value"/>
    <s v="Under Review"/>
    <n v="185968"/>
    <n v="5590031"/>
    <s v="Nov"/>
    <s v="Male"/>
    <x v="21"/>
  </r>
  <r>
    <s v="L0109"/>
    <n v="1189"/>
    <s v="LT04"/>
    <s v="E005"/>
    <n v="8037462"/>
    <n v="8.5"/>
    <n v="36"/>
    <s v="2025-06-07"/>
    <s v="Approved"/>
    <s v="2025-06-09"/>
    <s v="Customer 1189"/>
    <s v="Education Loan"/>
    <s v="B05"/>
    <s v="Warangal Branch"/>
    <s v="High value"/>
    <s v="Under Review"/>
    <n v="122735"/>
    <n v="7914727"/>
    <s v="Jun"/>
    <s v="Female"/>
    <x v="21"/>
  </r>
  <r>
    <s v="L0110"/>
    <n v="1169"/>
    <s v="LT04"/>
    <s v="E022"/>
    <n v="2279515"/>
    <n v="8.5"/>
    <n v="84"/>
    <s v="2025-09-14"/>
    <s v="Pending"/>
    <m/>
    <s v="Customer 1169"/>
    <s v="Education Loan"/>
    <s v="B01"/>
    <s v="Hyderabad Main"/>
    <s v="High value"/>
    <s v="Under Review"/>
    <n v="94127"/>
    <n v="2185388"/>
    <s v="Sep"/>
    <s v="Female"/>
    <x v="27"/>
  </r>
  <r>
    <s v="L0111"/>
    <n v="1097"/>
    <s v="LT04"/>
    <s v="E005"/>
    <n v="5457045"/>
    <n v="7.5"/>
    <n v="120"/>
    <s v="2025-11-02"/>
    <s v="Pending"/>
    <m/>
    <s v="Customer 1097"/>
    <s v="Education Loan"/>
    <s v="B03"/>
    <s v="Vizag Branch"/>
    <s v="High value"/>
    <s v="Under Review"/>
    <n v="90380"/>
    <n v="5366665"/>
    <s v="Nov"/>
    <s v="Male"/>
    <x v="21"/>
  </r>
  <r>
    <s v="L0112"/>
    <n v="1057"/>
    <s v="LT03"/>
    <s v="E029"/>
    <n v="9384445"/>
    <n v="9.5"/>
    <n v="60"/>
    <s v="2025-08-05"/>
    <s v="Rejected"/>
    <m/>
    <s v="Customer 1057"/>
    <s v="Car Loan"/>
    <s v="B02"/>
    <s v="Vijayawada Branch"/>
    <s v="High value"/>
    <s v="Under Review"/>
    <n v="65771"/>
    <n v="9318674"/>
    <s v="Aug"/>
    <s v="Female"/>
    <x v="13"/>
  </r>
  <r>
    <s v="L0113"/>
    <n v="1157"/>
    <s v="LT03"/>
    <s v="E008"/>
    <n v="1812500"/>
    <n v="8.5"/>
    <n v="240"/>
    <s v="2025-10-04"/>
    <s v="Approved"/>
    <s v="2025-10-12"/>
    <s v="Customer 1157"/>
    <s v="Car Loan"/>
    <s v="B03"/>
    <s v="Vizag Branch"/>
    <s v="High value"/>
    <s v="Under Review"/>
    <n v="170385"/>
    <n v="1642115"/>
    <s v="Oct"/>
    <s v="Female"/>
    <x v="16"/>
  </r>
  <r>
    <s v="L0114"/>
    <n v="1073"/>
    <s v="LT03"/>
    <s v="E010"/>
    <n v="5876772"/>
    <n v="11"/>
    <n v="240"/>
    <s v="2025-09-21"/>
    <s v="Rejected"/>
    <m/>
    <s v="Customer 1073"/>
    <s v="Car Loan"/>
    <s v="B02"/>
    <s v="Vijayawada Branch"/>
    <s v="High value"/>
    <s v="Under Review"/>
    <n v="0"/>
    <n v="5876772"/>
    <s v="Sep"/>
    <s v="Male"/>
    <x v="24"/>
  </r>
  <r>
    <s v="L0115"/>
    <n v="1046"/>
    <s v="LT05"/>
    <s v="E011"/>
    <n v="2899445"/>
    <n v="9.5"/>
    <n v="36"/>
    <s v="2025-06-13"/>
    <s v="Approved"/>
    <s v="2025-06-23"/>
    <s v="Customer 1046"/>
    <s v="Business Loan"/>
    <s v="B02"/>
    <s v="Vijayawada Branch"/>
    <s v="High value"/>
    <s v="Under Review"/>
    <n v="43980"/>
    <n v="2855465"/>
    <s v="Jun"/>
    <s v="Female"/>
    <x v="9"/>
  </r>
  <r>
    <s v="L0116"/>
    <n v="1152"/>
    <s v="LT05"/>
    <s v="E012"/>
    <n v="8070904"/>
    <n v="8.5"/>
    <n v="36"/>
    <s v="2025-09-21"/>
    <s v="Approved"/>
    <s v="2025-09-28"/>
    <s v="Customer 1152"/>
    <s v="Business Loan"/>
    <s v="B03"/>
    <s v="Vizag Branch"/>
    <s v="High value"/>
    <s v="Under Review"/>
    <n v="47857"/>
    <n v="8023047"/>
    <s v="Sep"/>
    <s v="Female"/>
    <x v="15"/>
  </r>
  <r>
    <s v="L0117"/>
    <n v="1172"/>
    <s v="LT01"/>
    <s v="E015"/>
    <n v="9992093"/>
    <n v="7.5"/>
    <n v="36"/>
    <s v="2025-11-25"/>
    <s v="Approved"/>
    <s v="2025-11-27"/>
    <s v="Customer 1172"/>
    <s v="Home Loan"/>
    <s v="B04"/>
    <s v="Guntur Branch"/>
    <s v="High value"/>
    <s v="Under Review"/>
    <n v="76494"/>
    <n v="9915599"/>
    <s v="Nov"/>
    <s v="Male"/>
    <x v="7"/>
  </r>
  <r>
    <s v="L0118"/>
    <n v="1057"/>
    <s v="LT02"/>
    <s v="E026"/>
    <n v="6666090"/>
    <n v="12"/>
    <n v="36"/>
    <s v="2025-03-28"/>
    <s v="Approved"/>
    <s v="2025-04-01"/>
    <s v="Customer 1057"/>
    <s v="Personal Loan"/>
    <s v="B02"/>
    <s v="Vijayawada Branch"/>
    <s v="High value"/>
    <s v="Under Review"/>
    <n v="144273"/>
    <n v="6521817"/>
    <s v="Mar"/>
    <s v="Female"/>
    <x v="23"/>
  </r>
  <r>
    <s v="L0119"/>
    <n v="1154"/>
    <s v="LT05"/>
    <s v="E025"/>
    <n v="964087"/>
    <n v="11"/>
    <n v="60"/>
    <s v="2025-10-12"/>
    <s v="Pending"/>
    <m/>
    <s v="Customer 1154"/>
    <s v="Business Loan"/>
    <s v="B04"/>
    <s v="Guntur Branch"/>
    <s v="Normal"/>
    <s v="Under Review"/>
    <n v="105421"/>
    <n v="858666"/>
    <s v="Oct"/>
    <s v="Male"/>
    <x v="14"/>
  </r>
  <r>
    <s v="L0120"/>
    <n v="1007"/>
    <s v="LT05"/>
    <s v="E010"/>
    <n v="3942062"/>
    <n v="12"/>
    <n v="36"/>
    <s v="2025-10-28"/>
    <s v="Approved"/>
    <s v="2025-11-05"/>
    <s v="Customer 1007"/>
    <s v="Business Loan"/>
    <s v="B03"/>
    <s v="Vizag Branch"/>
    <s v="High value"/>
    <s v="Under Review"/>
    <n v="34291"/>
    <n v="3907771"/>
    <s v="Oct"/>
    <s v="Male"/>
    <x v="24"/>
  </r>
  <r>
    <s v="L0121"/>
    <n v="1121"/>
    <s v="LT04"/>
    <s v="E021"/>
    <n v="9578430"/>
    <n v="8.5"/>
    <n v="240"/>
    <s v="2025-12-05"/>
    <s v="Approved"/>
    <s v="2025-12-10"/>
    <s v="Customer 1121"/>
    <s v="Education Loan"/>
    <s v="B01"/>
    <s v="Hyderabad Main"/>
    <s v="High value"/>
    <s v="Under Review"/>
    <n v="128903"/>
    <n v="9449527"/>
    <s v="Dec"/>
    <s v="Female"/>
    <x v="11"/>
  </r>
  <r>
    <s v="L0122"/>
    <n v="1096"/>
    <s v="LT01"/>
    <s v="E026"/>
    <n v="6116571"/>
    <n v="7.5"/>
    <n v="240"/>
    <s v="2025-10-18"/>
    <s v="Rejected"/>
    <m/>
    <s v="Customer 1096"/>
    <s v="Home Loan"/>
    <s v="B03"/>
    <s v="Vizag Branch"/>
    <s v="High value"/>
    <s v="Under Review"/>
    <n v="191222"/>
    <n v="5925349"/>
    <s v="Oct"/>
    <s v="Female"/>
    <x v="23"/>
  </r>
  <r>
    <s v="L0123"/>
    <n v="1128"/>
    <s v="LT05"/>
    <s v="E007"/>
    <n v="2992607"/>
    <n v="11"/>
    <n v="36"/>
    <s v="2025-08-18"/>
    <s v="Approved"/>
    <s v="2025-08-23"/>
    <s v="Customer 1128"/>
    <s v="Business Loan"/>
    <s v="B02"/>
    <s v="Vijayawada Branch"/>
    <s v="High value"/>
    <s v="Under Review"/>
    <n v="45481"/>
    <n v="2947126"/>
    <s v="Aug"/>
    <s v="Female"/>
    <x v="2"/>
  </r>
  <r>
    <s v="L0124"/>
    <n v="1105"/>
    <s v="LT01"/>
    <s v="E030"/>
    <n v="6948305"/>
    <n v="7.5"/>
    <n v="36"/>
    <s v="2025-09-15"/>
    <s v="Pending"/>
    <m/>
    <s v="Customer 1105"/>
    <s v="Home Loan"/>
    <s v="B01"/>
    <s v="Hyderabad Main"/>
    <s v="High value"/>
    <s v="Under Review"/>
    <n v="133461"/>
    <n v="6814844"/>
    <s v="Sep"/>
    <s v="Female"/>
    <x v="3"/>
  </r>
  <r>
    <s v="L0125"/>
    <n v="1188"/>
    <s v="LT04"/>
    <s v="E026"/>
    <n v="9971860"/>
    <n v="11"/>
    <n v="240"/>
    <s v="2025-10-10"/>
    <s v="Rejected"/>
    <m/>
    <s v="Customer 1188"/>
    <s v="Education Loan"/>
    <s v="B05"/>
    <s v="Warangal Branch"/>
    <s v="High value"/>
    <s v="Under Review"/>
    <n v="35476"/>
    <n v="9936384"/>
    <s v="Oct"/>
    <s v="Male"/>
    <x v="23"/>
  </r>
  <r>
    <s v="L0126"/>
    <n v="1166"/>
    <s v="LT03"/>
    <s v="E005"/>
    <n v="6030562"/>
    <n v="8.5"/>
    <n v="84"/>
    <s v="2025-08-18"/>
    <s v="Pending"/>
    <m/>
    <s v="Customer 1166"/>
    <s v="Car Loan"/>
    <s v="B03"/>
    <s v="Vizag Branch"/>
    <s v="High value"/>
    <s v="Under Review"/>
    <n v="30001"/>
    <n v="6000561"/>
    <s v="Aug"/>
    <s v="Female"/>
    <x v="21"/>
  </r>
  <r>
    <s v="L0127"/>
    <n v="1151"/>
    <s v="LT03"/>
    <s v="E018"/>
    <n v="5545516"/>
    <n v="7.5"/>
    <n v="36"/>
    <s v="2025-10-09"/>
    <s v="Pending"/>
    <m/>
    <s v="Customer 1151"/>
    <s v="Car Loan"/>
    <s v="B02"/>
    <s v="Vijayawada Branch"/>
    <s v="High value"/>
    <s v="Under Review"/>
    <n v="9682"/>
    <n v="5535834"/>
    <s v="Oct"/>
    <s v="Male"/>
    <x v="20"/>
  </r>
  <r>
    <s v="L0128"/>
    <n v="1139"/>
    <s v="LT03"/>
    <s v="E030"/>
    <n v="3027730"/>
    <n v="9.5"/>
    <n v="120"/>
    <s v="2025-06-07"/>
    <s v="Rejected"/>
    <m/>
    <s v="Customer 1139"/>
    <s v="Car Loan"/>
    <s v="B01"/>
    <s v="Hyderabad Main"/>
    <s v="High value"/>
    <s v="Under Review"/>
    <n v="47219"/>
    <n v="2980511"/>
    <s v="Jun"/>
    <s v="Female"/>
    <x v="3"/>
  </r>
  <r>
    <s v="L0129"/>
    <n v="1144"/>
    <s v="LT01"/>
    <s v="E020"/>
    <n v="3736961"/>
    <n v="8.5"/>
    <n v="240"/>
    <s v="2025-07-26"/>
    <s v="Approved"/>
    <s v="2025-08-03"/>
    <s v="Customer 1144"/>
    <s v="Home Loan"/>
    <s v="B01"/>
    <s v="Hyderabad Main"/>
    <s v="High value"/>
    <s v="Under Review"/>
    <n v="24770"/>
    <n v="3712191"/>
    <s v="Jul"/>
    <s v="Female"/>
    <x v="8"/>
  </r>
  <r>
    <s v="L0130"/>
    <n v="1090"/>
    <s v="LT01"/>
    <s v="E029"/>
    <n v="2161901"/>
    <n v="11"/>
    <n v="120"/>
    <s v="2025-01-30"/>
    <s v="Rejected"/>
    <m/>
    <s v="Customer 1090"/>
    <s v="Home Loan"/>
    <s v="B04"/>
    <s v="Guntur Branch"/>
    <s v="High value"/>
    <s v="Under Review"/>
    <n v="19109"/>
    <n v="2142792"/>
    <s v="Jan"/>
    <s v="Male"/>
    <x v="13"/>
  </r>
  <r>
    <s v="L0131"/>
    <n v="1065"/>
    <s v="LT02"/>
    <s v="E028"/>
    <n v="9294162"/>
    <n v="12"/>
    <n v="120"/>
    <s v="2025-07-06"/>
    <s v="Approved"/>
    <s v="2025-07-09"/>
    <s v="Customer 1065"/>
    <s v="Personal Loan"/>
    <s v="B05"/>
    <s v="Warangal Branch"/>
    <s v="High value"/>
    <s v="Under Review"/>
    <n v="89841"/>
    <n v="9204321"/>
    <s v="Jul"/>
    <s v="Female"/>
    <x v="0"/>
  </r>
  <r>
    <s v="L0132"/>
    <n v="1011"/>
    <s v="LT05"/>
    <s v="E014"/>
    <n v="1638090"/>
    <n v="9.5"/>
    <n v="84"/>
    <s v="2025-05-23"/>
    <s v="Approved"/>
    <s v="2025-05-28"/>
    <s v="Customer 1011"/>
    <s v="Business Loan"/>
    <s v="B04"/>
    <s v="Guntur Branch"/>
    <s v="High value"/>
    <s v="Under Review"/>
    <n v="0"/>
    <n v="1638090"/>
    <s v="May"/>
    <s v="Female"/>
    <x v="29"/>
  </r>
  <r>
    <s v="L0133"/>
    <n v="1134"/>
    <s v="LT02"/>
    <s v="E030"/>
    <n v="9244715"/>
    <n v="8.5"/>
    <n v="60"/>
    <s v="2025-07-31"/>
    <s v="Pending"/>
    <m/>
    <s v="Customer 1134"/>
    <s v="Personal Loan"/>
    <s v="B01"/>
    <s v="Hyderabad Main"/>
    <s v="High value"/>
    <s v="Under Review"/>
    <n v="84667"/>
    <n v="9160048"/>
    <s v="Jul"/>
    <s v="Male"/>
    <x v="3"/>
  </r>
  <r>
    <s v="L0134"/>
    <n v="1170"/>
    <s v="LT03"/>
    <s v="E006"/>
    <n v="7267695"/>
    <n v="9.5"/>
    <n v="240"/>
    <s v="2025-03-23"/>
    <s v="Approved"/>
    <s v="2025-03-29"/>
    <s v="Customer 1170"/>
    <s v="Car Loan"/>
    <s v="B04"/>
    <s v="Guntur Branch"/>
    <s v="High value"/>
    <s v="Under Review"/>
    <n v="214256"/>
    <n v="7053439"/>
    <s v="Mar"/>
    <s v="Female"/>
    <x v="1"/>
  </r>
  <r>
    <s v="L0135"/>
    <n v="1024"/>
    <s v="LT03"/>
    <s v="E006"/>
    <n v="3888406"/>
    <n v="12"/>
    <n v="36"/>
    <s v="2025-03-21"/>
    <s v="Rejected"/>
    <m/>
    <s v="Customer 1024"/>
    <s v="Car Loan"/>
    <s v="B02"/>
    <s v="Vijayawada Branch"/>
    <s v="High value"/>
    <s v="Under Review"/>
    <n v="0"/>
    <n v="3888406"/>
    <s v="Mar"/>
    <s v="Male"/>
    <x v="1"/>
  </r>
  <r>
    <s v="L0136"/>
    <n v="1144"/>
    <s v="LT04"/>
    <s v="E030"/>
    <n v="8434114"/>
    <n v="9.5"/>
    <n v="84"/>
    <s v="2025-11-11"/>
    <s v="Pending"/>
    <m/>
    <s v="Customer 1144"/>
    <s v="Education Loan"/>
    <s v="B01"/>
    <s v="Hyderabad Main"/>
    <s v="High value"/>
    <s v="Under Review"/>
    <n v="8285"/>
    <n v="8425829"/>
    <s v="Nov"/>
    <s v="Female"/>
    <x v="3"/>
  </r>
  <r>
    <s v="L0137"/>
    <n v="1006"/>
    <s v="LT02"/>
    <s v="E019"/>
    <n v="5371896"/>
    <n v="12"/>
    <n v="60"/>
    <s v="2025-11-24"/>
    <s v="Pending"/>
    <m/>
    <s v="Customer 1006"/>
    <s v="Personal Loan"/>
    <s v="B02"/>
    <s v="Vijayawada Branch"/>
    <s v="High value"/>
    <s v="Under Review"/>
    <n v="73329"/>
    <n v="5298567"/>
    <s v="Nov"/>
    <s v="Male"/>
    <x v="12"/>
  </r>
  <r>
    <s v="L0138"/>
    <n v="1069"/>
    <s v="LT04"/>
    <s v="E018"/>
    <n v="8855813"/>
    <n v="7.5"/>
    <n v="60"/>
    <s v="2025-10-04"/>
    <s v="Approved"/>
    <s v="2025-10-08"/>
    <s v="Customer 1069"/>
    <s v="Education Loan"/>
    <s v="B01"/>
    <s v="Hyderabad Main"/>
    <s v="High value"/>
    <s v="Under Review"/>
    <n v="162380"/>
    <n v="8693433"/>
    <s v="Oct"/>
    <s v="Male"/>
    <x v="20"/>
  </r>
  <r>
    <s v="L0139"/>
    <n v="1133"/>
    <s v="LT02"/>
    <s v="E026"/>
    <n v="1366213"/>
    <n v="8.5"/>
    <n v="60"/>
    <s v="2025-08-24"/>
    <s v="Pending"/>
    <m/>
    <s v="Customer 1133"/>
    <s v="Personal Loan"/>
    <s v="B04"/>
    <s v="Guntur Branch"/>
    <s v="High value"/>
    <s v="Under Review"/>
    <n v="73111"/>
    <n v="1293102"/>
    <s v="Aug"/>
    <s v="Female"/>
    <x v="23"/>
  </r>
  <r>
    <s v="L0140"/>
    <n v="1109"/>
    <s v="LT03"/>
    <s v="E008"/>
    <n v="6450918"/>
    <n v="7.5"/>
    <n v="60"/>
    <s v="2025-10-10"/>
    <s v="Approved"/>
    <s v="2025-10-12"/>
    <s v="Customer 1109"/>
    <s v="Car Loan"/>
    <s v="B02"/>
    <s v="Vijayawada Branch"/>
    <s v="High value"/>
    <s v="Under Review"/>
    <n v="240419"/>
    <n v="6210499"/>
    <s v="Oct"/>
    <s v="Male"/>
    <x v="16"/>
  </r>
  <r>
    <s v="L0141"/>
    <n v="1152"/>
    <s v="LT04"/>
    <s v="E022"/>
    <n v="1678177"/>
    <n v="11"/>
    <n v="240"/>
    <s v="2025-07-22"/>
    <s v="Approved"/>
    <s v="2025-08-01"/>
    <s v="Customer 1152"/>
    <s v="Education Loan"/>
    <s v="B03"/>
    <s v="Vizag Branch"/>
    <s v="High value"/>
    <s v="Under Review"/>
    <n v="61728"/>
    <n v="1616449"/>
    <s v="Jul"/>
    <s v="Female"/>
    <x v="27"/>
  </r>
  <r>
    <s v="L0142"/>
    <n v="1050"/>
    <s v="LT03"/>
    <s v="E009"/>
    <n v="2599629"/>
    <n v="7.5"/>
    <n v="240"/>
    <s v="2025-12-07"/>
    <s v="Approved"/>
    <s v="2025-12-08"/>
    <s v="Customer 1050"/>
    <s v="Car Loan"/>
    <s v="B05"/>
    <s v="Warangal Branch"/>
    <s v="High value"/>
    <s v="Under Review"/>
    <n v="158347"/>
    <n v="2441282"/>
    <s v="Dec"/>
    <s v="Male"/>
    <x v="28"/>
  </r>
  <r>
    <s v="L0143"/>
    <n v="1078"/>
    <s v="LT05"/>
    <s v="E001"/>
    <n v="5810666"/>
    <n v="8.5"/>
    <n v="36"/>
    <s v="2025-06-13"/>
    <s v="Approved"/>
    <s v="2025-06-15"/>
    <s v="Customer 1078"/>
    <s v="Business Loan"/>
    <s v="B01"/>
    <s v="Hyderabad Main"/>
    <s v="High value"/>
    <s v="Under Review"/>
    <n v="0"/>
    <n v="5810666"/>
    <s v="Jun"/>
    <s v="Female"/>
    <x v="25"/>
  </r>
  <r>
    <s v="L0144"/>
    <n v="1146"/>
    <s v="LT05"/>
    <s v="E001"/>
    <n v="4048821"/>
    <n v="12"/>
    <n v="84"/>
    <s v="2025-02-24"/>
    <s v="Approved"/>
    <s v="2025-02-27"/>
    <s v="Customer 1146"/>
    <s v="Business Loan"/>
    <s v="B03"/>
    <s v="Vizag Branch"/>
    <s v="High value"/>
    <s v="Under Review"/>
    <n v="194031"/>
    <n v="3854790"/>
    <s v="Feb"/>
    <s v="Male"/>
    <x v="25"/>
  </r>
  <r>
    <s v="L0145"/>
    <n v="1041"/>
    <s v="LT05"/>
    <s v="E024"/>
    <n v="7353759"/>
    <n v="9.5"/>
    <n v="120"/>
    <s v="2025-03-24"/>
    <s v="Approved"/>
    <s v="2025-04-01"/>
    <s v="Customer 1041"/>
    <s v="Business Loan"/>
    <s v="B02"/>
    <s v="Vijayawada Branch"/>
    <s v="High value"/>
    <s v="Under Review"/>
    <n v="129768"/>
    <n v="7223991"/>
    <s v="Mar"/>
    <s v="Female"/>
    <x v="19"/>
  </r>
  <r>
    <s v="L0146"/>
    <n v="1002"/>
    <s v="LT02"/>
    <s v="E028"/>
    <n v="9515206"/>
    <n v="12"/>
    <n v="84"/>
    <s v="2025-04-01"/>
    <s v="Pending"/>
    <m/>
    <s v="Customer 1002"/>
    <s v="Personal Loan"/>
    <s v="B05"/>
    <s v="Warangal Branch"/>
    <s v="High value"/>
    <s v="Under Review"/>
    <n v="138934"/>
    <n v="9376272"/>
    <s v="Apr"/>
    <s v="Female"/>
    <x v="0"/>
  </r>
  <r>
    <s v="L0147"/>
    <n v="1049"/>
    <s v="LT02"/>
    <s v="E023"/>
    <n v="8644438"/>
    <n v="8.5"/>
    <n v="36"/>
    <s v="2025-05-02"/>
    <s v="Approved"/>
    <s v="2025-05-08"/>
    <s v="Customer 1049"/>
    <s v="Personal Loan"/>
    <s v="B02"/>
    <s v="Vijayawada Branch"/>
    <s v="High value"/>
    <s v="Under Review"/>
    <n v="106063"/>
    <n v="8538375"/>
    <s v="May"/>
    <s v="Male"/>
    <x v="6"/>
  </r>
  <r>
    <s v="L0148"/>
    <n v="1167"/>
    <s v="LT04"/>
    <s v="E029"/>
    <n v="3228568"/>
    <n v="12"/>
    <n v="84"/>
    <s v="2025-12-13"/>
    <s v="Rejected"/>
    <m/>
    <s v="Customer 1167"/>
    <s v="Education Loan"/>
    <s v="B05"/>
    <s v="Warangal Branch"/>
    <s v="High value"/>
    <s v="Under Review"/>
    <n v="8735"/>
    <n v="3219833"/>
    <s v="Dec"/>
    <s v="Female"/>
    <x v="13"/>
  </r>
  <r>
    <s v="L0149"/>
    <n v="1104"/>
    <s v="LT02"/>
    <s v="E012"/>
    <n v="6902080"/>
    <n v="9.5"/>
    <n v="36"/>
    <s v="2025-11-04"/>
    <s v="Pending"/>
    <m/>
    <s v="Customer 1104"/>
    <s v="Personal Loan"/>
    <s v="B02"/>
    <s v="Vijayawada Branch"/>
    <s v="High value"/>
    <s v="Under Review"/>
    <n v="110857"/>
    <n v="6791223"/>
    <s v="Nov"/>
    <s v="Female"/>
    <x v="15"/>
  </r>
  <r>
    <s v="L0150"/>
    <n v="1170"/>
    <s v="LT02"/>
    <s v="E025"/>
    <n v="7056777"/>
    <n v="8.5"/>
    <n v="36"/>
    <s v="2025-11-05"/>
    <s v="Approved"/>
    <s v="2025-11-15"/>
    <s v="Customer 1170"/>
    <s v="Personal Loan"/>
    <s v="B04"/>
    <s v="Guntur Branch"/>
    <s v="High value"/>
    <s v="Under Review"/>
    <n v="145930"/>
    <n v="6910847"/>
    <s v="Nov"/>
    <s v="Female"/>
    <x v="14"/>
  </r>
  <r>
    <s v="L0151"/>
    <n v="1072"/>
    <s v="LT03"/>
    <s v="E004"/>
    <n v="753549"/>
    <n v="8.5"/>
    <n v="36"/>
    <s v="2025-03-06"/>
    <s v="Approved"/>
    <s v="2025-03-12"/>
    <s v="Customer 1072"/>
    <s v="Car Loan"/>
    <s v="B02"/>
    <s v="Vijayawada Branch"/>
    <s v="Normal"/>
    <s v="Under Review"/>
    <n v="93769"/>
    <n v="659780"/>
    <s v="Mar"/>
    <s v="Male"/>
    <x v="22"/>
  </r>
  <r>
    <s v="L0152"/>
    <n v="1014"/>
    <s v="LT02"/>
    <s v="E021"/>
    <n v="2284612"/>
    <n v="9.5"/>
    <n v="60"/>
    <s v="2025-06-14"/>
    <s v="Pending"/>
    <m/>
    <s v="Customer 1014"/>
    <s v="Personal Loan"/>
    <s v="B01"/>
    <s v="Hyderabad Main"/>
    <s v="High value"/>
    <s v="Under Review"/>
    <n v="90579"/>
    <n v="2194033"/>
    <s v="Jun"/>
    <s v="Male"/>
    <x v="11"/>
  </r>
  <r>
    <s v="L0153"/>
    <n v="1046"/>
    <s v="LT02"/>
    <s v="E015"/>
    <n v="7181550"/>
    <n v="9.5"/>
    <n v="60"/>
    <s v="2025-12-18"/>
    <s v="Pending"/>
    <m/>
    <s v="Customer 1046"/>
    <s v="Personal Loan"/>
    <s v="B02"/>
    <s v="Vijayawada Branch"/>
    <s v="High value"/>
    <s v="Under Review"/>
    <n v="133695"/>
    <n v="7047855"/>
    <s v="Dec"/>
    <s v="Female"/>
    <x v="7"/>
  </r>
  <r>
    <s v="L0154"/>
    <n v="1086"/>
    <s v="LT03"/>
    <s v="E021"/>
    <n v="7946224"/>
    <n v="12"/>
    <n v="60"/>
    <s v="2025-08-03"/>
    <s v="Approved"/>
    <s v="2025-08-04"/>
    <s v="Customer 1086"/>
    <s v="Car Loan"/>
    <s v="B02"/>
    <s v="Vijayawada Branch"/>
    <s v="High value"/>
    <s v="Under Review"/>
    <n v="76579"/>
    <n v="7869645"/>
    <s v="Aug"/>
    <s v="Female"/>
    <x v="11"/>
  </r>
  <r>
    <s v="L0155"/>
    <n v="1072"/>
    <s v="LT02"/>
    <s v="E025"/>
    <n v="7186341"/>
    <n v="8.5"/>
    <n v="60"/>
    <s v="2025-07-22"/>
    <s v="Approved"/>
    <s v="2025-07-29"/>
    <s v="Customer 1072"/>
    <s v="Personal Loan"/>
    <s v="B02"/>
    <s v="Vijayawada Branch"/>
    <s v="High value"/>
    <s v="Under Review"/>
    <n v="27130"/>
    <n v="7159211"/>
    <s v="Jul"/>
    <s v="Male"/>
    <x v="14"/>
  </r>
  <r>
    <s v="L0156"/>
    <n v="1080"/>
    <s v="LT01"/>
    <s v="E013"/>
    <n v="2690986"/>
    <n v="8.5"/>
    <n v="240"/>
    <s v="2025-05-31"/>
    <s v="Approved"/>
    <s v="2025-06-08"/>
    <s v="Customer 1080"/>
    <s v="Home Loan"/>
    <s v="B01"/>
    <s v="Hyderabad Main"/>
    <s v="High value"/>
    <s v="Under Review"/>
    <n v="0"/>
    <n v="2690986"/>
    <s v="May"/>
    <s v="Male"/>
    <x v="18"/>
  </r>
  <r>
    <s v="L0157"/>
    <n v="1037"/>
    <s v="LT02"/>
    <s v="E011"/>
    <n v="6264724"/>
    <n v="11"/>
    <n v="120"/>
    <s v="2025-11-08"/>
    <s v="Rejected"/>
    <m/>
    <s v="Customer 1037"/>
    <s v="Personal Loan"/>
    <s v="B04"/>
    <s v="Guntur Branch"/>
    <s v="High value"/>
    <s v="Under Review"/>
    <n v="114449"/>
    <n v="6150275"/>
    <s v="Nov"/>
    <s v="Female"/>
    <x v="9"/>
  </r>
  <r>
    <s v="L0158"/>
    <n v="1165"/>
    <s v="LT02"/>
    <s v="E008"/>
    <n v="4294406"/>
    <n v="9.5"/>
    <n v="240"/>
    <s v="2025-04-26"/>
    <s v="Rejected"/>
    <m/>
    <s v="Customer 1165"/>
    <s v="Personal Loan"/>
    <s v="B03"/>
    <s v="Vizag Branch"/>
    <s v="High value"/>
    <s v="Under Review"/>
    <n v="90750"/>
    <n v="4203656"/>
    <s v="Apr"/>
    <s v="Female"/>
    <x v="16"/>
  </r>
  <r>
    <s v="L0159"/>
    <n v="1137"/>
    <s v="LT03"/>
    <s v="E005"/>
    <n v="7682183"/>
    <n v="8.5"/>
    <n v="120"/>
    <s v="2025-04-03"/>
    <s v="Approved"/>
    <s v="2025-04-11"/>
    <s v="Customer 1137"/>
    <s v="Car Loan"/>
    <s v="B05"/>
    <s v="Warangal Branch"/>
    <s v="High value"/>
    <s v="Under Review"/>
    <n v="6992"/>
    <n v="7675191"/>
    <s v="Apr"/>
    <s v="Female"/>
    <x v="21"/>
  </r>
  <r>
    <s v="L0160"/>
    <n v="1149"/>
    <s v="LT04"/>
    <s v="E021"/>
    <n v="5208174"/>
    <n v="11"/>
    <n v="120"/>
    <s v="2025-06-03"/>
    <s v="Pending"/>
    <m/>
    <s v="Customer 1149"/>
    <s v="Education Loan"/>
    <s v="B05"/>
    <s v="Warangal Branch"/>
    <s v="High value"/>
    <s v="Under Review"/>
    <n v="75203"/>
    <n v="5132971"/>
    <s v="Jun"/>
    <s v="Female"/>
    <x v="11"/>
  </r>
  <r>
    <s v="L0161"/>
    <n v="1020"/>
    <s v="LT05"/>
    <s v="E007"/>
    <n v="4049323"/>
    <n v="8.5"/>
    <n v="120"/>
    <s v="2025-04-10"/>
    <s v="Rejected"/>
    <m/>
    <s v="Customer 1020"/>
    <s v="Business Loan"/>
    <s v="B04"/>
    <s v="Guntur Branch"/>
    <s v="High value"/>
    <s v="Under Review"/>
    <n v="115840"/>
    <n v="3933483"/>
    <s v="Apr"/>
    <s v="Male"/>
    <x v="2"/>
  </r>
  <r>
    <s v="L0162"/>
    <n v="1098"/>
    <s v="LT01"/>
    <s v="E019"/>
    <n v="255270"/>
    <n v="7.5"/>
    <n v="60"/>
    <s v="2025-04-03"/>
    <s v="Approved"/>
    <s v="2025-04-11"/>
    <s v="Customer 1098"/>
    <s v="Home Loan"/>
    <s v="B04"/>
    <s v="Guntur Branch"/>
    <s v="Normal"/>
    <s v="Under Review"/>
    <n v="200695"/>
    <n v="54575"/>
    <s v="Apr"/>
    <s v="Female"/>
    <x v="12"/>
  </r>
  <r>
    <s v="L0163"/>
    <n v="1190"/>
    <s v="LT01"/>
    <s v="E012"/>
    <n v="6899270"/>
    <n v="8.5"/>
    <n v="60"/>
    <s v="2025-02-09"/>
    <s v="Rejected"/>
    <m/>
    <s v="Customer 1190"/>
    <s v="Home Loan"/>
    <s v="B01"/>
    <s v="Hyderabad Main"/>
    <s v="High value"/>
    <s v="Under Review"/>
    <n v="0"/>
    <n v="6899270"/>
    <s v="Feb"/>
    <s v="Female"/>
    <x v="15"/>
  </r>
  <r>
    <s v="L0164"/>
    <n v="1122"/>
    <s v="LT04"/>
    <s v="E025"/>
    <n v="3007519"/>
    <n v="12"/>
    <n v="120"/>
    <s v="2025-09-21"/>
    <s v="Approved"/>
    <s v="2025-09-28"/>
    <s v="Customer 1122"/>
    <s v="Education Loan"/>
    <s v="B01"/>
    <s v="Hyderabad Main"/>
    <s v="High value"/>
    <s v="Under Review"/>
    <n v="131815"/>
    <n v="2875704"/>
    <s v="Sep"/>
    <s v="Female"/>
    <x v="14"/>
  </r>
  <r>
    <s v="L0165"/>
    <n v="1155"/>
    <s v="LT01"/>
    <s v="E011"/>
    <n v="7330029"/>
    <n v="12"/>
    <n v="60"/>
    <s v="2025-05-25"/>
    <s v="Rejected"/>
    <m/>
    <s v="Customer 1155"/>
    <s v="Home Loan"/>
    <s v="B05"/>
    <s v="Warangal Branch"/>
    <s v="High value"/>
    <s v="Under Review"/>
    <n v="0"/>
    <n v="7330029"/>
    <s v="May"/>
    <s v="Male"/>
    <x v="9"/>
  </r>
  <r>
    <s v="L0166"/>
    <n v="1133"/>
    <s v="LT04"/>
    <s v="E009"/>
    <n v="9529371"/>
    <n v="11"/>
    <n v="84"/>
    <s v="2025-08-04"/>
    <s v="Pending"/>
    <m/>
    <s v="Customer 1133"/>
    <s v="Education Loan"/>
    <s v="B04"/>
    <s v="Guntur Branch"/>
    <s v="High value"/>
    <s v="Under Review"/>
    <n v="14271"/>
    <n v="9515100"/>
    <s v="Aug"/>
    <s v="Female"/>
    <x v="28"/>
  </r>
  <r>
    <s v="L0167"/>
    <n v="1035"/>
    <s v="LT03"/>
    <s v="E028"/>
    <n v="9643713"/>
    <n v="8.5"/>
    <n v="240"/>
    <s v="2025-08-27"/>
    <s v="Approved"/>
    <s v="2025-09-05"/>
    <s v="Customer 1035"/>
    <s v="Car Loan"/>
    <s v="B05"/>
    <s v="Warangal Branch"/>
    <s v="High value"/>
    <s v="Under Review"/>
    <n v="79125"/>
    <n v="9564588"/>
    <s v="Aug"/>
    <s v="Male"/>
    <x v="0"/>
  </r>
  <r>
    <s v="L0168"/>
    <n v="1029"/>
    <s v="LT05"/>
    <s v="E021"/>
    <n v="8697726"/>
    <n v="7.5"/>
    <n v="120"/>
    <s v="2025-03-12"/>
    <s v="Approved"/>
    <s v="2025-03-19"/>
    <s v="Customer 1029"/>
    <s v="Business Loan"/>
    <s v="B04"/>
    <s v="Guntur Branch"/>
    <s v="High value"/>
    <s v="Under Review"/>
    <n v="46200"/>
    <n v="8651526"/>
    <s v="Mar"/>
    <s v="Female"/>
    <x v="11"/>
  </r>
  <r>
    <s v="L0169"/>
    <n v="1063"/>
    <s v="LT02"/>
    <s v="E016"/>
    <n v="7321585"/>
    <n v="9.5"/>
    <n v="60"/>
    <s v="2025-09-30"/>
    <s v="Approved"/>
    <s v="2025-10-10"/>
    <s v="Customer 1063"/>
    <s v="Personal Loan"/>
    <s v="B05"/>
    <s v="Warangal Branch"/>
    <s v="High value"/>
    <s v="Under Review"/>
    <n v="20076"/>
    <n v="7301509"/>
    <s v="Sep"/>
    <s v="Female"/>
    <x v="10"/>
  </r>
  <r>
    <s v="L0170"/>
    <n v="1015"/>
    <s v="LT04"/>
    <s v="E012"/>
    <n v="7397252"/>
    <n v="11"/>
    <n v="60"/>
    <s v="2025-09-10"/>
    <s v="Pending"/>
    <m/>
    <s v="Customer 1015"/>
    <s v="Education Loan"/>
    <s v="B01"/>
    <s v="Hyderabad Main"/>
    <s v="High value"/>
    <s v="Under Review"/>
    <n v="76867"/>
    <n v="7320385"/>
    <s v="Sep"/>
    <s v="Female"/>
    <x v="15"/>
  </r>
  <r>
    <s v="L0171"/>
    <n v="1126"/>
    <s v="LT05"/>
    <s v="E022"/>
    <n v="1549172"/>
    <n v="7.5"/>
    <n v="36"/>
    <s v="2025-07-01"/>
    <s v="Pending"/>
    <m/>
    <s v="Customer 1126"/>
    <s v="Business Loan"/>
    <s v="B01"/>
    <s v="Hyderabad Main"/>
    <s v="High value"/>
    <s v="Under Review"/>
    <n v="54838"/>
    <n v="1494334"/>
    <s v="Jul"/>
    <s v="Male"/>
    <x v="27"/>
  </r>
  <r>
    <s v="L0172"/>
    <n v="1069"/>
    <s v="LT02"/>
    <s v="E007"/>
    <n v="1441586"/>
    <n v="7.5"/>
    <n v="84"/>
    <s v="2025-09-02"/>
    <s v="Pending"/>
    <m/>
    <s v="Customer 1069"/>
    <s v="Personal Loan"/>
    <s v="B01"/>
    <s v="Hyderabad Main"/>
    <s v="High value"/>
    <s v="Under Review"/>
    <n v="170711"/>
    <n v="1270875"/>
    <s v="Sep"/>
    <s v="Male"/>
    <x v="2"/>
  </r>
  <r>
    <s v="L0173"/>
    <n v="1152"/>
    <s v="LT04"/>
    <s v="E002"/>
    <n v="9295437"/>
    <n v="9.5"/>
    <n v="240"/>
    <s v="2025-04-04"/>
    <s v="Approved"/>
    <s v="2025-04-06"/>
    <s v="Customer 1152"/>
    <s v="Education Loan"/>
    <s v="B03"/>
    <s v="Vizag Branch"/>
    <s v="High value"/>
    <s v="Under Review"/>
    <n v="216725"/>
    <n v="9078712"/>
    <s v="Apr"/>
    <s v="Female"/>
    <x v="17"/>
  </r>
  <r>
    <s v="L0174"/>
    <n v="1060"/>
    <s v="LT04"/>
    <s v="E027"/>
    <n v="5235368"/>
    <n v="12"/>
    <n v="120"/>
    <s v="2025-09-05"/>
    <s v="Pending"/>
    <m/>
    <s v="Customer 1060"/>
    <s v="Education Loan"/>
    <s v="B04"/>
    <s v="Guntur Branch"/>
    <s v="High value"/>
    <s v="Under Review"/>
    <n v="59754"/>
    <n v="5175614"/>
    <s v="Sep"/>
    <s v="Male"/>
    <x v="4"/>
  </r>
  <r>
    <s v="L0175"/>
    <n v="1159"/>
    <s v="LT03"/>
    <s v="E015"/>
    <n v="3042459"/>
    <n v="8.5"/>
    <n v="84"/>
    <s v="2025-03-26"/>
    <s v="Approved"/>
    <s v="2025-03-28"/>
    <s v="Customer 1159"/>
    <s v="Car Loan"/>
    <s v="B05"/>
    <s v="Warangal Branch"/>
    <s v="High value"/>
    <s v="Under Review"/>
    <n v="96361"/>
    <n v="2946098"/>
    <s v="Mar"/>
    <s v="Male"/>
    <x v="7"/>
  </r>
  <r>
    <s v="L0176"/>
    <n v="1140"/>
    <s v="LT01"/>
    <s v="E006"/>
    <n v="2086033"/>
    <n v="8.5"/>
    <n v="84"/>
    <s v="2025-01-15"/>
    <s v="Rejected"/>
    <m/>
    <s v="Customer 1140"/>
    <s v="Home Loan"/>
    <s v="B03"/>
    <s v="Vizag Branch"/>
    <s v="High value"/>
    <s v="Under Review"/>
    <n v="47876"/>
    <n v="2038157"/>
    <s v="Jan"/>
    <s v="Male"/>
    <x v="1"/>
  </r>
  <r>
    <s v="L0177"/>
    <n v="1027"/>
    <s v="LT03"/>
    <s v="E027"/>
    <n v="6460420"/>
    <n v="9.5"/>
    <n v="120"/>
    <s v="2025-06-22"/>
    <s v="Pending"/>
    <m/>
    <s v="Customer 1027"/>
    <s v="Car Loan"/>
    <s v="B02"/>
    <s v="Vijayawada Branch"/>
    <s v="High value"/>
    <s v="Under Review"/>
    <n v="89047"/>
    <n v="6371373"/>
    <s v="Jun"/>
    <s v="Male"/>
    <x v="4"/>
  </r>
  <r>
    <s v="L0178"/>
    <n v="1100"/>
    <s v="LT02"/>
    <s v="E020"/>
    <n v="9704731"/>
    <n v="7.5"/>
    <n v="36"/>
    <s v="2025-12-29"/>
    <s v="Approved"/>
    <s v="2026-01-08"/>
    <s v="Customer 1100"/>
    <s v="Personal Loan"/>
    <s v="B01"/>
    <s v="Hyderabad Main"/>
    <s v="High value"/>
    <s v="Under Review"/>
    <n v="6164"/>
    <n v="9698567"/>
    <s v="Dec"/>
    <s v="Female"/>
    <x v="8"/>
  </r>
  <r>
    <s v="L0179"/>
    <n v="1121"/>
    <s v="LT03"/>
    <s v="E013"/>
    <n v="3885303"/>
    <n v="9.5"/>
    <n v="36"/>
    <s v="2025-10-19"/>
    <s v="Pending"/>
    <m/>
    <s v="Customer 1121"/>
    <s v="Car Loan"/>
    <s v="B01"/>
    <s v="Hyderabad Main"/>
    <s v="High value"/>
    <s v="Under Review"/>
    <n v="58849"/>
    <n v="3826454"/>
    <s v="Oct"/>
    <s v="Female"/>
    <x v="18"/>
  </r>
  <r>
    <s v="L0180"/>
    <n v="1012"/>
    <s v="LT05"/>
    <s v="E028"/>
    <n v="4558778"/>
    <n v="11"/>
    <n v="84"/>
    <s v="2025-06-01"/>
    <s v="Rejected"/>
    <m/>
    <s v="Customer 1012"/>
    <s v="Business Loan"/>
    <s v="B01"/>
    <s v="Hyderabad Main"/>
    <s v="High value"/>
    <s v="Under Review"/>
    <n v="56240"/>
    <n v="4502538"/>
    <s v="Jun"/>
    <s v="Female"/>
    <x v="0"/>
  </r>
  <r>
    <s v="L0181"/>
    <n v="1197"/>
    <s v="LT04"/>
    <s v="E011"/>
    <n v="4546493"/>
    <n v="11"/>
    <n v="240"/>
    <s v="2025-08-04"/>
    <s v="Pending"/>
    <m/>
    <s v="Customer 1197"/>
    <s v="Education Loan"/>
    <s v="B02"/>
    <s v="Vijayawada Branch"/>
    <s v="High value"/>
    <s v="Under Review"/>
    <n v="126206"/>
    <n v="4420287"/>
    <s v="Aug"/>
    <s v="Male"/>
    <x v="9"/>
  </r>
  <r>
    <s v="L0182"/>
    <n v="1033"/>
    <s v="LT02"/>
    <s v="E025"/>
    <n v="7791613"/>
    <n v="12"/>
    <n v="240"/>
    <s v="2025-08-22"/>
    <s v="Approved"/>
    <s v="2025-08-24"/>
    <s v="Customer 1033"/>
    <s v="Personal Loan"/>
    <s v="B03"/>
    <s v="Vizag Branch"/>
    <s v="High value"/>
    <s v="Under Review"/>
    <n v="97593"/>
    <n v="7694020"/>
    <s v="Aug"/>
    <s v="Female"/>
    <x v="14"/>
  </r>
  <r>
    <s v="L0183"/>
    <n v="1187"/>
    <s v="LT03"/>
    <s v="E024"/>
    <n v="3776424"/>
    <n v="8.5"/>
    <n v="120"/>
    <s v="2025-09-09"/>
    <s v="Approved"/>
    <s v="2025-09-12"/>
    <s v="Customer 1187"/>
    <s v="Car Loan"/>
    <s v="B02"/>
    <s v="Vijayawada Branch"/>
    <s v="High value"/>
    <s v="Under Review"/>
    <n v="97883"/>
    <n v="3678541"/>
    <s v="Sep"/>
    <s v="Male"/>
    <x v="19"/>
  </r>
  <r>
    <s v="L0184"/>
    <n v="1073"/>
    <s v="LT04"/>
    <s v="E017"/>
    <n v="3113624"/>
    <n v="11"/>
    <n v="84"/>
    <s v="2025-07-10"/>
    <s v="Rejected"/>
    <m/>
    <s v="Customer 1073"/>
    <s v="Education Loan"/>
    <s v="B02"/>
    <s v="Vijayawada Branch"/>
    <s v="High value"/>
    <s v="Under Review"/>
    <n v="93464"/>
    <n v="3020160"/>
    <s v="Jul"/>
    <s v="Male"/>
    <x v="26"/>
  </r>
  <r>
    <s v="L0185"/>
    <n v="1189"/>
    <s v="LT01"/>
    <s v="E018"/>
    <n v="8340384"/>
    <n v="7.5"/>
    <n v="60"/>
    <s v="2025-12-04"/>
    <s v="Approved"/>
    <s v="2025-12-08"/>
    <s v="Customer 1189"/>
    <s v="Home Loan"/>
    <s v="B05"/>
    <s v="Warangal Branch"/>
    <s v="High value"/>
    <s v="Under Review"/>
    <n v="138938"/>
    <n v="8201446"/>
    <s v="Dec"/>
    <s v="Female"/>
    <x v="20"/>
  </r>
  <r>
    <s v="L0186"/>
    <n v="1094"/>
    <s v="LT01"/>
    <s v="E012"/>
    <n v="5940545"/>
    <n v="7.5"/>
    <n v="240"/>
    <s v="2025-03-02"/>
    <s v="Approved"/>
    <s v="2025-03-12"/>
    <s v="Customer 1094"/>
    <s v="Home Loan"/>
    <s v="B01"/>
    <s v="Hyderabad Main"/>
    <s v="High value"/>
    <s v="Under Review"/>
    <n v="93423"/>
    <n v="5847122"/>
    <s v="Mar"/>
    <s v="Male"/>
    <x v="15"/>
  </r>
  <r>
    <s v="L0187"/>
    <n v="1146"/>
    <s v="LT03"/>
    <s v="E004"/>
    <n v="285186"/>
    <n v="8.5"/>
    <n v="60"/>
    <s v="2025-09-21"/>
    <s v="Approved"/>
    <s v="2025-09-30"/>
    <s v="Customer 1146"/>
    <s v="Car Loan"/>
    <s v="B03"/>
    <s v="Vizag Branch"/>
    <s v="Normal"/>
    <s v="Under Review"/>
    <n v="140520"/>
    <n v="144666"/>
    <s v="Sep"/>
    <s v="Male"/>
    <x v="22"/>
  </r>
  <r>
    <s v="L0188"/>
    <n v="1090"/>
    <s v="LT03"/>
    <s v="E017"/>
    <n v="4276031"/>
    <n v="8.5"/>
    <n v="120"/>
    <s v="2025-04-15"/>
    <s v="Approved"/>
    <s v="2025-04-16"/>
    <s v="Customer 1090"/>
    <s v="Car Loan"/>
    <s v="B04"/>
    <s v="Guntur Branch"/>
    <s v="High value"/>
    <s v="Under Review"/>
    <n v="103397"/>
    <n v="4172634"/>
    <s v="Apr"/>
    <s v="Male"/>
    <x v="26"/>
  </r>
  <r>
    <s v="L0189"/>
    <n v="1197"/>
    <s v="LT01"/>
    <s v="E024"/>
    <n v="1955363"/>
    <n v="7.5"/>
    <n v="120"/>
    <s v="2025-04-04"/>
    <s v="Pending"/>
    <m/>
    <s v="Customer 1197"/>
    <s v="Home Loan"/>
    <s v="B02"/>
    <s v="Vijayawada Branch"/>
    <s v="High value"/>
    <s v="Under Review"/>
    <n v="83398"/>
    <n v="1871965"/>
    <s v="Apr"/>
    <s v="Male"/>
    <x v="19"/>
  </r>
  <r>
    <s v="L0190"/>
    <n v="1106"/>
    <s v="LT01"/>
    <s v="E017"/>
    <n v="2380532"/>
    <n v="11"/>
    <n v="120"/>
    <s v="2025-08-31"/>
    <s v="Approved"/>
    <s v="2025-09-09"/>
    <s v="Customer 1106"/>
    <s v="Home Loan"/>
    <s v="B02"/>
    <s v="Vijayawada Branch"/>
    <s v="High value"/>
    <s v="Under Review"/>
    <n v="47771"/>
    <n v="2332761"/>
    <s v="Aug"/>
    <s v="Male"/>
    <x v="26"/>
  </r>
  <r>
    <s v="L0191"/>
    <n v="1161"/>
    <s v="LT05"/>
    <s v="E030"/>
    <n v="6167968"/>
    <n v="12"/>
    <n v="60"/>
    <s v="2025-11-21"/>
    <s v="Rejected"/>
    <m/>
    <s v="Customer 1161"/>
    <s v="Business Loan"/>
    <s v="B01"/>
    <s v="Hyderabad Main"/>
    <s v="High value"/>
    <s v="Under Review"/>
    <n v="173801"/>
    <n v="5994167"/>
    <s v="Nov"/>
    <s v="Male"/>
    <x v="3"/>
  </r>
  <r>
    <s v="L0192"/>
    <n v="1195"/>
    <s v="LT04"/>
    <s v="E005"/>
    <n v="1996806"/>
    <n v="8.5"/>
    <n v="120"/>
    <s v="2025-04-24"/>
    <s v="Pending"/>
    <m/>
    <s v="Customer 1195"/>
    <s v="Education Loan"/>
    <s v="B02"/>
    <s v="Vijayawada Branch"/>
    <s v="High value"/>
    <s v="Under Review"/>
    <n v="61971"/>
    <n v="1934835"/>
    <s v="Apr"/>
    <s v="Female"/>
    <x v="21"/>
  </r>
  <r>
    <s v="L0193"/>
    <n v="1102"/>
    <s v="LT01"/>
    <s v="E009"/>
    <n v="7628530"/>
    <n v="9.5"/>
    <n v="120"/>
    <s v="2025-03-03"/>
    <s v="Rejected"/>
    <m/>
    <s v="Customer 1102"/>
    <s v="Home Loan"/>
    <s v="B01"/>
    <s v="Hyderabad Main"/>
    <s v="High value"/>
    <s v="Under Review"/>
    <n v="54321"/>
    <n v="7574209"/>
    <s v="Mar"/>
    <s v="Female"/>
    <x v="28"/>
  </r>
  <r>
    <s v="L0194"/>
    <n v="1034"/>
    <s v="LT01"/>
    <s v="E003"/>
    <n v="3065535"/>
    <n v="8.5"/>
    <n v="84"/>
    <s v="2025-03-18"/>
    <s v="Approved"/>
    <s v="2025-03-22"/>
    <s v="Customer 1034"/>
    <s v="Home Loan"/>
    <s v="B05"/>
    <s v="Warangal Branch"/>
    <s v="High value"/>
    <s v="Under Review"/>
    <n v="40002"/>
    <n v="3025533"/>
    <s v="Mar"/>
    <s v="Male"/>
    <x v="5"/>
  </r>
  <r>
    <s v="L0195"/>
    <n v="1008"/>
    <s v="LT04"/>
    <s v="E019"/>
    <n v="5971847"/>
    <n v="9.5"/>
    <n v="240"/>
    <s v="2025-02-22"/>
    <s v="Approved"/>
    <s v="2025-03-04"/>
    <s v="Customer 1008"/>
    <s v="Education Loan"/>
    <s v="B02"/>
    <s v="Vijayawada Branch"/>
    <s v="High value"/>
    <s v="Under Review"/>
    <n v="192313"/>
    <n v="5779534"/>
    <s v="Feb"/>
    <s v="Female"/>
    <x v="12"/>
  </r>
  <r>
    <s v="L0196"/>
    <n v="1194"/>
    <s v="LT02"/>
    <s v="E023"/>
    <n v="4930914"/>
    <n v="9.5"/>
    <n v="120"/>
    <s v="2025-06-12"/>
    <s v="Approved"/>
    <s v="2025-06-14"/>
    <s v="Customer 1194"/>
    <s v="Personal Loan"/>
    <s v="B03"/>
    <s v="Vizag Branch"/>
    <s v="High value"/>
    <s v="Under Review"/>
    <n v="132632"/>
    <n v="4798282"/>
    <s v="Jun"/>
    <s v="Female"/>
    <x v="6"/>
  </r>
  <r>
    <s v="L0197"/>
    <n v="1022"/>
    <s v="LT02"/>
    <s v="E017"/>
    <n v="5332160"/>
    <n v="9.5"/>
    <n v="36"/>
    <s v="2025-12-30"/>
    <s v="Rejected"/>
    <m/>
    <s v="Customer 1022"/>
    <s v="Personal Loan"/>
    <s v="B02"/>
    <s v="Vijayawada Branch"/>
    <s v="High value"/>
    <s v="Under Review"/>
    <n v="127572"/>
    <n v="5204588"/>
    <s v="Dec"/>
    <s v="Male"/>
    <x v="26"/>
  </r>
  <r>
    <s v="L0198"/>
    <n v="1019"/>
    <s v="LT04"/>
    <s v="E016"/>
    <n v="3675836"/>
    <n v="7.5"/>
    <n v="240"/>
    <s v="2025-05-16"/>
    <s v="Rejected"/>
    <m/>
    <s v="Customer 1019"/>
    <s v="Education Loan"/>
    <s v="B05"/>
    <s v="Warangal Branch"/>
    <s v="High value"/>
    <s v="Under Review"/>
    <n v="51208"/>
    <n v="3624628"/>
    <s v="May"/>
    <s v="Male"/>
    <x v="10"/>
  </r>
  <r>
    <s v="L0199"/>
    <n v="1175"/>
    <s v="LT04"/>
    <s v="E007"/>
    <n v="2393726"/>
    <n v="11"/>
    <n v="84"/>
    <s v="2025-06-13"/>
    <s v="Approved"/>
    <s v="2025-06-17"/>
    <s v="Customer 1175"/>
    <s v="Education Loan"/>
    <s v="B01"/>
    <s v="Hyderabad Main"/>
    <s v="High value"/>
    <s v="Under Review"/>
    <n v="107143"/>
    <n v="2286583"/>
    <s v="Jun"/>
    <s v="Male"/>
    <x v="2"/>
  </r>
  <r>
    <s v="L0200"/>
    <n v="1110"/>
    <s v="LT02"/>
    <s v="E009"/>
    <n v="7139819"/>
    <n v="7.5"/>
    <n v="84"/>
    <s v="2025-05-20"/>
    <s v="Approved"/>
    <s v="2025-05-27"/>
    <s v="Customer 1110"/>
    <s v="Personal Loan"/>
    <s v="B02"/>
    <s v="Vijayawada Branch"/>
    <s v="High value"/>
    <s v="Under Review"/>
    <n v="66428"/>
    <n v="7073391"/>
    <s v="May"/>
    <s v="Female"/>
    <x v="28"/>
  </r>
  <r>
    <s v="L0201"/>
    <n v="1146"/>
    <s v="LT04"/>
    <s v="E020"/>
    <n v="9361605"/>
    <n v="12"/>
    <n v="240"/>
    <s v="2025-02-17"/>
    <s v="Approved"/>
    <s v="2025-02-24"/>
    <s v="Customer 1146"/>
    <s v="Education Loan"/>
    <s v="B03"/>
    <s v="Vizag Branch"/>
    <s v="High value"/>
    <s v="Under Review"/>
    <n v="17449"/>
    <n v="9344156"/>
    <s v="Feb"/>
    <s v="Male"/>
    <x v="8"/>
  </r>
  <r>
    <s v="L0202"/>
    <n v="1094"/>
    <s v="LT02"/>
    <s v="E021"/>
    <n v="1437202"/>
    <n v="7.5"/>
    <n v="120"/>
    <s v="2025-06-13"/>
    <s v="Rejected"/>
    <m/>
    <s v="Customer 1094"/>
    <s v="Personal Loan"/>
    <s v="B01"/>
    <s v="Hyderabad Main"/>
    <s v="High value"/>
    <s v="Under Review"/>
    <n v="86866"/>
    <n v="1350336"/>
    <s v="Jun"/>
    <s v="Male"/>
    <x v="11"/>
  </r>
  <r>
    <s v="L0203"/>
    <n v="1095"/>
    <s v="LT02"/>
    <s v="E029"/>
    <n v="4491797"/>
    <n v="7.5"/>
    <n v="60"/>
    <s v="2025-10-31"/>
    <s v="Rejected"/>
    <m/>
    <s v="Customer 1095"/>
    <s v="Personal Loan"/>
    <s v="B03"/>
    <s v="Vizag Branch"/>
    <s v="High value"/>
    <s v="Under Review"/>
    <n v="25876"/>
    <n v="4465921"/>
    <s v="Oct"/>
    <s v="Male"/>
    <x v="13"/>
  </r>
  <r>
    <s v="L0204"/>
    <n v="1170"/>
    <s v="LT03"/>
    <s v="E012"/>
    <n v="7468949"/>
    <n v="11"/>
    <n v="84"/>
    <s v="2025-08-30"/>
    <s v="Approved"/>
    <s v="2025-08-31"/>
    <s v="Customer 1170"/>
    <s v="Car Loan"/>
    <s v="B04"/>
    <s v="Guntur Branch"/>
    <s v="High value"/>
    <s v="Under Review"/>
    <n v="90075"/>
    <n v="7378874"/>
    <s v="Aug"/>
    <s v="Female"/>
    <x v="15"/>
  </r>
  <r>
    <s v="L0205"/>
    <n v="1126"/>
    <s v="LT04"/>
    <s v="E030"/>
    <n v="2359379"/>
    <n v="8.5"/>
    <n v="84"/>
    <s v="2025-06-29"/>
    <s v="Rejected"/>
    <m/>
    <s v="Customer 1126"/>
    <s v="Education Loan"/>
    <s v="B01"/>
    <s v="Hyderabad Main"/>
    <s v="High value"/>
    <s v="Under Review"/>
    <n v="121213"/>
    <n v="2238166"/>
    <s v="Jun"/>
    <s v="Male"/>
    <x v="3"/>
  </r>
  <r>
    <s v="L0206"/>
    <n v="1044"/>
    <s v="LT05"/>
    <s v="E021"/>
    <n v="5499599"/>
    <n v="9.5"/>
    <n v="60"/>
    <s v="2025-05-21"/>
    <s v="Pending"/>
    <m/>
    <s v="Customer 1044"/>
    <s v="Business Loan"/>
    <s v="B04"/>
    <s v="Guntur Branch"/>
    <s v="High value"/>
    <s v="Under Review"/>
    <n v="17456"/>
    <n v="5482143"/>
    <s v="May"/>
    <s v="Female"/>
    <x v="11"/>
  </r>
  <r>
    <s v="L0207"/>
    <n v="1120"/>
    <s v="LT01"/>
    <s v="E019"/>
    <n v="7108709"/>
    <n v="7.5"/>
    <n v="84"/>
    <s v="2025-03-11"/>
    <s v="Approved"/>
    <s v="2025-03-17"/>
    <s v="Customer 1120"/>
    <s v="Home Loan"/>
    <s v="B04"/>
    <s v="Guntur Branch"/>
    <s v="High value"/>
    <s v="Under Review"/>
    <n v="69501"/>
    <n v="7039208"/>
    <s v="Mar"/>
    <s v="Female"/>
    <x v="12"/>
  </r>
  <r>
    <s v="L0208"/>
    <n v="1200"/>
    <s v="LT01"/>
    <s v="E026"/>
    <n v="1268678"/>
    <n v="7.5"/>
    <n v="84"/>
    <s v="2025-12-04"/>
    <s v="Approved"/>
    <s v="2025-12-05"/>
    <s v="Customer 1200"/>
    <s v="Home Loan"/>
    <s v="B03"/>
    <s v="Vizag Branch"/>
    <s v="High value"/>
    <s v="Under Review"/>
    <n v="67143"/>
    <n v="1201535"/>
    <s v="Dec"/>
    <s v="Male"/>
    <x v="23"/>
  </r>
  <r>
    <s v="L0209"/>
    <n v="1037"/>
    <s v="LT02"/>
    <s v="E028"/>
    <n v="821690"/>
    <n v="12"/>
    <n v="240"/>
    <s v="2025-02-17"/>
    <s v="Approved"/>
    <s v="2025-02-20"/>
    <s v="Customer 1037"/>
    <s v="Personal Loan"/>
    <s v="B04"/>
    <s v="Guntur Branch"/>
    <s v="Normal"/>
    <s v="Under Review"/>
    <n v="43952"/>
    <n v="777738"/>
    <s v="Feb"/>
    <s v="Female"/>
    <x v="0"/>
  </r>
  <r>
    <s v="L0210"/>
    <n v="1184"/>
    <s v="LT05"/>
    <s v="E023"/>
    <n v="8482673"/>
    <n v="11"/>
    <n v="36"/>
    <s v="2025-11-09"/>
    <s v="Approved"/>
    <s v="2025-11-17"/>
    <s v="Customer 1184"/>
    <s v="Business Loan"/>
    <s v="B02"/>
    <s v="Vijayawada Branch"/>
    <s v="High value"/>
    <s v="Under Review"/>
    <n v="78738"/>
    <n v="8403935"/>
    <s v="Nov"/>
    <s v="Male"/>
    <x v="6"/>
  </r>
  <r>
    <s v="L0211"/>
    <n v="1169"/>
    <s v="LT02"/>
    <s v="E014"/>
    <n v="6093005"/>
    <n v="12"/>
    <n v="240"/>
    <s v="2025-08-09"/>
    <s v="Approved"/>
    <s v="2025-08-17"/>
    <s v="Customer 1169"/>
    <s v="Personal Loan"/>
    <s v="B01"/>
    <s v="Hyderabad Main"/>
    <s v="High value"/>
    <s v="Under Review"/>
    <n v="66170"/>
    <n v="6026835"/>
    <s v="Aug"/>
    <s v="Female"/>
    <x v="29"/>
  </r>
  <r>
    <s v="L0212"/>
    <n v="1010"/>
    <s v="LT04"/>
    <s v="E015"/>
    <n v="5761166"/>
    <n v="7.5"/>
    <n v="120"/>
    <s v="2025-10-20"/>
    <s v="Pending"/>
    <m/>
    <s v="Customer 1010"/>
    <s v="Education Loan"/>
    <s v="B03"/>
    <s v="Vizag Branch"/>
    <s v="High value"/>
    <s v="Under Review"/>
    <n v="141452"/>
    <n v="5619714"/>
    <s v="Oct"/>
    <s v="Female"/>
    <x v="7"/>
  </r>
  <r>
    <s v="L0213"/>
    <n v="1096"/>
    <s v="LT03"/>
    <s v="E029"/>
    <n v="6883232"/>
    <n v="8.5"/>
    <n v="84"/>
    <s v="2025-08-09"/>
    <s v="Rejected"/>
    <m/>
    <s v="Customer 1096"/>
    <s v="Car Loan"/>
    <s v="B03"/>
    <s v="Vizag Branch"/>
    <s v="High value"/>
    <s v="Under Review"/>
    <n v="196516"/>
    <n v="6686716"/>
    <s v="Aug"/>
    <s v="Female"/>
    <x v="13"/>
  </r>
  <r>
    <s v="L0214"/>
    <n v="1105"/>
    <s v="LT01"/>
    <s v="E029"/>
    <n v="6630574"/>
    <n v="12"/>
    <n v="240"/>
    <s v="2025-02-09"/>
    <s v="Pending"/>
    <m/>
    <s v="Customer 1105"/>
    <s v="Home Loan"/>
    <s v="B01"/>
    <s v="Hyderabad Main"/>
    <s v="High value"/>
    <s v="Under Review"/>
    <n v="27548"/>
    <n v="6603026"/>
    <s v="Feb"/>
    <s v="Female"/>
    <x v="13"/>
  </r>
  <r>
    <s v="L0215"/>
    <n v="1132"/>
    <s v="LT04"/>
    <s v="E021"/>
    <n v="6914232"/>
    <n v="9.5"/>
    <n v="240"/>
    <s v="2025-06-15"/>
    <s v="Approved"/>
    <s v="2025-06-24"/>
    <s v="Customer 1132"/>
    <s v="Education Loan"/>
    <s v="B04"/>
    <s v="Guntur Branch"/>
    <s v="High value"/>
    <s v="Under Review"/>
    <n v="25511"/>
    <n v="6888721"/>
    <s v="Jun"/>
    <s v="Male"/>
    <x v="11"/>
  </r>
  <r>
    <s v="L0216"/>
    <n v="1049"/>
    <s v="LT02"/>
    <s v="E019"/>
    <n v="7351636"/>
    <n v="9.5"/>
    <n v="240"/>
    <s v="2025-07-07"/>
    <s v="Approved"/>
    <s v="2025-07-12"/>
    <s v="Customer 1049"/>
    <s v="Personal Loan"/>
    <s v="B02"/>
    <s v="Vijayawada Branch"/>
    <s v="High value"/>
    <s v="Under Review"/>
    <n v="160092"/>
    <n v="7191544"/>
    <s v="Jul"/>
    <s v="Male"/>
    <x v="12"/>
  </r>
  <r>
    <s v="L0217"/>
    <n v="1027"/>
    <s v="LT01"/>
    <s v="E015"/>
    <n v="1378481"/>
    <n v="11"/>
    <n v="60"/>
    <s v="2025-06-05"/>
    <s v="Approved"/>
    <s v="2025-06-11"/>
    <s v="Customer 1027"/>
    <s v="Home Loan"/>
    <s v="B02"/>
    <s v="Vijayawada Branch"/>
    <s v="High value"/>
    <s v="Under Review"/>
    <n v="92290"/>
    <n v="1286191"/>
    <s v="Jun"/>
    <s v="Male"/>
    <x v="7"/>
  </r>
  <r>
    <s v="L0218"/>
    <n v="1185"/>
    <s v="LT05"/>
    <s v="E026"/>
    <n v="2872416"/>
    <n v="11"/>
    <n v="36"/>
    <s v="2025-05-13"/>
    <s v="Approved"/>
    <s v="2025-05-15"/>
    <s v="Customer 1185"/>
    <s v="Business Loan"/>
    <s v="B02"/>
    <s v="Vijayawada Branch"/>
    <s v="High value"/>
    <s v="Under Review"/>
    <n v="87779"/>
    <n v="2784637"/>
    <s v="May"/>
    <s v="Male"/>
    <x v="23"/>
  </r>
  <r>
    <s v="L0219"/>
    <n v="1155"/>
    <s v="LT04"/>
    <s v="E001"/>
    <n v="188268"/>
    <n v="11"/>
    <n v="60"/>
    <s v="2025-05-15"/>
    <s v="Rejected"/>
    <m/>
    <s v="Customer 1155"/>
    <s v="Education Loan"/>
    <s v="B05"/>
    <s v="Warangal Branch"/>
    <s v="Normal"/>
    <s v="Under Review"/>
    <n v="129135"/>
    <n v="59133"/>
    <s v="May"/>
    <s v="Male"/>
    <x v="25"/>
  </r>
  <r>
    <s v="L0220"/>
    <n v="1067"/>
    <s v="LT01"/>
    <s v="E007"/>
    <n v="6689588"/>
    <n v="9.5"/>
    <n v="120"/>
    <s v="2025-03-19"/>
    <s v="Rejected"/>
    <m/>
    <s v="Customer 1067"/>
    <s v="Home Loan"/>
    <s v="B03"/>
    <s v="Vizag Branch"/>
    <s v="High value"/>
    <s v="Under Review"/>
    <n v="120587"/>
    <n v="6569001"/>
    <s v="Mar"/>
    <s v="Male"/>
    <x v="2"/>
  </r>
  <r>
    <s v="L0221"/>
    <n v="1037"/>
    <s v="LT04"/>
    <s v="E015"/>
    <n v="8930157"/>
    <n v="11"/>
    <n v="84"/>
    <s v="2025-03-13"/>
    <s v="Pending"/>
    <m/>
    <s v="Customer 1037"/>
    <s v="Education Loan"/>
    <s v="B04"/>
    <s v="Guntur Branch"/>
    <s v="High value"/>
    <s v="Under Review"/>
    <n v="0"/>
    <n v="8930157"/>
    <s v="Mar"/>
    <s v="Female"/>
    <x v="7"/>
  </r>
  <r>
    <s v="L0222"/>
    <n v="1051"/>
    <s v="LT02"/>
    <s v="E004"/>
    <n v="950725"/>
    <n v="9.5"/>
    <n v="60"/>
    <s v="2025-05-06"/>
    <s v="Rejected"/>
    <m/>
    <s v="Customer 1051"/>
    <s v="Personal Loan"/>
    <s v="B05"/>
    <s v="Warangal Branch"/>
    <s v="Normal"/>
    <s v="Under Review"/>
    <n v="43914"/>
    <n v="906811"/>
    <s v="May"/>
    <s v="Female"/>
    <x v="22"/>
  </r>
  <r>
    <s v="L0223"/>
    <n v="1096"/>
    <s v="LT02"/>
    <s v="E021"/>
    <n v="9184973"/>
    <n v="9.5"/>
    <n v="60"/>
    <s v="2025-03-17"/>
    <s v="Pending"/>
    <m/>
    <s v="Customer 1096"/>
    <s v="Personal Loan"/>
    <s v="B03"/>
    <s v="Vizag Branch"/>
    <s v="High value"/>
    <s v="Under Review"/>
    <n v="0"/>
    <n v="9184973"/>
    <s v="Mar"/>
    <s v="Female"/>
    <x v="11"/>
  </r>
  <r>
    <s v="L0224"/>
    <n v="1005"/>
    <s v="LT01"/>
    <s v="E023"/>
    <n v="4635795"/>
    <n v="9.5"/>
    <n v="84"/>
    <s v="2025-07-06"/>
    <s v="Pending"/>
    <m/>
    <s v="Customer 1005"/>
    <s v="Home Loan"/>
    <s v="B03"/>
    <s v="Vizag Branch"/>
    <s v="High value"/>
    <s v="Under Review"/>
    <n v="111162"/>
    <n v="4524633"/>
    <s v="Jul"/>
    <s v="Male"/>
    <x v="6"/>
  </r>
  <r>
    <s v="L0225"/>
    <n v="1199"/>
    <s v="LT01"/>
    <s v="E021"/>
    <n v="2209520"/>
    <n v="7.5"/>
    <n v="60"/>
    <s v="2025-01-08"/>
    <s v="Rejected"/>
    <m/>
    <s v="Customer 1199"/>
    <s v="Home Loan"/>
    <s v="B03"/>
    <s v="Vizag Branch"/>
    <s v="High value"/>
    <s v="Under Review"/>
    <n v="194801"/>
    <n v="2014719"/>
    <s v="Jan"/>
    <s v="Female"/>
    <x v="11"/>
  </r>
  <r>
    <s v="L0226"/>
    <n v="1153"/>
    <s v="LT02"/>
    <s v="E017"/>
    <n v="3709936"/>
    <n v="9.5"/>
    <n v="36"/>
    <s v="2025-05-19"/>
    <s v="Rejected"/>
    <m/>
    <s v="Customer 1153"/>
    <s v="Personal Loan"/>
    <s v="B01"/>
    <s v="Hyderabad Main"/>
    <s v="High value"/>
    <s v="Under Review"/>
    <n v="167513"/>
    <n v="3542423"/>
    <s v="May"/>
    <s v="Female"/>
    <x v="26"/>
  </r>
  <r>
    <s v="L0227"/>
    <n v="1136"/>
    <s v="LT04"/>
    <s v="E011"/>
    <n v="9595498"/>
    <n v="12"/>
    <n v="240"/>
    <s v="2025-04-02"/>
    <s v="Rejected"/>
    <m/>
    <s v="Customer 1136"/>
    <s v="Education Loan"/>
    <s v="B01"/>
    <s v="Hyderabad Main"/>
    <s v="High value"/>
    <s v="Under Review"/>
    <n v="70363"/>
    <n v="9525135"/>
    <s v="Apr"/>
    <s v="Male"/>
    <x v="9"/>
  </r>
  <r>
    <s v="L0228"/>
    <n v="1093"/>
    <s v="LT02"/>
    <s v="E028"/>
    <n v="7618195"/>
    <n v="11"/>
    <n v="84"/>
    <s v="2025-04-25"/>
    <s v="Approved"/>
    <s v="2025-04-28"/>
    <s v="Customer 1093"/>
    <s v="Personal Loan"/>
    <s v="B04"/>
    <s v="Guntur Branch"/>
    <s v="High value"/>
    <s v="Under Review"/>
    <n v="141318"/>
    <n v="7476877"/>
    <s v="Apr"/>
    <s v="Female"/>
    <x v="0"/>
  </r>
  <r>
    <s v="L0229"/>
    <n v="1068"/>
    <s v="LT05"/>
    <s v="E024"/>
    <n v="8146074"/>
    <n v="11"/>
    <n v="120"/>
    <s v="2025-09-24"/>
    <s v="Approved"/>
    <s v="2025-09-25"/>
    <s v="Customer 1068"/>
    <s v="Business Loan"/>
    <s v="B05"/>
    <s v="Warangal Branch"/>
    <s v="High value"/>
    <s v="Under Review"/>
    <n v="0"/>
    <n v="8146074"/>
    <s v="Sep"/>
    <s v="Female"/>
    <x v="19"/>
  </r>
  <r>
    <s v="L0230"/>
    <n v="1009"/>
    <s v="LT02"/>
    <s v="E016"/>
    <n v="3887135"/>
    <n v="12"/>
    <n v="240"/>
    <s v="2025-01-27"/>
    <s v="Approved"/>
    <s v="2025-01-29"/>
    <s v="Customer 1009"/>
    <s v="Personal Loan"/>
    <s v="B05"/>
    <s v="Warangal Branch"/>
    <s v="High value"/>
    <s v="Under Review"/>
    <n v="48418"/>
    <n v="3838717"/>
    <s v="Jan"/>
    <s v="Male"/>
    <x v="10"/>
  </r>
  <r>
    <s v="L0231"/>
    <n v="1076"/>
    <s v="LT01"/>
    <s v="E017"/>
    <n v="4531714"/>
    <n v="8.5"/>
    <n v="120"/>
    <s v="2025-03-09"/>
    <s v="Approved"/>
    <s v="2025-03-18"/>
    <s v="Customer 1076"/>
    <s v="Home Loan"/>
    <s v="B02"/>
    <s v="Vijayawada Branch"/>
    <s v="High value"/>
    <s v="Under Review"/>
    <n v="209955"/>
    <n v="4321759"/>
    <s v="Mar"/>
    <s v="Male"/>
    <x v="26"/>
  </r>
  <r>
    <s v="L0232"/>
    <n v="1197"/>
    <s v="LT01"/>
    <s v="E001"/>
    <n v="1771931"/>
    <n v="7.5"/>
    <n v="240"/>
    <s v="2025-03-29"/>
    <s v="Pending"/>
    <m/>
    <s v="Customer 1197"/>
    <s v="Home Loan"/>
    <s v="B02"/>
    <s v="Vijayawada Branch"/>
    <s v="High value"/>
    <s v="Under Review"/>
    <n v="90866"/>
    <n v="1681065"/>
    <s v="Mar"/>
    <s v="Male"/>
    <x v="25"/>
  </r>
  <r>
    <s v="L0233"/>
    <n v="1087"/>
    <s v="LT04"/>
    <s v="E022"/>
    <n v="742904"/>
    <n v="11"/>
    <n v="84"/>
    <s v="2025-12-16"/>
    <s v="Approved"/>
    <s v="2025-12-26"/>
    <s v="Customer 1087"/>
    <s v="Education Loan"/>
    <s v="B04"/>
    <s v="Guntur Branch"/>
    <s v="Normal"/>
    <s v="Under Review"/>
    <n v="119803"/>
    <n v="623101"/>
    <s v="Dec"/>
    <s v="Female"/>
    <x v="27"/>
  </r>
  <r>
    <s v="L0234"/>
    <n v="1014"/>
    <s v="LT05"/>
    <s v="E004"/>
    <n v="4423252"/>
    <n v="9.5"/>
    <n v="60"/>
    <s v="2025-04-01"/>
    <s v="Approved"/>
    <s v="2025-04-09"/>
    <s v="Customer 1014"/>
    <s v="Business Loan"/>
    <s v="B01"/>
    <s v="Hyderabad Main"/>
    <s v="High value"/>
    <s v="Under Review"/>
    <n v="58435"/>
    <n v="4364817"/>
    <s v="Apr"/>
    <s v="Male"/>
    <x v="22"/>
  </r>
  <r>
    <s v="L0235"/>
    <n v="1194"/>
    <s v="LT05"/>
    <s v="E028"/>
    <n v="3332851"/>
    <n v="12"/>
    <n v="120"/>
    <s v="2025-02-22"/>
    <s v="Approved"/>
    <s v="2025-03-04"/>
    <s v="Customer 1194"/>
    <s v="Business Loan"/>
    <s v="B03"/>
    <s v="Vizag Branch"/>
    <s v="High value"/>
    <s v="Under Review"/>
    <n v="71328"/>
    <n v="3261523"/>
    <s v="Feb"/>
    <s v="Female"/>
    <x v="0"/>
  </r>
  <r>
    <s v="L0236"/>
    <n v="1099"/>
    <s v="LT01"/>
    <s v="E002"/>
    <n v="9127270"/>
    <n v="9.5"/>
    <n v="36"/>
    <s v="2025-04-26"/>
    <s v="Rejected"/>
    <m/>
    <s v="Customer 1099"/>
    <s v="Home Loan"/>
    <s v="B05"/>
    <s v="Warangal Branch"/>
    <s v="High value"/>
    <s v="Under Review"/>
    <n v="35031"/>
    <n v="9092239"/>
    <s v="Apr"/>
    <s v="Female"/>
    <x v="17"/>
  </r>
  <r>
    <s v="L0237"/>
    <n v="1167"/>
    <s v="LT01"/>
    <s v="E010"/>
    <n v="1674191"/>
    <n v="11"/>
    <n v="120"/>
    <s v="2025-10-17"/>
    <s v="Approved"/>
    <s v="2025-10-19"/>
    <s v="Customer 1167"/>
    <s v="Home Loan"/>
    <s v="B05"/>
    <s v="Warangal Branch"/>
    <s v="High value"/>
    <s v="Under Review"/>
    <n v="68556"/>
    <n v="1605635"/>
    <s v="Oct"/>
    <s v="Female"/>
    <x v="24"/>
  </r>
  <r>
    <s v="L0238"/>
    <n v="1012"/>
    <s v="LT05"/>
    <s v="E006"/>
    <n v="5939700"/>
    <n v="7.5"/>
    <n v="240"/>
    <s v="2025-10-06"/>
    <s v="Pending"/>
    <m/>
    <s v="Customer 1012"/>
    <s v="Business Loan"/>
    <s v="B01"/>
    <s v="Hyderabad Main"/>
    <s v="High value"/>
    <s v="Under Review"/>
    <n v="62329"/>
    <n v="5877371"/>
    <s v="Oct"/>
    <s v="Female"/>
    <x v="1"/>
  </r>
  <r>
    <s v="L0239"/>
    <n v="1188"/>
    <s v="LT02"/>
    <s v="E018"/>
    <n v="3939123"/>
    <n v="12"/>
    <n v="120"/>
    <s v="2025-07-06"/>
    <s v="Pending"/>
    <m/>
    <s v="Customer 1188"/>
    <s v="Personal Loan"/>
    <s v="B05"/>
    <s v="Warangal Branch"/>
    <s v="High value"/>
    <s v="Under Review"/>
    <n v="51962"/>
    <n v="3887161"/>
    <s v="Jul"/>
    <s v="Male"/>
    <x v="20"/>
  </r>
  <r>
    <s v="L0240"/>
    <n v="1160"/>
    <s v="LT03"/>
    <s v="E016"/>
    <n v="4022272"/>
    <n v="7.5"/>
    <n v="240"/>
    <s v="2025-02-13"/>
    <s v="Approved"/>
    <s v="2025-02-23"/>
    <s v="Customer 1160"/>
    <s v="Car Loan"/>
    <s v="B03"/>
    <s v="Vizag Branch"/>
    <s v="High value"/>
    <s v="Under Review"/>
    <n v="54968"/>
    <n v="3967304"/>
    <s v="Feb"/>
    <s v="Female"/>
    <x v="10"/>
  </r>
  <r>
    <s v="L0241"/>
    <n v="1029"/>
    <s v="LT02"/>
    <s v="E017"/>
    <n v="6103608"/>
    <n v="7.5"/>
    <n v="36"/>
    <s v="2025-12-30"/>
    <s v="Approved"/>
    <s v="2026-01-01"/>
    <s v="Customer 1029"/>
    <s v="Personal Loan"/>
    <s v="B04"/>
    <s v="Guntur Branch"/>
    <s v="High value"/>
    <s v="Under Review"/>
    <n v="60766"/>
    <n v="6042842"/>
    <s v="Dec"/>
    <s v="Female"/>
    <x v="26"/>
  </r>
  <r>
    <s v="L0242"/>
    <n v="1022"/>
    <s v="LT02"/>
    <s v="E029"/>
    <n v="3737012"/>
    <n v="8.5"/>
    <n v="240"/>
    <s v="2025-01-20"/>
    <s v="Rejected"/>
    <m/>
    <s v="Customer 1022"/>
    <s v="Personal Loan"/>
    <s v="B02"/>
    <s v="Vijayawada Branch"/>
    <s v="High value"/>
    <s v="Under Review"/>
    <n v="70578"/>
    <n v="3666434"/>
    <s v="Jan"/>
    <s v="Male"/>
    <x v="13"/>
  </r>
  <r>
    <s v="L0243"/>
    <n v="1137"/>
    <s v="LT02"/>
    <s v="E010"/>
    <n v="4650117"/>
    <n v="7.5"/>
    <n v="240"/>
    <s v="2025-09-07"/>
    <s v="Approved"/>
    <s v="2025-09-14"/>
    <s v="Customer 1137"/>
    <s v="Personal Loan"/>
    <s v="B05"/>
    <s v="Warangal Branch"/>
    <s v="High value"/>
    <s v="Under Review"/>
    <n v="214471"/>
    <n v="4435646"/>
    <s v="Sep"/>
    <s v="Female"/>
    <x v="24"/>
  </r>
  <r>
    <s v="L0244"/>
    <n v="1176"/>
    <s v="LT01"/>
    <s v="E027"/>
    <n v="7972153"/>
    <n v="9.5"/>
    <n v="240"/>
    <s v="2025-07-01"/>
    <s v="Approved"/>
    <s v="2025-07-08"/>
    <s v="Customer 1176"/>
    <s v="Home Loan"/>
    <s v="B05"/>
    <s v="Warangal Branch"/>
    <s v="High value"/>
    <s v="Under Review"/>
    <n v="58363"/>
    <n v="7913790"/>
    <s v="Jul"/>
    <s v="Female"/>
    <x v="4"/>
  </r>
  <r>
    <s v="L0245"/>
    <n v="1055"/>
    <s v="LT01"/>
    <s v="E009"/>
    <n v="2580142"/>
    <n v="8.5"/>
    <n v="120"/>
    <s v="2025-03-17"/>
    <s v="Approved"/>
    <s v="2025-03-25"/>
    <s v="Customer 1055"/>
    <s v="Home Loan"/>
    <s v="B05"/>
    <s v="Warangal Branch"/>
    <s v="High value"/>
    <s v="Under Review"/>
    <n v="205361"/>
    <n v="2374781"/>
    <s v="Mar"/>
    <s v="Female"/>
    <x v="28"/>
  </r>
  <r>
    <s v="L0246"/>
    <n v="1002"/>
    <s v="LT02"/>
    <s v="E004"/>
    <n v="9253732"/>
    <n v="11"/>
    <n v="36"/>
    <s v="2025-09-02"/>
    <s v="Pending"/>
    <m/>
    <s v="Customer 1002"/>
    <s v="Personal Loan"/>
    <s v="B05"/>
    <s v="Warangal Branch"/>
    <s v="High value"/>
    <s v="Under Review"/>
    <n v="192147"/>
    <n v="9061585"/>
    <s v="Sep"/>
    <s v="Female"/>
    <x v="22"/>
  </r>
  <r>
    <s v="L0247"/>
    <n v="1031"/>
    <s v="LT04"/>
    <s v="E006"/>
    <n v="2575495"/>
    <n v="7.5"/>
    <n v="60"/>
    <s v="2025-04-11"/>
    <s v="Approved"/>
    <s v="2025-04-18"/>
    <s v="Customer 1031"/>
    <s v="Education Loan"/>
    <s v="B01"/>
    <s v="Hyderabad Main"/>
    <s v="High value"/>
    <s v="Under Review"/>
    <n v="55484"/>
    <n v="2520011"/>
    <s v="Apr"/>
    <s v="Male"/>
    <x v="1"/>
  </r>
  <r>
    <s v="L0248"/>
    <n v="1193"/>
    <s v="LT01"/>
    <s v="E022"/>
    <n v="6204279"/>
    <n v="8.5"/>
    <n v="36"/>
    <s v="2025-03-06"/>
    <s v="Approved"/>
    <s v="2025-03-13"/>
    <s v="Customer 1193"/>
    <s v="Home Loan"/>
    <s v="B01"/>
    <s v="Hyderabad Main"/>
    <s v="High value"/>
    <s v="Under Review"/>
    <n v="41426"/>
    <n v="6162853"/>
    <s v="Mar"/>
    <s v="Female"/>
    <x v="27"/>
  </r>
  <r>
    <s v="L0249"/>
    <n v="1062"/>
    <s v="LT04"/>
    <s v="E030"/>
    <n v="6468393"/>
    <n v="9.5"/>
    <n v="240"/>
    <s v="2025-05-03"/>
    <s v="Approved"/>
    <s v="2025-05-08"/>
    <s v="Customer 1062"/>
    <s v="Education Loan"/>
    <s v="B04"/>
    <s v="Guntur Branch"/>
    <s v="High value"/>
    <s v="Under Review"/>
    <n v="48406"/>
    <n v="6419987"/>
    <s v="May"/>
    <s v="Male"/>
    <x v="3"/>
  </r>
  <r>
    <s v="L0250"/>
    <n v="1081"/>
    <s v="LT01"/>
    <s v="E005"/>
    <n v="4527281"/>
    <n v="8.5"/>
    <n v="120"/>
    <s v="2025-08-11"/>
    <s v="Approved"/>
    <s v="2025-08-13"/>
    <s v="Customer 1081"/>
    <s v="Home Loan"/>
    <s v="B05"/>
    <s v="Warangal Branch"/>
    <s v="High value"/>
    <s v="Under Review"/>
    <n v="9081"/>
    <n v="4518200"/>
    <s v="Aug"/>
    <s v="Female"/>
    <x v="21"/>
  </r>
  <r>
    <s v="L0251"/>
    <n v="1035"/>
    <s v="LT02"/>
    <s v="E026"/>
    <n v="5580079"/>
    <n v="8.5"/>
    <n v="36"/>
    <s v="2025-01-11"/>
    <s v="Approved"/>
    <s v="2025-01-18"/>
    <s v="Customer 1035"/>
    <s v="Personal Loan"/>
    <s v="B05"/>
    <s v="Warangal Branch"/>
    <s v="High value"/>
    <s v="Under Review"/>
    <n v="37723"/>
    <n v="5542356"/>
    <s v="Jan"/>
    <s v="Male"/>
    <x v="23"/>
  </r>
  <r>
    <s v="L0252"/>
    <n v="1012"/>
    <s v="LT04"/>
    <s v="E027"/>
    <n v="1676490"/>
    <n v="7.5"/>
    <n v="60"/>
    <s v="2025-03-13"/>
    <s v="Approved"/>
    <s v="2025-03-14"/>
    <s v="Customer 1012"/>
    <s v="Education Loan"/>
    <s v="B01"/>
    <s v="Hyderabad Main"/>
    <s v="High value"/>
    <s v="Under Review"/>
    <n v="29679"/>
    <n v="1646811"/>
    <s v="Mar"/>
    <s v="Female"/>
    <x v="4"/>
  </r>
  <r>
    <s v="L0253"/>
    <n v="1038"/>
    <s v="LT02"/>
    <s v="E017"/>
    <n v="1248043"/>
    <n v="9.5"/>
    <n v="240"/>
    <s v="2025-10-07"/>
    <s v="Approved"/>
    <s v="2025-10-13"/>
    <s v="Customer 1038"/>
    <s v="Personal Loan"/>
    <s v="B02"/>
    <s v="Vijayawada Branch"/>
    <s v="High value"/>
    <s v="Under Review"/>
    <n v="78189"/>
    <n v="1169854"/>
    <s v="Oct"/>
    <s v="Male"/>
    <x v="26"/>
  </r>
  <r>
    <s v="L0254"/>
    <n v="1093"/>
    <s v="LT02"/>
    <s v="E023"/>
    <n v="5934409"/>
    <n v="12"/>
    <n v="120"/>
    <s v="2025-08-24"/>
    <s v="Approved"/>
    <s v="2025-08-28"/>
    <s v="Customer 1093"/>
    <s v="Personal Loan"/>
    <s v="B04"/>
    <s v="Guntur Branch"/>
    <s v="High value"/>
    <s v="Under Review"/>
    <n v="106995"/>
    <n v="5827414"/>
    <s v="Aug"/>
    <s v="Female"/>
    <x v="6"/>
  </r>
  <r>
    <s v="L0255"/>
    <n v="1158"/>
    <s v="LT01"/>
    <s v="E019"/>
    <n v="6520426"/>
    <n v="12"/>
    <n v="240"/>
    <s v="2025-07-27"/>
    <s v="Approved"/>
    <s v="2025-07-31"/>
    <s v="Customer 1158"/>
    <s v="Home Loan"/>
    <s v="B05"/>
    <s v="Warangal Branch"/>
    <s v="High value"/>
    <s v="Under Review"/>
    <n v="108208"/>
    <n v="6412218"/>
    <s v="Jul"/>
    <s v="Female"/>
    <x v="12"/>
  </r>
  <r>
    <s v="L0256"/>
    <n v="1089"/>
    <s v="LT04"/>
    <s v="E024"/>
    <n v="7959344"/>
    <n v="12"/>
    <n v="60"/>
    <s v="2025-02-20"/>
    <s v="Approved"/>
    <s v="2025-02-25"/>
    <s v="Customer 1089"/>
    <s v="Education Loan"/>
    <s v="B05"/>
    <s v="Warangal Branch"/>
    <s v="High value"/>
    <s v="Under Review"/>
    <n v="162975"/>
    <n v="7796369"/>
    <s v="Feb"/>
    <s v="Male"/>
    <x v="19"/>
  </r>
  <r>
    <s v="L0257"/>
    <n v="1152"/>
    <s v="LT04"/>
    <s v="E003"/>
    <n v="1737924"/>
    <n v="8.5"/>
    <n v="120"/>
    <s v="2025-02-20"/>
    <s v="Pending"/>
    <m/>
    <s v="Customer 1152"/>
    <s v="Education Loan"/>
    <s v="B03"/>
    <s v="Vizag Branch"/>
    <s v="High value"/>
    <s v="Under Review"/>
    <n v="95633"/>
    <n v="1642291"/>
    <s v="Feb"/>
    <s v="Female"/>
    <x v="5"/>
  </r>
  <r>
    <s v="L0258"/>
    <n v="1114"/>
    <s v="LT04"/>
    <s v="E001"/>
    <n v="8814481"/>
    <n v="7.5"/>
    <n v="36"/>
    <s v="2025-12-06"/>
    <s v="Rejected"/>
    <m/>
    <s v="Customer 1114"/>
    <s v="Education Loan"/>
    <s v="B03"/>
    <s v="Vizag Branch"/>
    <s v="High value"/>
    <s v="Under Review"/>
    <n v="162455"/>
    <n v="8652026"/>
    <s v="Dec"/>
    <s v="Female"/>
    <x v="25"/>
  </r>
  <r>
    <s v="L0259"/>
    <n v="1089"/>
    <s v="LT03"/>
    <s v="E015"/>
    <n v="6370127"/>
    <n v="12"/>
    <n v="36"/>
    <s v="2025-06-20"/>
    <s v="Approved"/>
    <s v="2025-06-30"/>
    <s v="Customer 1089"/>
    <s v="Car Loan"/>
    <s v="B05"/>
    <s v="Warangal Branch"/>
    <s v="High value"/>
    <s v="Under Review"/>
    <n v="99697"/>
    <n v="6270430"/>
    <s v="Jun"/>
    <s v="Male"/>
    <x v="7"/>
  </r>
  <r>
    <s v="L0260"/>
    <n v="1185"/>
    <s v="LT03"/>
    <s v="E025"/>
    <n v="6875532"/>
    <n v="12"/>
    <n v="36"/>
    <s v="2025-12-18"/>
    <s v="Approved"/>
    <s v="2025-12-20"/>
    <s v="Customer 1185"/>
    <s v="Car Loan"/>
    <s v="B02"/>
    <s v="Vijayawada Branch"/>
    <s v="High value"/>
    <s v="Under Review"/>
    <n v="129316"/>
    <n v="6746216"/>
    <s v="Dec"/>
    <s v="Male"/>
    <x v="14"/>
  </r>
  <r>
    <s v="L0261"/>
    <n v="1118"/>
    <s v="LT04"/>
    <s v="E014"/>
    <n v="785396"/>
    <n v="7.5"/>
    <n v="120"/>
    <s v="2025-10-12"/>
    <s v="Approved"/>
    <s v="2025-10-13"/>
    <s v="Customer 1118"/>
    <s v="Education Loan"/>
    <s v="B02"/>
    <s v="Vijayawada Branch"/>
    <s v="Normal"/>
    <s v="Under Review"/>
    <n v="9839"/>
    <n v="775557"/>
    <s v="Oct"/>
    <s v="Female"/>
    <x v="29"/>
  </r>
  <r>
    <s v="L0262"/>
    <n v="1037"/>
    <s v="LT02"/>
    <s v="E027"/>
    <n v="875373"/>
    <n v="8.5"/>
    <n v="36"/>
    <s v="2025-04-15"/>
    <s v="Approved"/>
    <s v="2025-04-24"/>
    <s v="Customer 1037"/>
    <s v="Personal Loan"/>
    <s v="B04"/>
    <s v="Guntur Branch"/>
    <s v="Normal"/>
    <s v="Under Review"/>
    <n v="12124"/>
    <n v="863249"/>
    <s v="Apr"/>
    <s v="Female"/>
    <x v="4"/>
  </r>
  <r>
    <s v="L0263"/>
    <n v="1116"/>
    <s v="LT01"/>
    <s v="E017"/>
    <n v="2487807"/>
    <n v="7.5"/>
    <n v="36"/>
    <s v="2025-03-28"/>
    <s v="Rejected"/>
    <m/>
    <s v="Customer 1116"/>
    <s v="Home Loan"/>
    <s v="B02"/>
    <s v="Vijayawada Branch"/>
    <s v="High value"/>
    <s v="Under Review"/>
    <n v="74599"/>
    <n v="2413208"/>
    <s v="Mar"/>
    <s v="Female"/>
    <x v="26"/>
  </r>
  <r>
    <s v="L0264"/>
    <n v="1082"/>
    <s v="LT04"/>
    <s v="E022"/>
    <n v="6622483"/>
    <n v="8.5"/>
    <n v="60"/>
    <s v="2025-03-14"/>
    <s v="Rejected"/>
    <m/>
    <s v="Customer 1082"/>
    <s v="Education Loan"/>
    <s v="B01"/>
    <s v="Hyderabad Main"/>
    <s v="High value"/>
    <s v="Under Review"/>
    <n v="177372"/>
    <n v="6445111"/>
    <s v="Mar"/>
    <s v="Female"/>
    <x v="27"/>
  </r>
  <r>
    <s v="L0265"/>
    <n v="1182"/>
    <s v="LT02"/>
    <s v="E022"/>
    <n v="352515"/>
    <n v="9.5"/>
    <n v="84"/>
    <s v="2025-05-10"/>
    <s v="Approved"/>
    <s v="2025-05-11"/>
    <s v="Customer 1182"/>
    <s v="Personal Loan"/>
    <s v="B04"/>
    <s v="Guntur Branch"/>
    <s v="Normal"/>
    <s v="Under Review"/>
    <n v="98370"/>
    <n v="254145"/>
    <s v="May"/>
    <s v="Female"/>
    <x v="27"/>
  </r>
  <r>
    <s v="L0266"/>
    <n v="1112"/>
    <s v="LT04"/>
    <s v="E024"/>
    <n v="407466"/>
    <n v="8.5"/>
    <n v="240"/>
    <s v="2025-10-06"/>
    <s v="Approved"/>
    <s v="2025-10-07"/>
    <s v="Customer 1112"/>
    <s v="Education Loan"/>
    <s v="B03"/>
    <s v="Vizag Branch"/>
    <s v="Normal"/>
    <s v="Under Review"/>
    <n v="44595"/>
    <n v="362871"/>
    <s v="Oct"/>
    <s v="Female"/>
    <x v="19"/>
  </r>
  <r>
    <s v="L0267"/>
    <n v="1005"/>
    <s v="LT05"/>
    <s v="E019"/>
    <n v="1314358"/>
    <n v="9.5"/>
    <n v="36"/>
    <s v="2025-08-13"/>
    <s v="Approved"/>
    <s v="2025-08-23"/>
    <s v="Customer 1005"/>
    <s v="Business Loan"/>
    <s v="B03"/>
    <s v="Vizag Branch"/>
    <s v="High value"/>
    <s v="Under Review"/>
    <n v="63496"/>
    <n v="1250862"/>
    <s v="Aug"/>
    <s v="Male"/>
    <x v="12"/>
  </r>
  <r>
    <s v="L0268"/>
    <n v="1059"/>
    <s v="LT04"/>
    <s v="E020"/>
    <n v="9334504"/>
    <n v="12"/>
    <n v="60"/>
    <s v="2025-04-20"/>
    <s v="Approved"/>
    <s v="2025-04-26"/>
    <s v="Customer 1059"/>
    <s v="Education Loan"/>
    <s v="B01"/>
    <s v="Hyderabad Main"/>
    <s v="High value"/>
    <s v="Under Review"/>
    <n v="116567"/>
    <n v="9217937"/>
    <s v="Apr"/>
    <s v="Female"/>
    <x v="8"/>
  </r>
  <r>
    <s v="L0269"/>
    <n v="1131"/>
    <s v="LT03"/>
    <s v="E002"/>
    <n v="6435280"/>
    <n v="7.5"/>
    <n v="240"/>
    <s v="2025-12-02"/>
    <s v="Approved"/>
    <s v="2025-12-04"/>
    <s v="Customer 1131"/>
    <s v="Car Loan"/>
    <s v="B02"/>
    <s v="Vijayawada Branch"/>
    <s v="High value"/>
    <s v="Under Review"/>
    <n v="66134"/>
    <n v="6369146"/>
    <s v="Dec"/>
    <s v="Female"/>
    <x v="17"/>
  </r>
  <r>
    <s v="L0270"/>
    <n v="1167"/>
    <s v="LT04"/>
    <s v="E016"/>
    <n v="1641662"/>
    <n v="7.5"/>
    <n v="84"/>
    <s v="2025-08-26"/>
    <s v="Approved"/>
    <s v="2025-08-27"/>
    <s v="Customer 1167"/>
    <s v="Education Loan"/>
    <s v="B05"/>
    <s v="Warangal Branch"/>
    <s v="High value"/>
    <s v="Under Review"/>
    <n v="129441"/>
    <n v="1512221"/>
    <s v="Aug"/>
    <s v="Female"/>
    <x v="10"/>
  </r>
  <r>
    <s v="L0271"/>
    <n v="1010"/>
    <s v="LT03"/>
    <s v="E010"/>
    <n v="7422281"/>
    <n v="11"/>
    <n v="240"/>
    <s v="2025-07-26"/>
    <s v="Approved"/>
    <s v="2025-07-31"/>
    <s v="Customer 1010"/>
    <s v="Car Loan"/>
    <s v="B03"/>
    <s v="Vizag Branch"/>
    <s v="High value"/>
    <s v="Under Review"/>
    <n v="134443"/>
    <n v="7287838"/>
    <s v="Jul"/>
    <s v="Female"/>
    <x v="24"/>
  </r>
  <r>
    <s v="L0272"/>
    <n v="1160"/>
    <s v="LT02"/>
    <s v="E017"/>
    <n v="2189025"/>
    <n v="9.5"/>
    <n v="84"/>
    <s v="2025-12-21"/>
    <s v="Pending"/>
    <m/>
    <s v="Customer 1160"/>
    <s v="Personal Loan"/>
    <s v="B03"/>
    <s v="Vizag Branch"/>
    <s v="High value"/>
    <s v="Under Review"/>
    <n v="117579"/>
    <n v="2071446"/>
    <s v="Dec"/>
    <s v="Female"/>
    <x v="26"/>
  </r>
  <r>
    <s v="L0273"/>
    <n v="1062"/>
    <s v="LT03"/>
    <s v="E008"/>
    <n v="3003780"/>
    <n v="8.5"/>
    <n v="120"/>
    <s v="2025-04-18"/>
    <s v="Approved"/>
    <s v="2025-04-22"/>
    <s v="Customer 1062"/>
    <s v="Car Loan"/>
    <s v="B04"/>
    <s v="Guntur Branch"/>
    <s v="High value"/>
    <s v="Under Review"/>
    <n v="42925"/>
    <n v="2960855"/>
    <s v="Apr"/>
    <s v="Male"/>
    <x v="16"/>
  </r>
  <r>
    <s v="L0274"/>
    <n v="1044"/>
    <s v="LT02"/>
    <s v="E015"/>
    <n v="5776260"/>
    <n v="12"/>
    <n v="60"/>
    <s v="2025-05-15"/>
    <s v="Approved"/>
    <s v="2025-05-23"/>
    <s v="Customer 1044"/>
    <s v="Personal Loan"/>
    <s v="B04"/>
    <s v="Guntur Branch"/>
    <s v="High value"/>
    <s v="Under Review"/>
    <n v="43167"/>
    <n v="5733093"/>
    <s v="May"/>
    <s v="Female"/>
    <x v="7"/>
  </r>
  <r>
    <s v="L0275"/>
    <n v="1115"/>
    <s v="LT02"/>
    <s v="E006"/>
    <n v="5793838"/>
    <n v="8.5"/>
    <n v="36"/>
    <s v="2025-11-13"/>
    <s v="Approved"/>
    <s v="2025-11-15"/>
    <s v="Customer 1115"/>
    <s v="Personal Loan"/>
    <s v="B02"/>
    <s v="Vijayawada Branch"/>
    <s v="High value"/>
    <s v="Under Review"/>
    <n v="43968"/>
    <n v="5749870"/>
    <s v="Nov"/>
    <s v="Male"/>
    <x v="1"/>
  </r>
  <r>
    <s v="L0276"/>
    <n v="1112"/>
    <s v="LT03"/>
    <s v="E009"/>
    <n v="7423972"/>
    <n v="8.5"/>
    <n v="60"/>
    <s v="2025-08-25"/>
    <s v="Pending"/>
    <m/>
    <s v="Customer 1112"/>
    <s v="Car Loan"/>
    <s v="B03"/>
    <s v="Vizag Branch"/>
    <s v="High value"/>
    <s v="Under Review"/>
    <n v="158345"/>
    <n v="7265627"/>
    <s v="Aug"/>
    <s v="Female"/>
    <x v="28"/>
  </r>
  <r>
    <s v="L0277"/>
    <n v="1001"/>
    <s v="LT02"/>
    <s v="E003"/>
    <n v="1111429"/>
    <n v="12"/>
    <n v="84"/>
    <s v="2025-07-22"/>
    <s v="Pending"/>
    <m/>
    <s v="Customer 1001"/>
    <s v="Personal Loan"/>
    <s v="B01"/>
    <s v="Hyderabad Main"/>
    <s v="High value"/>
    <s v="Under Review"/>
    <n v="65220"/>
    <n v="1046209"/>
    <s v="Jul"/>
    <s v="Male"/>
    <x v="5"/>
  </r>
  <r>
    <s v="L0278"/>
    <n v="1118"/>
    <s v="LT01"/>
    <s v="E005"/>
    <n v="8288701"/>
    <n v="7.5"/>
    <n v="84"/>
    <s v="2025-07-08"/>
    <s v="Approved"/>
    <s v="2025-07-13"/>
    <s v="Customer 1118"/>
    <s v="Home Loan"/>
    <s v="B02"/>
    <s v="Vijayawada Branch"/>
    <s v="High value"/>
    <s v="Under Review"/>
    <n v="143644"/>
    <n v="8145057"/>
    <s v="Jul"/>
    <s v="Female"/>
    <x v="21"/>
  </r>
  <r>
    <s v="L0279"/>
    <n v="1097"/>
    <s v="LT04"/>
    <s v="E027"/>
    <n v="3225150"/>
    <n v="12"/>
    <n v="120"/>
    <s v="2025-09-05"/>
    <s v="Approved"/>
    <s v="2025-09-07"/>
    <s v="Customer 1097"/>
    <s v="Education Loan"/>
    <s v="B03"/>
    <s v="Vizag Branch"/>
    <s v="High value"/>
    <s v="Under Review"/>
    <n v="0"/>
    <n v="3225150"/>
    <s v="Sep"/>
    <s v="Male"/>
    <x v="4"/>
  </r>
  <r>
    <s v="L0280"/>
    <n v="1084"/>
    <s v="LT03"/>
    <s v="E022"/>
    <n v="1532165"/>
    <n v="11"/>
    <n v="36"/>
    <s v="2025-03-29"/>
    <s v="Approved"/>
    <s v="2025-04-03"/>
    <s v="Customer 1084"/>
    <s v="Car Loan"/>
    <s v="B03"/>
    <s v="Vizag Branch"/>
    <s v="High value"/>
    <s v="Under Review"/>
    <n v="142265"/>
    <n v="1389900"/>
    <s v="Mar"/>
    <s v="Female"/>
    <x v="27"/>
  </r>
  <r>
    <s v="L0281"/>
    <n v="1198"/>
    <s v="LT03"/>
    <s v="E027"/>
    <n v="1876121"/>
    <n v="7.5"/>
    <n v="60"/>
    <s v="2025-06-01"/>
    <s v="Approved"/>
    <s v="2025-06-08"/>
    <s v="Customer 1198"/>
    <s v="Car Loan"/>
    <s v="B05"/>
    <s v="Warangal Branch"/>
    <s v="High value"/>
    <s v="Under Review"/>
    <n v="86208"/>
    <n v="1789913"/>
    <s v="Jun"/>
    <s v="Female"/>
    <x v="4"/>
  </r>
  <r>
    <s v="L0282"/>
    <n v="1179"/>
    <s v="LT01"/>
    <s v="E030"/>
    <n v="6614359"/>
    <n v="12"/>
    <n v="60"/>
    <s v="2025-05-02"/>
    <s v="Pending"/>
    <m/>
    <s v="Customer 1179"/>
    <s v="Home Loan"/>
    <s v="B03"/>
    <s v="Vizag Branch"/>
    <s v="High value"/>
    <s v="Under Review"/>
    <n v="58053"/>
    <n v="6556306"/>
    <s v="May"/>
    <s v="Female"/>
    <x v="3"/>
  </r>
  <r>
    <s v="L0283"/>
    <n v="1069"/>
    <s v="LT01"/>
    <s v="E012"/>
    <n v="2119659"/>
    <n v="8.5"/>
    <n v="36"/>
    <s v="2025-08-07"/>
    <s v="Pending"/>
    <m/>
    <s v="Customer 1069"/>
    <s v="Home Loan"/>
    <s v="B01"/>
    <s v="Hyderabad Main"/>
    <s v="High value"/>
    <s v="Under Review"/>
    <n v="76137"/>
    <n v="2043522"/>
    <s v="Aug"/>
    <s v="Male"/>
    <x v="15"/>
  </r>
  <r>
    <s v="L0284"/>
    <n v="1029"/>
    <s v="LT02"/>
    <s v="E014"/>
    <n v="2585751"/>
    <n v="7.5"/>
    <n v="36"/>
    <s v="2025-10-05"/>
    <s v="Approved"/>
    <s v="2025-10-06"/>
    <s v="Customer 1029"/>
    <s v="Personal Loan"/>
    <s v="B04"/>
    <s v="Guntur Branch"/>
    <s v="High value"/>
    <s v="Under Review"/>
    <n v="66638"/>
    <n v="2519113"/>
    <s v="Oct"/>
    <s v="Female"/>
    <x v="29"/>
  </r>
  <r>
    <s v="L0285"/>
    <n v="1061"/>
    <s v="LT01"/>
    <s v="E022"/>
    <n v="2781574"/>
    <n v="7.5"/>
    <n v="84"/>
    <s v="2025-03-16"/>
    <s v="Approved"/>
    <s v="2025-03-24"/>
    <s v="Customer 1061"/>
    <s v="Home Loan"/>
    <s v="B04"/>
    <s v="Guntur Branch"/>
    <s v="High value"/>
    <s v="Under Review"/>
    <n v="130481"/>
    <n v="2651093"/>
    <s v="Mar"/>
    <s v="Female"/>
    <x v="27"/>
  </r>
  <r>
    <s v="L0286"/>
    <n v="1080"/>
    <s v="LT01"/>
    <s v="E004"/>
    <n v="7212821"/>
    <n v="12"/>
    <n v="120"/>
    <s v="2025-12-21"/>
    <s v="Approved"/>
    <s v="2025-12-30"/>
    <s v="Customer 1080"/>
    <s v="Home Loan"/>
    <s v="B01"/>
    <s v="Hyderabad Main"/>
    <s v="High value"/>
    <s v="Under Review"/>
    <n v="144447"/>
    <n v="7068374"/>
    <s v="Dec"/>
    <s v="Male"/>
    <x v="22"/>
  </r>
  <r>
    <s v="L0287"/>
    <n v="1114"/>
    <s v="LT03"/>
    <s v="E018"/>
    <n v="673184"/>
    <n v="12"/>
    <n v="60"/>
    <s v="2025-04-23"/>
    <s v="Approved"/>
    <s v="2025-04-25"/>
    <s v="Customer 1114"/>
    <s v="Car Loan"/>
    <s v="B03"/>
    <s v="Vizag Branch"/>
    <s v="Normal"/>
    <s v="Under Review"/>
    <n v="111355"/>
    <n v="561829"/>
    <s v="Apr"/>
    <s v="Female"/>
    <x v="20"/>
  </r>
  <r>
    <s v="L0288"/>
    <n v="1008"/>
    <s v="LT04"/>
    <s v="E010"/>
    <n v="1614059"/>
    <n v="7.5"/>
    <n v="36"/>
    <s v="2025-07-27"/>
    <s v="Pending"/>
    <m/>
    <s v="Customer 1008"/>
    <s v="Education Loan"/>
    <s v="B02"/>
    <s v="Vijayawada Branch"/>
    <s v="High value"/>
    <s v="Under Review"/>
    <n v="88798"/>
    <n v="1525261"/>
    <s v="Jul"/>
    <s v="Female"/>
    <x v="24"/>
  </r>
  <r>
    <s v="L0289"/>
    <n v="1070"/>
    <s v="LT04"/>
    <s v="E030"/>
    <n v="5952745"/>
    <n v="11"/>
    <n v="240"/>
    <s v="2025-12-08"/>
    <s v="Approved"/>
    <s v="2025-12-10"/>
    <s v="Customer 1070"/>
    <s v="Education Loan"/>
    <s v="B03"/>
    <s v="Vizag Branch"/>
    <s v="High value"/>
    <s v="Under Review"/>
    <n v="80542"/>
    <n v="5872203"/>
    <s v="Dec"/>
    <s v="Female"/>
    <x v="3"/>
  </r>
  <r>
    <s v="L0290"/>
    <n v="1188"/>
    <s v="LT02"/>
    <s v="E030"/>
    <n v="4755995"/>
    <n v="8.5"/>
    <n v="60"/>
    <s v="2025-11-13"/>
    <s v="Pending"/>
    <m/>
    <s v="Customer 1188"/>
    <s v="Personal Loan"/>
    <s v="B05"/>
    <s v="Warangal Branch"/>
    <s v="High value"/>
    <s v="Under Review"/>
    <n v="22663"/>
    <n v="4733332"/>
    <s v="Nov"/>
    <s v="Male"/>
    <x v="3"/>
  </r>
  <r>
    <s v="L0291"/>
    <n v="1042"/>
    <s v="LT05"/>
    <s v="E023"/>
    <n v="6756196"/>
    <n v="12"/>
    <n v="240"/>
    <s v="2025-02-25"/>
    <s v="Approved"/>
    <s v="2025-03-07"/>
    <s v="Customer 1042"/>
    <s v="Business Loan"/>
    <s v="B02"/>
    <s v="Vijayawada Branch"/>
    <s v="High value"/>
    <s v="Under Review"/>
    <n v="10787"/>
    <n v="6745409"/>
    <s v="Feb"/>
    <s v="Female"/>
    <x v="6"/>
  </r>
  <r>
    <s v="L0292"/>
    <n v="1173"/>
    <s v="LT01"/>
    <s v="E025"/>
    <n v="5283235"/>
    <n v="11"/>
    <n v="120"/>
    <s v="2025-11-09"/>
    <s v="Approved"/>
    <s v="2025-11-13"/>
    <s v="Customer 1173"/>
    <s v="Home Loan"/>
    <s v="B02"/>
    <s v="Vijayawada Branch"/>
    <s v="High value"/>
    <s v="Under Review"/>
    <n v="73415"/>
    <n v="5209820"/>
    <s v="Nov"/>
    <s v="Female"/>
    <x v="14"/>
  </r>
  <r>
    <s v="L0293"/>
    <n v="1108"/>
    <s v="LT05"/>
    <s v="E008"/>
    <n v="2674868"/>
    <n v="7.5"/>
    <n v="60"/>
    <s v="2025-09-12"/>
    <s v="Approved"/>
    <s v="2025-09-19"/>
    <s v="Customer 1108"/>
    <s v="Business Loan"/>
    <s v="B03"/>
    <s v="Vizag Branch"/>
    <s v="High value"/>
    <s v="Under Review"/>
    <n v="61038"/>
    <n v="2613830"/>
    <s v="Sep"/>
    <s v="Female"/>
    <x v="16"/>
  </r>
  <r>
    <s v="L0294"/>
    <n v="1046"/>
    <s v="LT04"/>
    <s v="E030"/>
    <n v="2482356"/>
    <n v="9.5"/>
    <n v="240"/>
    <s v="2025-02-09"/>
    <s v="Approved"/>
    <s v="2025-02-13"/>
    <s v="Customer 1046"/>
    <s v="Education Loan"/>
    <s v="B02"/>
    <s v="Vijayawada Branch"/>
    <s v="High value"/>
    <s v="Under Review"/>
    <n v="110831"/>
    <n v="2371525"/>
    <s v="Feb"/>
    <s v="Female"/>
    <x v="3"/>
  </r>
  <r>
    <s v="L0295"/>
    <n v="1101"/>
    <s v="LT02"/>
    <s v="E013"/>
    <n v="3857847"/>
    <n v="11"/>
    <n v="60"/>
    <s v="2025-02-14"/>
    <s v="Approved"/>
    <s v="2025-02-18"/>
    <s v="Customer 1101"/>
    <s v="Personal Loan"/>
    <s v="B04"/>
    <s v="Guntur Branch"/>
    <s v="High value"/>
    <s v="Under Review"/>
    <n v="119278"/>
    <n v="3738569"/>
    <s v="Feb"/>
    <s v="Male"/>
    <x v="18"/>
  </r>
  <r>
    <s v="L0296"/>
    <n v="1198"/>
    <s v="LT04"/>
    <s v="E010"/>
    <n v="9477882"/>
    <n v="9.5"/>
    <n v="240"/>
    <s v="2025-02-14"/>
    <s v="Approved"/>
    <s v="2025-02-20"/>
    <s v="Customer 1198"/>
    <s v="Education Loan"/>
    <s v="B05"/>
    <s v="Warangal Branch"/>
    <s v="High value"/>
    <s v="Under Review"/>
    <n v="57260"/>
    <n v="9420622"/>
    <s v="Feb"/>
    <s v="Female"/>
    <x v="24"/>
  </r>
  <r>
    <s v="L0297"/>
    <n v="1030"/>
    <s v="LT04"/>
    <s v="E012"/>
    <n v="1076174"/>
    <n v="12"/>
    <n v="240"/>
    <s v="2025-11-01"/>
    <s v="Approved"/>
    <s v="2025-11-08"/>
    <s v="Customer 1030"/>
    <s v="Education Loan"/>
    <s v="B05"/>
    <s v="Warangal Branch"/>
    <s v="High value"/>
    <s v="Under Review"/>
    <n v="165770"/>
    <n v="910404"/>
    <s v="Nov"/>
    <s v="Female"/>
    <x v="15"/>
  </r>
  <r>
    <s v="L0298"/>
    <n v="1075"/>
    <s v="LT05"/>
    <s v="E005"/>
    <n v="6250437"/>
    <n v="7.5"/>
    <n v="84"/>
    <s v="2025-10-25"/>
    <s v="Rejected"/>
    <m/>
    <s v="Customer 1075"/>
    <s v="Business Loan"/>
    <s v="B01"/>
    <s v="Hyderabad Main"/>
    <s v="High value"/>
    <s v="Under Review"/>
    <n v="0"/>
    <n v="6250437"/>
    <s v="Oct"/>
    <s v="Male"/>
    <x v="21"/>
  </r>
  <r>
    <s v="L0299"/>
    <n v="1149"/>
    <s v="LT01"/>
    <s v="E014"/>
    <n v="9245482"/>
    <n v="12"/>
    <n v="60"/>
    <s v="2025-11-26"/>
    <s v="Approved"/>
    <s v="2025-12-03"/>
    <s v="Customer 1149"/>
    <s v="Home Loan"/>
    <s v="B05"/>
    <s v="Warangal Branch"/>
    <s v="High value"/>
    <s v="Under Review"/>
    <n v="198653"/>
    <n v="9046829"/>
    <s v="Nov"/>
    <s v="Female"/>
    <x v="29"/>
  </r>
  <r>
    <s v="L0300"/>
    <n v="1139"/>
    <s v="LT03"/>
    <s v="E016"/>
    <n v="2322577"/>
    <n v="8.5"/>
    <n v="84"/>
    <s v="2025-09-23"/>
    <s v="Approved"/>
    <s v="2025-09-26"/>
    <s v="Customer 1139"/>
    <s v="Car Loan"/>
    <s v="B01"/>
    <s v="Hyderabad Main"/>
    <s v="High value"/>
    <s v="Under Review"/>
    <n v="68595"/>
    <n v="2253982"/>
    <s v="Sep"/>
    <s v="Female"/>
    <x v="10"/>
  </r>
  <r>
    <s v="L0301"/>
    <n v="1109"/>
    <s v="LT02"/>
    <s v="E001"/>
    <n v="4733640"/>
    <n v="8.5"/>
    <n v="60"/>
    <s v="2025-06-02"/>
    <s v="Approved"/>
    <s v="2025-06-06"/>
    <s v="Customer 1109"/>
    <s v="Personal Loan"/>
    <s v="B02"/>
    <s v="Vijayawada Branch"/>
    <s v="High value"/>
    <s v="Under Review"/>
    <n v="46689"/>
    <n v="4686951"/>
    <s v="Jun"/>
    <s v="Male"/>
    <x v="25"/>
  </r>
  <r>
    <s v="L0302"/>
    <n v="1033"/>
    <s v="LT05"/>
    <s v="E005"/>
    <n v="8459020"/>
    <n v="9.5"/>
    <n v="36"/>
    <s v="2025-02-18"/>
    <s v="Pending"/>
    <m/>
    <s v="Customer 1033"/>
    <s v="Business Loan"/>
    <s v="B03"/>
    <s v="Vizag Branch"/>
    <s v="High value"/>
    <s v="Under Review"/>
    <n v="81066"/>
    <n v="8377954"/>
    <s v="Feb"/>
    <s v="Female"/>
    <x v="21"/>
  </r>
  <r>
    <s v="L0303"/>
    <n v="1137"/>
    <s v="LT01"/>
    <s v="E022"/>
    <n v="2793318"/>
    <n v="11"/>
    <n v="240"/>
    <s v="2025-05-25"/>
    <s v="Pending"/>
    <m/>
    <s v="Customer 1137"/>
    <s v="Home Loan"/>
    <s v="B05"/>
    <s v="Warangal Branch"/>
    <s v="High value"/>
    <s v="Under Review"/>
    <n v="85066"/>
    <n v="2708252"/>
    <s v="May"/>
    <s v="Female"/>
    <x v="27"/>
  </r>
  <r>
    <s v="L0304"/>
    <n v="1177"/>
    <s v="LT04"/>
    <s v="E024"/>
    <n v="4348215"/>
    <n v="11"/>
    <n v="84"/>
    <s v="2025-04-27"/>
    <s v="Approved"/>
    <s v="2025-05-02"/>
    <s v="Customer 1177"/>
    <s v="Education Loan"/>
    <s v="B03"/>
    <s v="Vizag Branch"/>
    <s v="High value"/>
    <s v="Under Review"/>
    <n v="74869"/>
    <n v="4273346"/>
    <s v="Apr"/>
    <s v="Female"/>
    <x v="19"/>
  </r>
  <r>
    <s v="L0305"/>
    <n v="1154"/>
    <s v="LT02"/>
    <s v="E024"/>
    <n v="8983112"/>
    <n v="7.5"/>
    <n v="84"/>
    <s v="2025-12-28"/>
    <s v="Pending"/>
    <m/>
    <s v="Customer 1154"/>
    <s v="Personal Loan"/>
    <s v="B04"/>
    <s v="Guntur Branch"/>
    <s v="High value"/>
    <s v="Under Review"/>
    <n v="132072"/>
    <n v="8851040"/>
    <s v="Dec"/>
    <s v="Male"/>
    <x v="19"/>
  </r>
  <r>
    <s v="L0306"/>
    <n v="1150"/>
    <s v="LT03"/>
    <s v="E002"/>
    <n v="4369699"/>
    <n v="12"/>
    <n v="60"/>
    <s v="2025-08-27"/>
    <s v="Rejected"/>
    <m/>
    <s v="Customer 1150"/>
    <s v="Car Loan"/>
    <s v="B01"/>
    <s v="Hyderabad Main"/>
    <s v="High value"/>
    <s v="Under Review"/>
    <n v="115775"/>
    <n v="4253924"/>
    <s v="Aug"/>
    <s v="Female"/>
    <x v="17"/>
  </r>
  <r>
    <s v="L0307"/>
    <n v="1027"/>
    <s v="LT05"/>
    <s v="E014"/>
    <n v="658907"/>
    <n v="11"/>
    <n v="84"/>
    <s v="2025-11-10"/>
    <s v="Pending"/>
    <m/>
    <s v="Customer 1027"/>
    <s v="Business Loan"/>
    <s v="B02"/>
    <s v="Vijayawada Branch"/>
    <s v="Normal"/>
    <s v="Under Review"/>
    <n v="29866"/>
    <n v="629041"/>
    <s v="Nov"/>
    <s v="Male"/>
    <x v="29"/>
  </r>
  <r>
    <s v="L0308"/>
    <n v="1198"/>
    <s v="LT02"/>
    <s v="E015"/>
    <n v="8306514"/>
    <n v="12"/>
    <n v="240"/>
    <s v="2025-09-10"/>
    <s v="Approved"/>
    <s v="2025-09-14"/>
    <s v="Customer 1198"/>
    <s v="Personal Loan"/>
    <s v="B05"/>
    <s v="Warangal Branch"/>
    <s v="High value"/>
    <s v="Under Review"/>
    <n v="54942"/>
    <n v="8251572"/>
    <s v="Sep"/>
    <s v="Female"/>
    <x v="7"/>
  </r>
  <r>
    <s v="L0309"/>
    <n v="1087"/>
    <s v="LT01"/>
    <s v="E008"/>
    <n v="2896202"/>
    <n v="7.5"/>
    <n v="120"/>
    <s v="2025-12-17"/>
    <s v="Approved"/>
    <s v="2025-12-23"/>
    <s v="Customer 1087"/>
    <s v="Home Loan"/>
    <s v="B04"/>
    <s v="Guntur Branch"/>
    <s v="High value"/>
    <s v="Under Review"/>
    <n v="116366"/>
    <n v="2779836"/>
    <s v="Dec"/>
    <s v="Female"/>
    <x v="16"/>
  </r>
  <r>
    <s v="L0310"/>
    <n v="1034"/>
    <s v="LT05"/>
    <s v="E026"/>
    <n v="4792172"/>
    <n v="11"/>
    <n v="84"/>
    <s v="2025-07-27"/>
    <s v="Pending"/>
    <m/>
    <s v="Customer 1034"/>
    <s v="Business Loan"/>
    <s v="B05"/>
    <s v="Warangal Branch"/>
    <s v="High value"/>
    <s v="Under Review"/>
    <n v="150017"/>
    <n v="4642155"/>
    <s v="Jul"/>
    <s v="Male"/>
    <x v="23"/>
  </r>
  <r>
    <s v="L0311"/>
    <n v="1187"/>
    <s v="LT04"/>
    <s v="E012"/>
    <n v="9332143"/>
    <n v="8.5"/>
    <n v="60"/>
    <s v="2025-06-13"/>
    <s v="Approved"/>
    <s v="2025-06-18"/>
    <s v="Customer 1187"/>
    <s v="Education Loan"/>
    <s v="B02"/>
    <s v="Vijayawada Branch"/>
    <s v="High value"/>
    <s v="Under Review"/>
    <n v="66963"/>
    <n v="9265180"/>
    <s v="Jun"/>
    <s v="Male"/>
    <x v="15"/>
  </r>
  <r>
    <s v="L0312"/>
    <n v="1012"/>
    <s v="LT05"/>
    <s v="E015"/>
    <n v="2688089"/>
    <n v="8.5"/>
    <n v="84"/>
    <s v="2025-06-01"/>
    <s v="Rejected"/>
    <m/>
    <s v="Customer 1012"/>
    <s v="Business Loan"/>
    <s v="B01"/>
    <s v="Hyderabad Main"/>
    <s v="High value"/>
    <s v="Under Review"/>
    <n v="38194"/>
    <n v="2649895"/>
    <s v="Jun"/>
    <s v="Female"/>
    <x v="7"/>
  </r>
  <r>
    <s v="L0313"/>
    <n v="1089"/>
    <s v="LT02"/>
    <s v="E023"/>
    <n v="4180938"/>
    <n v="9.5"/>
    <n v="84"/>
    <s v="2025-09-23"/>
    <s v="Approved"/>
    <s v="2025-09-24"/>
    <s v="Customer 1089"/>
    <s v="Personal Loan"/>
    <s v="B05"/>
    <s v="Warangal Branch"/>
    <s v="High value"/>
    <s v="Under Review"/>
    <n v="26752"/>
    <n v="4154186"/>
    <s v="Sep"/>
    <s v="Male"/>
    <x v="6"/>
  </r>
  <r>
    <s v="L0314"/>
    <n v="1043"/>
    <s v="LT03"/>
    <s v="E003"/>
    <n v="6187382"/>
    <n v="8.5"/>
    <n v="60"/>
    <s v="2025-03-27"/>
    <s v="Approved"/>
    <s v="2025-03-30"/>
    <s v="Customer 1043"/>
    <s v="Car Loan"/>
    <s v="B02"/>
    <s v="Vijayawada Branch"/>
    <s v="High value"/>
    <s v="Under Review"/>
    <n v="235231"/>
    <n v="5952151"/>
    <s v="Mar"/>
    <s v="Male"/>
    <x v="5"/>
  </r>
  <r>
    <s v="L0315"/>
    <n v="1117"/>
    <s v="LT01"/>
    <s v="E030"/>
    <n v="320731"/>
    <n v="11"/>
    <n v="36"/>
    <s v="2025-03-04"/>
    <s v="Approved"/>
    <s v="2025-03-14"/>
    <s v="Customer 1117"/>
    <s v="Home Loan"/>
    <s v="B04"/>
    <s v="Guntur Branch"/>
    <s v="Normal"/>
    <s v="Under Review"/>
    <n v="98055"/>
    <n v="222676"/>
    <s v="Mar"/>
    <s v="Female"/>
    <x v="3"/>
  </r>
  <r>
    <s v="L0316"/>
    <n v="1113"/>
    <s v="LT03"/>
    <s v="E029"/>
    <n v="3720310"/>
    <n v="9.5"/>
    <n v="36"/>
    <s v="2025-05-05"/>
    <s v="Approved"/>
    <s v="2025-05-13"/>
    <s v="Customer 1113"/>
    <s v="Car Loan"/>
    <s v="B02"/>
    <s v="Vijayawada Branch"/>
    <s v="High value"/>
    <s v="Under Review"/>
    <n v="17119"/>
    <n v="3703191"/>
    <s v="May"/>
    <s v="Female"/>
    <x v="13"/>
  </r>
  <r>
    <s v="L0317"/>
    <n v="1076"/>
    <s v="LT05"/>
    <s v="E017"/>
    <n v="4970285"/>
    <n v="11"/>
    <n v="120"/>
    <s v="2025-09-01"/>
    <s v="Approved"/>
    <s v="2025-09-05"/>
    <s v="Customer 1076"/>
    <s v="Business Loan"/>
    <s v="B02"/>
    <s v="Vijayawada Branch"/>
    <s v="High value"/>
    <s v="Under Review"/>
    <n v="142691"/>
    <n v="4827594"/>
    <s v="Sep"/>
    <s v="Male"/>
    <x v="26"/>
  </r>
  <r>
    <s v="L0318"/>
    <n v="1100"/>
    <s v="LT05"/>
    <s v="E007"/>
    <n v="5452765"/>
    <n v="7.5"/>
    <n v="120"/>
    <s v="2025-01-18"/>
    <s v="Approved"/>
    <s v="2025-01-23"/>
    <s v="Customer 1100"/>
    <s v="Business Loan"/>
    <s v="B01"/>
    <s v="Hyderabad Main"/>
    <s v="High value"/>
    <s v="Under Review"/>
    <n v="175891"/>
    <n v="5276874"/>
    <s v="Jan"/>
    <s v="Female"/>
    <x v="2"/>
  </r>
  <r>
    <s v="L0319"/>
    <n v="1030"/>
    <s v="LT02"/>
    <s v="E021"/>
    <n v="3251722"/>
    <n v="11"/>
    <n v="120"/>
    <s v="2025-02-26"/>
    <s v="Approved"/>
    <s v="2025-03-03"/>
    <s v="Customer 1030"/>
    <s v="Personal Loan"/>
    <s v="B05"/>
    <s v="Warangal Branch"/>
    <s v="High value"/>
    <s v="Under Review"/>
    <n v="49390"/>
    <n v="3202332"/>
    <s v="Feb"/>
    <s v="Female"/>
    <x v="11"/>
  </r>
  <r>
    <s v="L0320"/>
    <n v="1085"/>
    <s v="LT04"/>
    <s v="E016"/>
    <n v="8052259"/>
    <n v="11"/>
    <n v="120"/>
    <s v="2025-09-23"/>
    <s v="Rejected"/>
    <m/>
    <s v="Customer 1085"/>
    <s v="Education Loan"/>
    <s v="B05"/>
    <s v="Warangal Branch"/>
    <s v="High value"/>
    <s v="Under Review"/>
    <n v="6786"/>
    <n v="8045473"/>
    <s v="Sep"/>
    <s v="Female"/>
    <x v="10"/>
  </r>
  <r>
    <s v="L0321"/>
    <n v="1103"/>
    <s v="LT05"/>
    <s v="E010"/>
    <n v="1230336"/>
    <n v="12"/>
    <n v="36"/>
    <s v="2025-02-25"/>
    <s v="Rejected"/>
    <m/>
    <s v="Customer 1103"/>
    <s v="Business Loan"/>
    <s v="B01"/>
    <s v="Hyderabad Main"/>
    <s v="High value"/>
    <s v="Under Review"/>
    <n v="70125"/>
    <n v="1160211"/>
    <s v="Feb"/>
    <s v="Female"/>
    <x v="24"/>
  </r>
  <r>
    <s v="L0322"/>
    <n v="1040"/>
    <s v="LT01"/>
    <s v="E013"/>
    <n v="2519900"/>
    <n v="8.5"/>
    <n v="60"/>
    <s v="2025-03-05"/>
    <s v="Rejected"/>
    <m/>
    <s v="Customer 1040"/>
    <s v="Home Loan"/>
    <s v="B05"/>
    <s v="Warangal Branch"/>
    <s v="High value"/>
    <s v="Under Review"/>
    <n v="64664"/>
    <n v="2455236"/>
    <s v="Mar"/>
    <s v="Female"/>
    <x v="18"/>
  </r>
  <r>
    <s v="L0323"/>
    <n v="1028"/>
    <s v="LT04"/>
    <s v="E030"/>
    <n v="9518427"/>
    <n v="12"/>
    <n v="240"/>
    <s v="2025-03-23"/>
    <s v="Approved"/>
    <s v="2025-03-26"/>
    <s v="Customer 1028"/>
    <s v="Education Loan"/>
    <s v="B01"/>
    <s v="Hyderabad Main"/>
    <s v="High value"/>
    <s v="Under Review"/>
    <n v="100424"/>
    <n v="9418003"/>
    <s v="Mar"/>
    <s v="Female"/>
    <x v="3"/>
  </r>
  <r>
    <s v="L0324"/>
    <n v="1058"/>
    <s v="LT04"/>
    <s v="E024"/>
    <n v="679337"/>
    <n v="9.5"/>
    <n v="36"/>
    <s v="2025-06-23"/>
    <s v="Approved"/>
    <s v="2025-06-28"/>
    <s v="Customer 1058"/>
    <s v="Education Loan"/>
    <s v="B01"/>
    <s v="Hyderabad Main"/>
    <s v="Normal"/>
    <s v="Under Review"/>
    <n v="19703"/>
    <n v="659634"/>
    <s v="Jun"/>
    <s v="Male"/>
    <x v="19"/>
  </r>
  <r>
    <s v="L0325"/>
    <n v="1079"/>
    <s v="LT05"/>
    <s v="E028"/>
    <n v="6329538"/>
    <n v="11"/>
    <n v="84"/>
    <s v="2025-12-29"/>
    <s v="Approved"/>
    <s v="2025-12-30"/>
    <s v="Customer 1079"/>
    <s v="Business Loan"/>
    <s v="B01"/>
    <s v="Hyderabad Main"/>
    <s v="High value"/>
    <s v="Under Review"/>
    <n v="26948"/>
    <n v="6302590"/>
    <s v="Dec"/>
    <s v="Male"/>
    <x v="0"/>
  </r>
  <r>
    <s v="L0326"/>
    <n v="1005"/>
    <s v="LT03"/>
    <s v="E003"/>
    <n v="9062506"/>
    <n v="7.5"/>
    <n v="84"/>
    <s v="2025-06-03"/>
    <s v="Approved"/>
    <s v="2025-06-11"/>
    <s v="Customer 1005"/>
    <s v="Car Loan"/>
    <s v="B03"/>
    <s v="Vizag Branch"/>
    <s v="High value"/>
    <s v="Under Review"/>
    <n v="40932"/>
    <n v="9021574"/>
    <s v="Jun"/>
    <s v="Male"/>
    <x v="5"/>
  </r>
  <r>
    <s v="L0327"/>
    <n v="1048"/>
    <s v="LT03"/>
    <s v="E015"/>
    <n v="2647201"/>
    <n v="8.5"/>
    <n v="120"/>
    <s v="2025-09-27"/>
    <s v="Approved"/>
    <s v="2025-09-28"/>
    <s v="Customer 1048"/>
    <s v="Car Loan"/>
    <s v="B02"/>
    <s v="Vijayawada Branch"/>
    <s v="High value"/>
    <s v="Under Review"/>
    <n v="136486"/>
    <n v="2510715"/>
    <s v="Sep"/>
    <s v="Male"/>
    <x v="7"/>
  </r>
  <r>
    <s v="L0328"/>
    <n v="1001"/>
    <s v="LT05"/>
    <s v="E024"/>
    <n v="4396032"/>
    <n v="8.5"/>
    <n v="60"/>
    <s v="2025-05-27"/>
    <s v="Rejected"/>
    <m/>
    <s v="Customer 1001"/>
    <s v="Business Loan"/>
    <s v="B01"/>
    <s v="Hyderabad Main"/>
    <s v="High value"/>
    <s v="Under Review"/>
    <n v="73746"/>
    <n v="4322286"/>
    <s v="May"/>
    <s v="Male"/>
    <x v="19"/>
  </r>
  <r>
    <s v="L0329"/>
    <n v="1075"/>
    <s v="LT04"/>
    <s v="E029"/>
    <n v="6356750"/>
    <n v="9.5"/>
    <n v="240"/>
    <s v="2025-01-03"/>
    <s v="Approved"/>
    <s v="2025-01-09"/>
    <s v="Customer 1075"/>
    <s v="Education Loan"/>
    <s v="B01"/>
    <s v="Hyderabad Main"/>
    <s v="High value"/>
    <s v="Under Review"/>
    <n v="86054"/>
    <n v="6270696"/>
    <s v="Jan"/>
    <s v="Male"/>
    <x v="13"/>
  </r>
  <r>
    <s v="L0330"/>
    <n v="1127"/>
    <s v="LT02"/>
    <s v="E018"/>
    <n v="4214160"/>
    <n v="11"/>
    <n v="60"/>
    <s v="2025-12-02"/>
    <s v="Pending"/>
    <m/>
    <s v="Customer 1127"/>
    <s v="Personal Loan"/>
    <s v="B02"/>
    <s v="Vijayawada Branch"/>
    <s v="High value"/>
    <s v="Under Review"/>
    <n v="33381"/>
    <n v="4180779"/>
    <s v="Dec"/>
    <s v="Male"/>
    <x v="20"/>
  </r>
  <r>
    <s v="L0331"/>
    <n v="1017"/>
    <s v="LT05"/>
    <s v="E012"/>
    <n v="6182838"/>
    <n v="9.5"/>
    <n v="36"/>
    <s v="2025-08-15"/>
    <s v="Pending"/>
    <m/>
    <s v="Customer 1017"/>
    <s v="Business Loan"/>
    <s v="B02"/>
    <s v="Vijayawada Branch"/>
    <s v="High value"/>
    <s v="Under Review"/>
    <n v="62136"/>
    <n v="6120702"/>
    <s v="Aug"/>
    <s v="Male"/>
    <x v="15"/>
  </r>
  <r>
    <s v="L0332"/>
    <n v="1169"/>
    <s v="LT01"/>
    <s v="E016"/>
    <n v="8476974"/>
    <n v="12"/>
    <n v="240"/>
    <s v="2025-05-20"/>
    <s v="Pending"/>
    <m/>
    <s v="Customer 1169"/>
    <s v="Home Loan"/>
    <s v="B01"/>
    <s v="Hyderabad Main"/>
    <s v="High value"/>
    <s v="Under Review"/>
    <n v="88519"/>
    <n v="8388455"/>
    <s v="May"/>
    <s v="Female"/>
    <x v="10"/>
  </r>
  <r>
    <s v="L0333"/>
    <n v="1103"/>
    <s v="LT02"/>
    <s v="E001"/>
    <n v="8468071"/>
    <n v="8.5"/>
    <n v="36"/>
    <s v="2025-03-25"/>
    <s v="Approved"/>
    <s v="2025-03-28"/>
    <s v="Customer 1103"/>
    <s v="Personal Loan"/>
    <s v="B01"/>
    <s v="Hyderabad Main"/>
    <s v="High value"/>
    <s v="Under Review"/>
    <n v="22662"/>
    <n v="8445409"/>
    <s v="Mar"/>
    <s v="Female"/>
    <x v="25"/>
  </r>
  <r>
    <s v="L0334"/>
    <n v="1194"/>
    <s v="LT05"/>
    <s v="E012"/>
    <n v="1806639"/>
    <n v="9.5"/>
    <n v="60"/>
    <s v="2025-06-19"/>
    <s v="Rejected"/>
    <m/>
    <s v="Customer 1194"/>
    <s v="Business Loan"/>
    <s v="B03"/>
    <s v="Vizag Branch"/>
    <s v="High value"/>
    <s v="Under Review"/>
    <n v="58257"/>
    <n v="1748382"/>
    <s v="Jun"/>
    <s v="Female"/>
    <x v="15"/>
  </r>
  <r>
    <s v="L0335"/>
    <n v="1062"/>
    <s v="LT01"/>
    <s v="E003"/>
    <n v="2971623"/>
    <n v="7.5"/>
    <n v="240"/>
    <s v="2025-11-24"/>
    <s v="Approved"/>
    <s v="2025-11-30"/>
    <s v="Customer 1062"/>
    <s v="Home Loan"/>
    <s v="B04"/>
    <s v="Guntur Branch"/>
    <s v="High value"/>
    <s v="Under Review"/>
    <n v="206275"/>
    <n v="2765348"/>
    <s v="Nov"/>
    <s v="Male"/>
    <x v="5"/>
  </r>
  <r>
    <s v="L0336"/>
    <n v="1006"/>
    <s v="LT02"/>
    <s v="E014"/>
    <n v="5427946"/>
    <n v="12"/>
    <n v="36"/>
    <s v="2025-03-08"/>
    <s v="Approved"/>
    <s v="2025-03-09"/>
    <s v="Customer 1006"/>
    <s v="Personal Loan"/>
    <s v="B02"/>
    <s v="Vijayawada Branch"/>
    <s v="High value"/>
    <s v="Under Review"/>
    <n v="98573"/>
    <n v="5329373"/>
    <s v="Mar"/>
    <s v="Male"/>
    <x v="29"/>
  </r>
  <r>
    <s v="L0337"/>
    <n v="1156"/>
    <s v="LT02"/>
    <s v="E014"/>
    <n v="6040027"/>
    <n v="9.5"/>
    <n v="240"/>
    <s v="2025-10-11"/>
    <s v="Approved"/>
    <s v="2025-10-14"/>
    <s v="Customer 1156"/>
    <s v="Personal Loan"/>
    <s v="B03"/>
    <s v="Vizag Branch"/>
    <s v="High value"/>
    <s v="Under Review"/>
    <n v="129437"/>
    <n v="5910590"/>
    <s v="Oct"/>
    <s v="Female"/>
    <x v="29"/>
  </r>
  <r>
    <s v="L0338"/>
    <n v="1168"/>
    <s v="LT02"/>
    <s v="E018"/>
    <n v="1043080"/>
    <n v="9.5"/>
    <n v="240"/>
    <s v="2025-09-27"/>
    <s v="Approved"/>
    <s v="2025-10-06"/>
    <s v="Customer 1168"/>
    <s v="Personal Loan"/>
    <s v="B04"/>
    <s v="Guntur Branch"/>
    <s v="High value"/>
    <s v="Under Review"/>
    <n v="179758"/>
    <n v="863322"/>
    <s v="Sep"/>
    <s v="Male"/>
    <x v="20"/>
  </r>
  <r>
    <s v="L0339"/>
    <n v="1168"/>
    <s v="LT05"/>
    <s v="E001"/>
    <n v="325224"/>
    <n v="9.5"/>
    <n v="240"/>
    <s v="2025-01-12"/>
    <s v="Approved"/>
    <s v="2025-01-13"/>
    <s v="Customer 1168"/>
    <s v="Business Loan"/>
    <s v="B04"/>
    <s v="Guntur Branch"/>
    <s v="Normal"/>
    <s v="Under Review"/>
    <n v="22838"/>
    <n v="302386"/>
    <s v="Jan"/>
    <s v="Male"/>
    <x v="25"/>
  </r>
  <r>
    <s v="L0340"/>
    <n v="1007"/>
    <s v="LT03"/>
    <s v="E022"/>
    <n v="1193398"/>
    <n v="7.5"/>
    <n v="120"/>
    <s v="2025-10-25"/>
    <s v="Approved"/>
    <s v="2025-10-27"/>
    <s v="Customer 1007"/>
    <s v="Car Loan"/>
    <s v="B03"/>
    <s v="Vizag Branch"/>
    <s v="High value"/>
    <s v="Under Review"/>
    <n v="34131"/>
    <n v="1159267"/>
    <s v="Oct"/>
    <s v="Male"/>
    <x v="27"/>
  </r>
  <r>
    <s v="L0341"/>
    <n v="1031"/>
    <s v="LT05"/>
    <s v="E029"/>
    <n v="5417700"/>
    <n v="9.5"/>
    <n v="240"/>
    <s v="2025-07-17"/>
    <s v="Pending"/>
    <m/>
    <s v="Customer 1031"/>
    <s v="Business Loan"/>
    <s v="B01"/>
    <s v="Hyderabad Main"/>
    <s v="High value"/>
    <s v="Under Review"/>
    <n v="33691"/>
    <n v="5384009"/>
    <s v="Jul"/>
    <s v="Male"/>
    <x v="13"/>
  </r>
  <r>
    <s v="L0342"/>
    <n v="1114"/>
    <s v="LT05"/>
    <s v="E018"/>
    <n v="1082602"/>
    <n v="9.5"/>
    <n v="84"/>
    <s v="2025-03-04"/>
    <s v="Rejected"/>
    <m/>
    <s v="Customer 1114"/>
    <s v="Business Loan"/>
    <s v="B03"/>
    <s v="Vizag Branch"/>
    <s v="High value"/>
    <s v="Under Review"/>
    <n v="67566"/>
    <n v="1015036"/>
    <s v="Mar"/>
    <s v="Female"/>
    <x v="20"/>
  </r>
  <r>
    <s v="L0343"/>
    <n v="1094"/>
    <s v="LT01"/>
    <s v="E002"/>
    <n v="4157455"/>
    <n v="12"/>
    <n v="84"/>
    <s v="2025-04-09"/>
    <s v="Rejected"/>
    <m/>
    <s v="Customer 1094"/>
    <s v="Home Loan"/>
    <s v="B01"/>
    <s v="Hyderabad Main"/>
    <s v="High value"/>
    <s v="Under Review"/>
    <n v="95072"/>
    <n v="4062383"/>
    <s v="Apr"/>
    <s v="Male"/>
    <x v="17"/>
  </r>
  <r>
    <s v="L0344"/>
    <n v="1013"/>
    <s v="LT04"/>
    <s v="E018"/>
    <n v="437270"/>
    <n v="8.5"/>
    <n v="60"/>
    <s v="2025-11-11"/>
    <s v="Approved"/>
    <s v="2025-11-21"/>
    <s v="Customer 1013"/>
    <s v="Education Loan"/>
    <s v="B03"/>
    <s v="Vizag Branch"/>
    <s v="Normal"/>
    <s v="Under Review"/>
    <n v="19434"/>
    <n v="417836"/>
    <s v="Nov"/>
    <s v="Male"/>
    <x v="20"/>
  </r>
  <r>
    <s v="L0345"/>
    <n v="1055"/>
    <s v="LT02"/>
    <s v="E019"/>
    <n v="9449647"/>
    <n v="7.5"/>
    <n v="60"/>
    <s v="2025-10-17"/>
    <s v="Approved"/>
    <s v="2025-10-24"/>
    <s v="Customer 1055"/>
    <s v="Personal Loan"/>
    <s v="B05"/>
    <s v="Warangal Branch"/>
    <s v="High value"/>
    <s v="Under Review"/>
    <n v="42573"/>
    <n v="9407074"/>
    <s v="Oct"/>
    <s v="Female"/>
    <x v="12"/>
  </r>
  <r>
    <s v="L0346"/>
    <n v="1043"/>
    <s v="LT01"/>
    <s v="E024"/>
    <n v="4597875"/>
    <n v="12"/>
    <n v="36"/>
    <s v="2025-01-19"/>
    <s v="Approved"/>
    <s v="2025-01-27"/>
    <s v="Customer 1043"/>
    <s v="Home Loan"/>
    <s v="B02"/>
    <s v="Vijayawada Branch"/>
    <s v="High value"/>
    <s v="Under Review"/>
    <n v="25198"/>
    <n v="4572677"/>
    <s v="Jan"/>
    <s v="Male"/>
    <x v="19"/>
  </r>
  <r>
    <s v="L0347"/>
    <n v="1185"/>
    <s v="LT04"/>
    <s v="E003"/>
    <n v="3076661"/>
    <n v="12"/>
    <n v="36"/>
    <s v="2025-12-15"/>
    <s v="Approved"/>
    <s v="2025-12-20"/>
    <s v="Customer 1185"/>
    <s v="Education Loan"/>
    <s v="B02"/>
    <s v="Vijayawada Branch"/>
    <s v="High value"/>
    <s v="Under Review"/>
    <n v="146272"/>
    <n v="2930389"/>
    <s v="Dec"/>
    <s v="Male"/>
    <x v="5"/>
  </r>
  <r>
    <s v="L0348"/>
    <n v="1020"/>
    <s v="LT04"/>
    <s v="E014"/>
    <n v="7976055"/>
    <n v="11"/>
    <n v="84"/>
    <s v="2025-10-11"/>
    <s v="Approved"/>
    <s v="2025-10-13"/>
    <s v="Customer 1020"/>
    <s v="Education Loan"/>
    <s v="B04"/>
    <s v="Guntur Branch"/>
    <s v="High value"/>
    <s v="Under Review"/>
    <n v="232099"/>
    <n v="7743956"/>
    <s v="Oct"/>
    <s v="Male"/>
    <x v="29"/>
  </r>
  <r>
    <s v="L0349"/>
    <n v="1057"/>
    <s v="LT02"/>
    <s v="E023"/>
    <n v="5205943"/>
    <n v="11"/>
    <n v="240"/>
    <s v="2025-02-04"/>
    <s v="Rejected"/>
    <m/>
    <s v="Customer 1057"/>
    <s v="Personal Loan"/>
    <s v="B02"/>
    <s v="Vijayawada Branch"/>
    <s v="High value"/>
    <s v="Under Review"/>
    <n v="31200"/>
    <n v="5174743"/>
    <s v="Feb"/>
    <s v="Female"/>
    <x v="6"/>
  </r>
  <r>
    <s v="L0350"/>
    <n v="1057"/>
    <s v="LT02"/>
    <s v="E020"/>
    <n v="298578"/>
    <n v="11"/>
    <n v="36"/>
    <s v="2025-03-14"/>
    <s v="Approved"/>
    <s v="2025-03-21"/>
    <s v="Customer 1057"/>
    <s v="Personal Loan"/>
    <s v="B02"/>
    <s v="Vijayawada Branch"/>
    <s v="Normal"/>
    <s v="Under Review"/>
    <n v="26082"/>
    <n v="272496"/>
    <s v="Mar"/>
    <s v="Female"/>
    <x v="8"/>
  </r>
  <r>
    <s v="L0351"/>
    <n v="1066"/>
    <s v="LT03"/>
    <s v="E021"/>
    <n v="6199016"/>
    <n v="11"/>
    <n v="120"/>
    <s v="2025-05-18"/>
    <s v="Approved"/>
    <s v="2025-05-23"/>
    <s v="Customer 1066"/>
    <s v="Car Loan"/>
    <s v="B02"/>
    <s v="Vijayawada Branch"/>
    <s v="High value"/>
    <s v="Under Review"/>
    <n v="170435"/>
    <n v="6028581"/>
    <s v="May"/>
    <s v="Male"/>
    <x v="11"/>
  </r>
  <r>
    <s v="L0352"/>
    <n v="1109"/>
    <s v="LT01"/>
    <s v="E015"/>
    <n v="6021846"/>
    <n v="8.5"/>
    <n v="240"/>
    <s v="2025-08-31"/>
    <s v="Approved"/>
    <s v="2025-09-09"/>
    <s v="Customer 1109"/>
    <s v="Home Loan"/>
    <s v="B02"/>
    <s v="Vijayawada Branch"/>
    <s v="High value"/>
    <s v="Under Review"/>
    <n v="136599"/>
    <n v="5885247"/>
    <s v="Aug"/>
    <s v="Male"/>
    <x v="7"/>
  </r>
  <r>
    <s v="L0353"/>
    <n v="1023"/>
    <s v="LT03"/>
    <s v="E021"/>
    <n v="7363475"/>
    <n v="11"/>
    <n v="120"/>
    <s v="2025-09-24"/>
    <s v="Rejected"/>
    <m/>
    <s v="Customer 1023"/>
    <s v="Car Loan"/>
    <s v="B02"/>
    <s v="Vijayawada Branch"/>
    <s v="High value"/>
    <s v="Under Review"/>
    <n v="56064"/>
    <n v="7307411"/>
    <s v="Sep"/>
    <s v="Male"/>
    <x v="11"/>
  </r>
  <r>
    <s v="L0354"/>
    <n v="1042"/>
    <s v="LT02"/>
    <s v="E024"/>
    <n v="6827190"/>
    <n v="9.5"/>
    <n v="84"/>
    <s v="2025-11-10"/>
    <s v="Approved"/>
    <s v="2025-11-17"/>
    <s v="Customer 1042"/>
    <s v="Personal Loan"/>
    <s v="B02"/>
    <s v="Vijayawada Branch"/>
    <s v="High value"/>
    <s v="Under Review"/>
    <n v="7200"/>
    <n v="6819990"/>
    <s v="Nov"/>
    <s v="Female"/>
    <x v="19"/>
  </r>
  <r>
    <s v="L0355"/>
    <n v="1129"/>
    <s v="LT04"/>
    <s v="E007"/>
    <n v="3637923"/>
    <n v="12"/>
    <n v="84"/>
    <s v="2025-08-07"/>
    <s v="Approved"/>
    <s v="2025-08-09"/>
    <s v="Customer 1129"/>
    <s v="Education Loan"/>
    <s v="B02"/>
    <s v="Vijayawada Branch"/>
    <s v="High value"/>
    <s v="Under Review"/>
    <n v="185586"/>
    <n v="3452337"/>
    <s v="Aug"/>
    <s v="Female"/>
    <x v="2"/>
  </r>
  <r>
    <s v="L0356"/>
    <n v="1096"/>
    <s v="LT05"/>
    <s v="E014"/>
    <n v="3474891"/>
    <n v="7.5"/>
    <n v="60"/>
    <s v="2025-05-26"/>
    <s v="Approved"/>
    <s v="2025-05-28"/>
    <s v="Customer 1096"/>
    <s v="Business Loan"/>
    <s v="B03"/>
    <s v="Vizag Branch"/>
    <s v="High value"/>
    <s v="Under Review"/>
    <n v="163736"/>
    <n v="3311155"/>
    <s v="May"/>
    <s v="Female"/>
    <x v="29"/>
  </r>
  <r>
    <s v="L0357"/>
    <n v="1159"/>
    <s v="LT01"/>
    <s v="E002"/>
    <n v="9495778"/>
    <n v="9.5"/>
    <n v="240"/>
    <s v="2025-09-08"/>
    <s v="Approved"/>
    <s v="2025-09-13"/>
    <s v="Customer 1159"/>
    <s v="Home Loan"/>
    <s v="B05"/>
    <s v="Warangal Branch"/>
    <s v="High value"/>
    <s v="Under Review"/>
    <n v="152342"/>
    <n v="9343436"/>
    <s v="Sep"/>
    <s v="Male"/>
    <x v="17"/>
  </r>
  <r>
    <s v="L0358"/>
    <n v="1036"/>
    <s v="LT03"/>
    <s v="E001"/>
    <n v="417481"/>
    <n v="11"/>
    <n v="84"/>
    <s v="2025-05-12"/>
    <s v="Pending"/>
    <m/>
    <s v="Customer 1036"/>
    <s v="Car Loan"/>
    <s v="B04"/>
    <s v="Guntur Branch"/>
    <s v="Normal"/>
    <s v="Under Review"/>
    <n v="69845"/>
    <n v="347636"/>
    <s v="May"/>
    <s v="Male"/>
    <x v="25"/>
  </r>
  <r>
    <s v="L0359"/>
    <n v="1175"/>
    <s v="LT02"/>
    <s v="E006"/>
    <n v="4773292"/>
    <n v="7.5"/>
    <n v="60"/>
    <s v="2025-02-03"/>
    <s v="Approved"/>
    <s v="2025-02-13"/>
    <s v="Customer 1175"/>
    <s v="Personal Loan"/>
    <s v="B01"/>
    <s v="Hyderabad Main"/>
    <s v="High value"/>
    <s v="Under Review"/>
    <n v="105139"/>
    <n v="4668153"/>
    <s v="Feb"/>
    <s v="Male"/>
    <x v="1"/>
  </r>
  <r>
    <s v="L0360"/>
    <n v="1127"/>
    <s v="LT01"/>
    <s v="E005"/>
    <n v="9999077"/>
    <n v="8.5"/>
    <n v="36"/>
    <s v="2025-01-30"/>
    <s v="Pending"/>
    <m/>
    <s v="Customer 1127"/>
    <s v="Home Loan"/>
    <s v="B02"/>
    <s v="Vijayawada Branch"/>
    <s v="High value"/>
    <s v="Under Review"/>
    <n v="116218"/>
    <n v="9882859"/>
    <s v="Jan"/>
    <s v="Male"/>
    <x v="21"/>
  </r>
  <r>
    <s v="L0361"/>
    <n v="1074"/>
    <s v="LT04"/>
    <s v="E018"/>
    <n v="5248641"/>
    <n v="7.5"/>
    <n v="120"/>
    <s v="2025-10-16"/>
    <s v="Approved"/>
    <s v="2025-10-25"/>
    <s v="Customer 1074"/>
    <s v="Education Loan"/>
    <s v="B03"/>
    <s v="Vizag Branch"/>
    <s v="High value"/>
    <s v="Under Review"/>
    <n v="104127"/>
    <n v="5144514"/>
    <s v="Oct"/>
    <s v="Female"/>
    <x v="20"/>
  </r>
  <r>
    <s v="L0362"/>
    <n v="1175"/>
    <s v="LT01"/>
    <s v="E028"/>
    <n v="5274869"/>
    <n v="11"/>
    <n v="84"/>
    <s v="2025-08-21"/>
    <s v="Approved"/>
    <s v="2025-08-31"/>
    <s v="Customer 1175"/>
    <s v="Home Loan"/>
    <s v="B01"/>
    <s v="Hyderabad Main"/>
    <s v="High value"/>
    <s v="Under Review"/>
    <n v="180531"/>
    <n v="5094338"/>
    <s v="Aug"/>
    <s v="Male"/>
    <x v="0"/>
  </r>
  <r>
    <s v="L0363"/>
    <n v="1118"/>
    <s v="LT01"/>
    <s v="E007"/>
    <n v="3742387"/>
    <n v="9.5"/>
    <n v="60"/>
    <s v="2025-08-10"/>
    <s v="Pending"/>
    <m/>
    <s v="Customer 1118"/>
    <s v="Home Loan"/>
    <s v="B02"/>
    <s v="Vijayawada Branch"/>
    <s v="High value"/>
    <s v="Under Review"/>
    <n v="186354"/>
    <n v="3556033"/>
    <s v="Aug"/>
    <s v="Female"/>
    <x v="2"/>
  </r>
  <r>
    <s v="L0364"/>
    <n v="1195"/>
    <s v="LT04"/>
    <s v="E001"/>
    <n v="3832872"/>
    <n v="11"/>
    <n v="120"/>
    <s v="2025-11-19"/>
    <s v="Rejected"/>
    <m/>
    <s v="Customer 1195"/>
    <s v="Education Loan"/>
    <s v="B02"/>
    <s v="Vijayawada Branch"/>
    <s v="High value"/>
    <s v="Under Review"/>
    <n v="123576"/>
    <n v="3709296"/>
    <s v="Nov"/>
    <s v="Female"/>
    <x v="25"/>
  </r>
  <r>
    <s v="L0365"/>
    <n v="1159"/>
    <s v="LT02"/>
    <s v="E012"/>
    <n v="4239304"/>
    <n v="7.5"/>
    <n v="84"/>
    <s v="2025-12-31"/>
    <s v="Approved"/>
    <s v="2026-01-07"/>
    <s v="Customer 1159"/>
    <s v="Personal Loan"/>
    <s v="B05"/>
    <s v="Warangal Branch"/>
    <s v="High value"/>
    <s v="Under Review"/>
    <n v="6275"/>
    <n v="4233029"/>
    <s v="Dec"/>
    <s v="Male"/>
    <x v="15"/>
  </r>
  <r>
    <s v="L0366"/>
    <n v="1065"/>
    <s v="LT01"/>
    <s v="E009"/>
    <n v="5036272"/>
    <n v="11"/>
    <n v="60"/>
    <s v="2025-11-26"/>
    <s v="Approved"/>
    <s v="2025-11-28"/>
    <s v="Customer 1065"/>
    <s v="Home Loan"/>
    <s v="B05"/>
    <s v="Warangal Branch"/>
    <s v="High value"/>
    <s v="Under Review"/>
    <n v="11713"/>
    <n v="5024559"/>
    <s v="Nov"/>
    <s v="Female"/>
    <x v="28"/>
  </r>
  <r>
    <s v="L0367"/>
    <n v="1011"/>
    <s v="LT02"/>
    <s v="E028"/>
    <n v="7294833"/>
    <n v="11"/>
    <n v="120"/>
    <s v="2025-12-23"/>
    <s v="Rejected"/>
    <m/>
    <s v="Customer 1011"/>
    <s v="Personal Loan"/>
    <s v="B04"/>
    <s v="Guntur Branch"/>
    <s v="High value"/>
    <s v="Under Review"/>
    <n v="94149"/>
    <n v="7200684"/>
    <s v="Dec"/>
    <s v="Female"/>
    <x v="0"/>
  </r>
  <r>
    <s v="L0368"/>
    <n v="1150"/>
    <s v="LT05"/>
    <s v="E010"/>
    <n v="6719125"/>
    <n v="11"/>
    <n v="120"/>
    <s v="2025-09-01"/>
    <s v="Pending"/>
    <m/>
    <s v="Customer 1150"/>
    <s v="Business Loan"/>
    <s v="B01"/>
    <s v="Hyderabad Main"/>
    <s v="High value"/>
    <s v="Under Review"/>
    <n v="139026"/>
    <n v="6580099"/>
    <s v="Sep"/>
    <s v="Female"/>
    <x v="24"/>
  </r>
  <r>
    <s v="L0369"/>
    <n v="1071"/>
    <s v="LT01"/>
    <s v="E028"/>
    <n v="1334480"/>
    <n v="8.5"/>
    <n v="240"/>
    <s v="2025-12-28"/>
    <s v="Rejected"/>
    <m/>
    <s v="Customer 1071"/>
    <s v="Home Loan"/>
    <s v="B02"/>
    <s v="Vijayawada Branch"/>
    <s v="High value"/>
    <s v="Under Review"/>
    <n v="99002"/>
    <n v="1235478"/>
    <s v="Dec"/>
    <s v="Male"/>
    <x v="0"/>
  </r>
  <r>
    <s v="L0370"/>
    <n v="1054"/>
    <s v="LT04"/>
    <s v="E029"/>
    <n v="4237963"/>
    <n v="7.5"/>
    <n v="84"/>
    <s v="2025-03-19"/>
    <s v="Approved"/>
    <s v="2025-03-26"/>
    <s v="Customer 1054"/>
    <s v="Education Loan"/>
    <s v="B02"/>
    <s v="Vijayawada Branch"/>
    <s v="High value"/>
    <s v="Under Review"/>
    <n v="136017"/>
    <n v="4101946"/>
    <s v="Mar"/>
    <s v="Female"/>
    <x v="13"/>
  </r>
  <r>
    <s v="L0371"/>
    <n v="1071"/>
    <s v="LT01"/>
    <s v="E002"/>
    <n v="5159726"/>
    <n v="9.5"/>
    <n v="60"/>
    <s v="2025-09-13"/>
    <s v="Rejected"/>
    <m/>
    <s v="Customer 1071"/>
    <s v="Home Loan"/>
    <s v="B02"/>
    <s v="Vijayawada Branch"/>
    <s v="High value"/>
    <s v="Under Review"/>
    <n v="41049"/>
    <n v="5118677"/>
    <s v="Sep"/>
    <s v="Male"/>
    <x v="17"/>
  </r>
  <r>
    <s v="L0372"/>
    <n v="1100"/>
    <s v="LT05"/>
    <s v="E015"/>
    <n v="6716012"/>
    <n v="7.5"/>
    <n v="240"/>
    <s v="2025-12-05"/>
    <s v="Pending"/>
    <m/>
    <s v="Customer 1100"/>
    <s v="Business Loan"/>
    <s v="B01"/>
    <s v="Hyderabad Main"/>
    <s v="High value"/>
    <s v="Under Review"/>
    <n v="181861"/>
    <n v="6534151"/>
    <s v="Dec"/>
    <s v="Female"/>
    <x v="7"/>
  </r>
  <r>
    <s v="L0373"/>
    <n v="1136"/>
    <s v="LT05"/>
    <s v="E015"/>
    <n v="1471277"/>
    <n v="12"/>
    <n v="240"/>
    <s v="2025-02-21"/>
    <s v="Rejected"/>
    <m/>
    <s v="Customer 1136"/>
    <s v="Business Loan"/>
    <s v="B01"/>
    <s v="Hyderabad Main"/>
    <s v="High value"/>
    <s v="Under Review"/>
    <n v="79420"/>
    <n v="1391857"/>
    <s v="Feb"/>
    <s v="Male"/>
    <x v="7"/>
  </r>
  <r>
    <s v="L0374"/>
    <n v="1179"/>
    <s v="LT03"/>
    <s v="E014"/>
    <n v="2181776"/>
    <n v="12"/>
    <n v="120"/>
    <s v="2025-05-02"/>
    <s v="Pending"/>
    <m/>
    <s v="Customer 1179"/>
    <s v="Car Loan"/>
    <s v="B03"/>
    <s v="Vizag Branch"/>
    <s v="High value"/>
    <s v="Under Review"/>
    <n v="110639"/>
    <n v="2071137"/>
    <s v="May"/>
    <s v="Female"/>
    <x v="29"/>
  </r>
  <r>
    <s v="L0375"/>
    <n v="1112"/>
    <s v="LT01"/>
    <s v="E028"/>
    <n v="7589588"/>
    <n v="12"/>
    <n v="36"/>
    <s v="2025-06-02"/>
    <s v="Pending"/>
    <m/>
    <s v="Customer 1112"/>
    <s v="Home Loan"/>
    <s v="B03"/>
    <s v="Vizag Branch"/>
    <s v="High value"/>
    <s v="Under Review"/>
    <n v="0"/>
    <n v="7589588"/>
    <s v="Jun"/>
    <s v="Female"/>
    <x v="0"/>
  </r>
  <r>
    <s v="L0376"/>
    <n v="1200"/>
    <s v="LT02"/>
    <s v="E018"/>
    <n v="6596770"/>
    <n v="9.5"/>
    <n v="84"/>
    <s v="2025-09-04"/>
    <s v="Approved"/>
    <s v="2025-09-13"/>
    <s v="Customer 1200"/>
    <s v="Personal Loan"/>
    <s v="B03"/>
    <s v="Vizag Branch"/>
    <s v="High value"/>
    <s v="Under Review"/>
    <n v="159738"/>
    <n v="6437032"/>
    <s v="Sep"/>
    <s v="Male"/>
    <x v="20"/>
  </r>
  <r>
    <s v="L0377"/>
    <n v="1026"/>
    <s v="LT04"/>
    <s v="E022"/>
    <n v="1049198"/>
    <n v="12"/>
    <n v="60"/>
    <s v="2025-05-06"/>
    <s v="Approved"/>
    <s v="2025-05-13"/>
    <s v="Customer 1026"/>
    <s v="Education Loan"/>
    <s v="B04"/>
    <s v="Guntur Branch"/>
    <s v="High value"/>
    <s v="Under Review"/>
    <n v="113476"/>
    <n v="935722"/>
    <s v="May"/>
    <s v="Male"/>
    <x v="27"/>
  </r>
  <r>
    <s v="L0378"/>
    <n v="1088"/>
    <s v="LT01"/>
    <s v="E027"/>
    <n v="7352264"/>
    <n v="8.5"/>
    <n v="60"/>
    <s v="2025-02-24"/>
    <s v="Approved"/>
    <s v="2025-02-27"/>
    <s v="Customer 1088"/>
    <s v="Home Loan"/>
    <s v="B01"/>
    <s v="Hyderabad Main"/>
    <s v="High value"/>
    <s v="Under Review"/>
    <n v="64274"/>
    <n v="7287990"/>
    <s v="Feb"/>
    <s v="Female"/>
    <x v="4"/>
  </r>
  <r>
    <s v="L0379"/>
    <n v="1177"/>
    <s v="LT05"/>
    <s v="E025"/>
    <n v="6364739"/>
    <n v="9.5"/>
    <n v="84"/>
    <s v="2025-02-04"/>
    <s v="Pending"/>
    <m/>
    <s v="Customer 1177"/>
    <s v="Business Loan"/>
    <s v="B03"/>
    <s v="Vizag Branch"/>
    <s v="High value"/>
    <s v="Under Review"/>
    <n v="123269"/>
    <n v="6241470"/>
    <s v="Feb"/>
    <s v="Female"/>
    <x v="14"/>
  </r>
  <r>
    <s v="L0380"/>
    <n v="1101"/>
    <s v="LT02"/>
    <s v="E015"/>
    <n v="8490363"/>
    <n v="9.5"/>
    <n v="60"/>
    <s v="2025-11-21"/>
    <s v="Approved"/>
    <s v="2025-11-27"/>
    <s v="Customer 1101"/>
    <s v="Personal Loan"/>
    <s v="B04"/>
    <s v="Guntur Branch"/>
    <s v="High value"/>
    <s v="Under Review"/>
    <n v="74359"/>
    <n v="8416004"/>
    <s v="Nov"/>
    <s v="Male"/>
    <x v="7"/>
  </r>
  <r>
    <s v="L0381"/>
    <n v="1075"/>
    <s v="LT03"/>
    <s v="E007"/>
    <n v="7214130"/>
    <n v="12"/>
    <n v="120"/>
    <s v="2025-10-11"/>
    <s v="Approved"/>
    <s v="2025-10-21"/>
    <s v="Customer 1075"/>
    <s v="Car Loan"/>
    <s v="B01"/>
    <s v="Hyderabad Main"/>
    <s v="High value"/>
    <s v="Under Review"/>
    <n v="141003"/>
    <n v="7073127"/>
    <s v="Oct"/>
    <s v="Male"/>
    <x v="2"/>
  </r>
  <r>
    <s v="L0382"/>
    <n v="1024"/>
    <s v="LT02"/>
    <s v="E018"/>
    <n v="5708881"/>
    <n v="7.5"/>
    <n v="240"/>
    <s v="2025-02-28"/>
    <s v="Rejected"/>
    <m/>
    <s v="Customer 1024"/>
    <s v="Personal Loan"/>
    <s v="B02"/>
    <s v="Vijayawada Branch"/>
    <s v="High value"/>
    <s v="Under Review"/>
    <n v="97009"/>
    <n v="5611872"/>
    <s v="Feb"/>
    <s v="Male"/>
    <x v="20"/>
  </r>
  <r>
    <s v="L0383"/>
    <n v="1095"/>
    <s v="LT04"/>
    <s v="E023"/>
    <n v="8714067"/>
    <n v="8.5"/>
    <n v="240"/>
    <s v="2025-11-12"/>
    <s v="Pending"/>
    <m/>
    <s v="Customer 1095"/>
    <s v="Education Loan"/>
    <s v="B03"/>
    <s v="Vizag Branch"/>
    <s v="High value"/>
    <s v="Under Review"/>
    <n v="64623"/>
    <n v="8649444"/>
    <s v="Nov"/>
    <s v="Male"/>
    <x v="6"/>
  </r>
  <r>
    <s v="L0384"/>
    <n v="1106"/>
    <s v="LT01"/>
    <s v="E021"/>
    <n v="1605344"/>
    <n v="7.5"/>
    <n v="60"/>
    <s v="2025-10-24"/>
    <s v="Approved"/>
    <s v="2025-11-03"/>
    <s v="Customer 1106"/>
    <s v="Home Loan"/>
    <s v="B02"/>
    <s v="Vijayawada Branch"/>
    <s v="High value"/>
    <s v="Under Review"/>
    <n v="180880"/>
    <n v="1424464"/>
    <s v="Oct"/>
    <s v="Male"/>
    <x v="11"/>
  </r>
  <r>
    <s v="L0385"/>
    <n v="1052"/>
    <s v="LT02"/>
    <s v="E005"/>
    <n v="5838454"/>
    <n v="9.5"/>
    <n v="60"/>
    <s v="2025-09-06"/>
    <s v="Rejected"/>
    <m/>
    <s v="Customer 1052"/>
    <s v="Personal Loan"/>
    <s v="B03"/>
    <s v="Vizag Branch"/>
    <s v="High value"/>
    <s v="Under Review"/>
    <n v="123917"/>
    <n v="5714537"/>
    <s v="Sep"/>
    <s v="Male"/>
    <x v="21"/>
  </r>
  <r>
    <s v="L0386"/>
    <n v="1090"/>
    <s v="LT03"/>
    <s v="E022"/>
    <n v="1091172"/>
    <n v="8.5"/>
    <n v="60"/>
    <s v="2025-03-04"/>
    <s v="Pending"/>
    <m/>
    <s v="Customer 1090"/>
    <s v="Car Loan"/>
    <s v="B04"/>
    <s v="Guntur Branch"/>
    <s v="High value"/>
    <s v="Under Review"/>
    <n v="5210"/>
    <n v="1085962"/>
    <s v="Mar"/>
    <s v="Male"/>
    <x v="27"/>
  </r>
  <r>
    <s v="L0387"/>
    <n v="1099"/>
    <s v="LT05"/>
    <s v="E027"/>
    <n v="6609161"/>
    <n v="7.5"/>
    <n v="60"/>
    <s v="2025-05-21"/>
    <s v="Approved"/>
    <s v="2025-05-29"/>
    <s v="Customer 1099"/>
    <s v="Business Loan"/>
    <s v="B05"/>
    <s v="Warangal Branch"/>
    <s v="High value"/>
    <s v="Under Review"/>
    <n v="17757"/>
    <n v="6591404"/>
    <s v="May"/>
    <s v="Female"/>
    <x v="4"/>
  </r>
  <r>
    <s v="L0388"/>
    <n v="1177"/>
    <s v="LT05"/>
    <s v="E028"/>
    <n v="4537290"/>
    <n v="11"/>
    <n v="36"/>
    <s v="2025-11-01"/>
    <s v="Rejected"/>
    <m/>
    <s v="Customer 1177"/>
    <s v="Business Loan"/>
    <s v="B03"/>
    <s v="Vizag Branch"/>
    <s v="High value"/>
    <s v="Under Review"/>
    <n v="170639"/>
    <n v="4366651"/>
    <s v="Nov"/>
    <s v="Female"/>
    <x v="0"/>
  </r>
  <r>
    <s v="L0389"/>
    <n v="1001"/>
    <s v="LT01"/>
    <s v="E026"/>
    <n v="7585550"/>
    <n v="11"/>
    <n v="240"/>
    <s v="2025-05-24"/>
    <s v="Pending"/>
    <m/>
    <s v="Customer 1001"/>
    <s v="Home Loan"/>
    <s v="B01"/>
    <s v="Hyderabad Main"/>
    <s v="High value"/>
    <s v="Under Review"/>
    <n v="52064"/>
    <n v="7533486"/>
    <s v="May"/>
    <s v="Male"/>
    <x v="23"/>
  </r>
  <r>
    <s v="L0390"/>
    <n v="1113"/>
    <s v="LT03"/>
    <s v="E028"/>
    <n v="4818713"/>
    <n v="9.5"/>
    <n v="120"/>
    <s v="2025-12-03"/>
    <s v="Approved"/>
    <s v="2025-12-04"/>
    <s v="Customer 1113"/>
    <s v="Car Loan"/>
    <s v="B02"/>
    <s v="Vijayawada Branch"/>
    <s v="High value"/>
    <s v="Under Review"/>
    <n v="109412"/>
    <n v="4709301"/>
    <s v="Dec"/>
    <s v="Female"/>
    <x v="0"/>
  </r>
  <r>
    <s v="L0391"/>
    <n v="1005"/>
    <s v="LT02"/>
    <s v="E009"/>
    <n v="9518691"/>
    <n v="12"/>
    <n v="36"/>
    <s v="2025-11-30"/>
    <s v="Approved"/>
    <s v="2025-12-03"/>
    <s v="Customer 1005"/>
    <s v="Personal Loan"/>
    <s v="B03"/>
    <s v="Vizag Branch"/>
    <s v="High value"/>
    <s v="Under Review"/>
    <n v="82831"/>
    <n v="9435860"/>
    <s v="Nov"/>
    <s v="Male"/>
    <x v="28"/>
  </r>
  <r>
    <s v="L0392"/>
    <n v="1144"/>
    <s v="LT04"/>
    <s v="E011"/>
    <n v="4587951"/>
    <n v="9.5"/>
    <n v="60"/>
    <s v="2025-10-30"/>
    <s v="Approved"/>
    <s v="2025-11-05"/>
    <s v="Customer 1144"/>
    <s v="Education Loan"/>
    <s v="B01"/>
    <s v="Hyderabad Main"/>
    <s v="High value"/>
    <s v="Under Review"/>
    <n v="116237"/>
    <n v="4471714"/>
    <s v="Oct"/>
    <s v="Female"/>
    <x v="9"/>
  </r>
  <r>
    <s v="L0393"/>
    <n v="1089"/>
    <s v="LT04"/>
    <s v="E002"/>
    <n v="8419158"/>
    <n v="12"/>
    <n v="120"/>
    <s v="2025-07-05"/>
    <s v="Rejected"/>
    <m/>
    <s v="Customer 1089"/>
    <s v="Education Loan"/>
    <s v="B05"/>
    <s v="Warangal Branch"/>
    <s v="High value"/>
    <s v="Under Review"/>
    <n v="200091"/>
    <n v="8219067"/>
    <s v="Jul"/>
    <s v="Male"/>
    <x v="17"/>
  </r>
  <r>
    <s v="L0394"/>
    <n v="1079"/>
    <s v="LT05"/>
    <s v="E009"/>
    <n v="9806684"/>
    <n v="12"/>
    <n v="240"/>
    <s v="2025-01-23"/>
    <s v="Approved"/>
    <s v="2025-01-27"/>
    <s v="Customer 1079"/>
    <s v="Business Loan"/>
    <s v="B01"/>
    <s v="Hyderabad Main"/>
    <s v="High value"/>
    <s v="Under Review"/>
    <n v="110577"/>
    <n v="9696107"/>
    <s v="Jan"/>
    <s v="Male"/>
    <x v="28"/>
  </r>
  <r>
    <s v="L0395"/>
    <n v="1137"/>
    <s v="LT05"/>
    <s v="E018"/>
    <n v="5046325"/>
    <n v="11"/>
    <n v="240"/>
    <s v="2025-03-22"/>
    <s v="Approved"/>
    <s v="2025-03-31"/>
    <s v="Customer 1137"/>
    <s v="Business Loan"/>
    <s v="B05"/>
    <s v="Warangal Branch"/>
    <s v="High value"/>
    <s v="Under Review"/>
    <n v="21174"/>
    <n v="5025151"/>
    <s v="Mar"/>
    <s v="Female"/>
    <x v="20"/>
  </r>
  <r>
    <s v="L0396"/>
    <n v="1043"/>
    <s v="LT05"/>
    <s v="E013"/>
    <n v="9506864"/>
    <n v="8.5"/>
    <n v="120"/>
    <s v="2025-09-11"/>
    <s v="Rejected"/>
    <m/>
    <s v="Customer 1043"/>
    <s v="Business Loan"/>
    <s v="B02"/>
    <s v="Vijayawada Branch"/>
    <s v="High value"/>
    <s v="Under Review"/>
    <n v="164437"/>
    <n v="9342427"/>
    <s v="Sep"/>
    <s v="Male"/>
    <x v="18"/>
  </r>
  <r>
    <s v="L0397"/>
    <n v="1192"/>
    <s v="LT05"/>
    <s v="E001"/>
    <n v="5365383"/>
    <n v="12"/>
    <n v="84"/>
    <s v="2025-09-04"/>
    <s v="Pending"/>
    <m/>
    <s v="Customer 1192"/>
    <s v="Business Loan"/>
    <s v="B04"/>
    <s v="Guntur Branch"/>
    <s v="High value"/>
    <s v="Under Review"/>
    <n v="150002"/>
    <n v="5215381"/>
    <s v="Sep"/>
    <s v="Male"/>
    <x v="25"/>
  </r>
  <r>
    <s v="L0398"/>
    <n v="1132"/>
    <s v="LT02"/>
    <s v="E016"/>
    <n v="9451062"/>
    <n v="9.5"/>
    <n v="120"/>
    <s v="2025-01-23"/>
    <s v="Pending"/>
    <m/>
    <s v="Customer 1132"/>
    <s v="Personal Loan"/>
    <s v="B04"/>
    <s v="Guntur Branch"/>
    <s v="High value"/>
    <s v="Under Review"/>
    <n v="153840"/>
    <n v="9297222"/>
    <s v="Jan"/>
    <s v="Male"/>
    <x v="10"/>
  </r>
  <r>
    <s v="L0399"/>
    <n v="1083"/>
    <s v="LT02"/>
    <s v="E010"/>
    <n v="422863"/>
    <n v="9.5"/>
    <n v="60"/>
    <s v="2025-05-11"/>
    <s v="Approved"/>
    <s v="2025-05-19"/>
    <s v="Customer 1083"/>
    <s v="Personal Loan"/>
    <s v="B03"/>
    <s v="Vizag Branch"/>
    <s v="Normal"/>
    <s v="Under Review"/>
    <n v="137057"/>
    <n v="285806"/>
    <s v="May"/>
    <s v="Male"/>
    <x v="24"/>
  </r>
  <r>
    <s v="L0400"/>
    <n v="1107"/>
    <s v="LT01"/>
    <s v="E003"/>
    <n v="4822330"/>
    <n v="11"/>
    <n v="36"/>
    <s v="2025-11-16"/>
    <s v="Approved"/>
    <s v="2025-11-18"/>
    <s v="Customer 1107"/>
    <s v="Home Loan"/>
    <s v="B04"/>
    <s v="Guntur Branch"/>
    <s v="High value"/>
    <s v="Under Review"/>
    <n v="71463"/>
    <n v="4750867"/>
    <s v="Nov"/>
    <s v="Male"/>
    <x v="5"/>
  </r>
  <r>
    <s v="L0401"/>
    <n v="1057"/>
    <s v="LT02"/>
    <s v="E009"/>
    <n v="3849094"/>
    <n v="11"/>
    <n v="120"/>
    <s v="2025-09-15"/>
    <s v="Rejected"/>
    <m/>
    <s v="Customer 1057"/>
    <s v="Personal Loan"/>
    <s v="B02"/>
    <s v="Vijayawada Branch"/>
    <s v="High value"/>
    <s v="Under Review"/>
    <n v="0"/>
    <n v="3849094"/>
    <s v="Sep"/>
    <s v="Female"/>
    <x v="28"/>
  </r>
  <r>
    <s v="L0402"/>
    <n v="1106"/>
    <s v="LT05"/>
    <s v="E019"/>
    <n v="2775331"/>
    <n v="8.5"/>
    <n v="120"/>
    <s v="2025-08-04"/>
    <s v="Approved"/>
    <s v="2025-08-10"/>
    <s v="Customer 1106"/>
    <s v="Business Loan"/>
    <s v="B02"/>
    <s v="Vijayawada Branch"/>
    <s v="High value"/>
    <s v="Under Review"/>
    <n v="44510"/>
    <n v="2730821"/>
    <s v="Aug"/>
    <s v="Male"/>
    <x v="12"/>
  </r>
  <r>
    <s v="L0403"/>
    <n v="1111"/>
    <s v="LT05"/>
    <s v="E016"/>
    <n v="8021281"/>
    <n v="7.5"/>
    <n v="84"/>
    <s v="2025-06-19"/>
    <s v="Rejected"/>
    <m/>
    <s v="Customer 1111"/>
    <s v="Business Loan"/>
    <s v="B05"/>
    <s v="Warangal Branch"/>
    <s v="High value"/>
    <s v="Under Review"/>
    <n v="45909"/>
    <n v="7975372"/>
    <s v="Jun"/>
    <s v="Male"/>
    <x v="10"/>
  </r>
  <r>
    <s v="L0404"/>
    <n v="1094"/>
    <s v="LT05"/>
    <s v="E016"/>
    <n v="9921560"/>
    <n v="7.5"/>
    <n v="60"/>
    <s v="2025-01-30"/>
    <s v="Approved"/>
    <s v="2025-02-05"/>
    <s v="Customer 1094"/>
    <s v="Business Loan"/>
    <s v="B01"/>
    <s v="Hyderabad Main"/>
    <s v="High value"/>
    <s v="Under Review"/>
    <n v="89368"/>
    <n v="9832192"/>
    <s v="Jan"/>
    <s v="Male"/>
    <x v="10"/>
  </r>
  <r>
    <s v="L0405"/>
    <n v="1133"/>
    <s v="LT03"/>
    <s v="E030"/>
    <n v="8635160"/>
    <n v="8.5"/>
    <n v="60"/>
    <s v="2025-06-22"/>
    <s v="Approved"/>
    <s v="2025-06-23"/>
    <s v="Customer 1133"/>
    <s v="Car Loan"/>
    <s v="B04"/>
    <s v="Guntur Branch"/>
    <s v="High value"/>
    <s v="Under Review"/>
    <n v="0"/>
    <n v="8635160"/>
    <s v="Jun"/>
    <s v="Female"/>
    <x v="3"/>
  </r>
  <r>
    <s v="L0406"/>
    <n v="1097"/>
    <s v="LT02"/>
    <s v="E017"/>
    <n v="2148406"/>
    <n v="7.5"/>
    <n v="120"/>
    <s v="2025-10-07"/>
    <s v="Approved"/>
    <s v="2025-10-11"/>
    <s v="Customer 1097"/>
    <s v="Personal Loan"/>
    <s v="B03"/>
    <s v="Vizag Branch"/>
    <s v="High value"/>
    <s v="Under Review"/>
    <n v="97051"/>
    <n v="2051355"/>
    <s v="Oct"/>
    <s v="Male"/>
    <x v="26"/>
  </r>
  <r>
    <s v="L0407"/>
    <n v="1021"/>
    <s v="LT04"/>
    <s v="E021"/>
    <n v="3107516"/>
    <n v="8.5"/>
    <n v="240"/>
    <s v="2025-03-01"/>
    <s v="Approved"/>
    <s v="2025-03-03"/>
    <s v="Customer 1021"/>
    <s v="Education Loan"/>
    <s v="B03"/>
    <s v="Vizag Branch"/>
    <s v="High value"/>
    <s v="Under Review"/>
    <n v="279113"/>
    <n v="2828403"/>
    <s v="Mar"/>
    <s v="Male"/>
    <x v="11"/>
  </r>
  <r>
    <s v="L0408"/>
    <n v="1038"/>
    <s v="LT01"/>
    <s v="E004"/>
    <n v="3630045"/>
    <n v="7.5"/>
    <n v="60"/>
    <s v="2025-05-18"/>
    <s v="Approved"/>
    <s v="2025-05-24"/>
    <s v="Customer 1038"/>
    <s v="Home Loan"/>
    <s v="B02"/>
    <s v="Vijayawada Branch"/>
    <s v="High value"/>
    <s v="Under Review"/>
    <n v="39137"/>
    <n v="3590908"/>
    <s v="May"/>
    <s v="Male"/>
    <x v="22"/>
  </r>
  <r>
    <s v="L0409"/>
    <n v="1117"/>
    <s v="LT02"/>
    <s v="E023"/>
    <n v="7916377"/>
    <n v="12"/>
    <n v="240"/>
    <s v="2025-04-09"/>
    <s v="Approved"/>
    <s v="2025-04-16"/>
    <s v="Customer 1117"/>
    <s v="Personal Loan"/>
    <s v="B04"/>
    <s v="Guntur Branch"/>
    <s v="High value"/>
    <s v="Under Review"/>
    <n v="25883"/>
    <n v="7890494"/>
    <s v="Apr"/>
    <s v="Female"/>
    <x v="6"/>
  </r>
  <r>
    <s v="L0410"/>
    <n v="1114"/>
    <s v="LT05"/>
    <s v="E013"/>
    <n v="1183564"/>
    <n v="11"/>
    <n v="60"/>
    <s v="2025-05-18"/>
    <s v="Pending"/>
    <m/>
    <s v="Customer 1114"/>
    <s v="Business Loan"/>
    <s v="B03"/>
    <s v="Vizag Branch"/>
    <s v="High value"/>
    <s v="Under Review"/>
    <n v="106017"/>
    <n v="1077547"/>
    <s v="May"/>
    <s v="Female"/>
    <x v="18"/>
  </r>
  <r>
    <s v="L0411"/>
    <n v="1162"/>
    <s v="LT04"/>
    <s v="E012"/>
    <n v="4561023"/>
    <n v="9.5"/>
    <n v="36"/>
    <s v="2025-06-24"/>
    <s v="Rejected"/>
    <m/>
    <s v="Customer 1162"/>
    <s v="Education Loan"/>
    <s v="B01"/>
    <s v="Hyderabad Main"/>
    <s v="High value"/>
    <s v="Under Review"/>
    <n v="138877"/>
    <n v="4422146"/>
    <s v="Jun"/>
    <s v="Female"/>
    <x v="15"/>
  </r>
  <r>
    <s v="L0412"/>
    <n v="1039"/>
    <s v="LT05"/>
    <s v="E014"/>
    <n v="3006667"/>
    <n v="11"/>
    <n v="120"/>
    <s v="2025-04-17"/>
    <s v="Approved"/>
    <s v="2025-04-22"/>
    <s v="Customer 1039"/>
    <s v="Business Loan"/>
    <s v="B01"/>
    <s v="Hyderabad Main"/>
    <s v="High value"/>
    <s v="Under Review"/>
    <n v="114105"/>
    <n v="2892562"/>
    <s v="Apr"/>
    <s v="Female"/>
    <x v="29"/>
  </r>
  <r>
    <s v="L0413"/>
    <n v="1157"/>
    <s v="LT01"/>
    <s v="E029"/>
    <n v="1687969"/>
    <n v="7.5"/>
    <n v="120"/>
    <s v="2025-12-11"/>
    <s v="Approved"/>
    <s v="2025-12-21"/>
    <s v="Customer 1157"/>
    <s v="Home Loan"/>
    <s v="B03"/>
    <s v="Vizag Branch"/>
    <s v="High value"/>
    <s v="Under Review"/>
    <n v="88700"/>
    <n v="1599269"/>
    <s v="Dec"/>
    <s v="Female"/>
    <x v="13"/>
  </r>
  <r>
    <s v="L0414"/>
    <n v="1158"/>
    <s v="LT02"/>
    <s v="E026"/>
    <n v="488857"/>
    <n v="9.5"/>
    <n v="84"/>
    <s v="2025-10-18"/>
    <s v="Approved"/>
    <s v="2025-10-24"/>
    <s v="Customer 1158"/>
    <s v="Personal Loan"/>
    <s v="B05"/>
    <s v="Warangal Branch"/>
    <s v="Normal"/>
    <s v="Under Review"/>
    <n v="122778"/>
    <n v="366079"/>
    <s v="Oct"/>
    <s v="Female"/>
    <x v="23"/>
  </r>
  <r>
    <s v="L0415"/>
    <n v="1009"/>
    <s v="LT04"/>
    <s v="E002"/>
    <n v="5175826"/>
    <n v="8.5"/>
    <n v="60"/>
    <s v="2025-12-11"/>
    <s v="Approved"/>
    <s v="2025-12-14"/>
    <s v="Customer 1009"/>
    <s v="Education Loan"/>
    <s v="B05"/>
    <s v="Warangal Branch"/>
    <s v="High value"/>
    <s v="Under Review"/>
    <n v="35408"/>
    <n v="5140418"/>
    <s v="Dec"/>
    <s v="Male"/>
    <x v="17"/>
  </r>
  <r>
    <s v="L0416"/>
    <n v="1106"/>
    <s v="LT04"/>
    <s v="E024"/>
    <n v="1929610"/>
    <n v="7.5"/>
    <n v="36"/>
    <s v="2025-11-13"/>
    <s v="Approved"/>
    <s v="2025-11-16"/>
    <s v="Customer 1106"/>
    <s v="Education Loan"/>
    <s v="B02"/>
    <s v="Vijayawada Branch"/>
    <s v="High value"/>
    <s v="Under Review"/>
    <n v="0"/>
    <n v="1929610"/>
    <s v="Nov"/>
    <s v="Male"/>
    <x v="19"/>
  </r>
  <r>
    <s v="L0417"/>
    <n v="1105"/>
    <s v="LT02"/>
    <s v="E009"/>
    <n v="4415238"/>
    <n v="9.5"/>
    <n v="240"/>
    <s v="2025-01-16"/>
    <s v="Approved"/>
    <s v="2025-01-19"/>
    <s v="Customer 1105"/>
    <s v="Personal Loan"/>
    <s v="B01"/>
    <s v="Hyderabad Main"/>
    <s v="High value"/>
    <s v="Under Review"/>
    <n v="67911"/>
    <n v="4347327"/>
    <s v="Jan"/>
    <s v="Female"/>
    <x v="28"/>
  </r>
  <r>
    <s v="L0418"/>
    <n v="1077"/>
    <s v="LT03"/>
    <s v="E026"/>
    <n v="6430018"/>
    <n v="8.5"/>
    <n v="240"/>
    <s v="2025-01-04"/>
    <s v="Pending"/>
    <m/>
    <s v="Customer 1077"/>
    <s v="Car Loan"/>
    <s v="B01"/>
    <s v="Hyderabad Main"/>
    <s v="High value"/>
    <s v="Under Review"/>
    <n v="7344"/>
    <n v="6422674"/>
    <s v="Jan"/>
    <s v="Male"/>
    <x v="23"/>
  </r>
  <r>
    <s v="L0419"/>
    <n v="1123"/>
    <s v="LT02"/>
    <s v="E001"/>
    <n v="6097191"/>
    <n v="12"/>
    <n v="60"/>
    <s v="2025-09-24"/>
    <s v="Rejected"/>
    <m/>
    <s v="Customer 1123"/>
    <s v="Personal Loan"/>
    <s v="B04"/>
    <s v="Guntur Branch"/>
    <s v="High value"/>
    <s v="Under Review"/>
    <n v="0"/>
    <n v="6097191"/>
    <s v="Sep"/>
    <s v="Male"/>
    <x v="25"/>
  </r>
  <r>
    <s v="L0420"/>
    <n v="1092"/>
    <s v="LT04"/>
    <s v="E025"/>
    <n v="4537474"/>
    <n v="11"/>
    <n v="84"/>
    <s v="2025-11-18"/>
    <s v="Pending"/>
    <m/>
    <s v="Customer 1092"/>
    <s v="Education Loan"/>
    <s v="B02"/>
    <s v="Vijayawada Branch"/>
    <s v="High value"/>
    <s v="Under Review"/>
    <n v="152132"/>
    <n v="4385342"/>
    <s v="Nov"/>
    <s v="Female"/>
    <x v="14"/>
  </r>
  <r>
    <s v="L0421"/>
    <n v="1154"/>
    <s v="LT02"/>
    <s v="E006"/>
    <n v="5487092"/>
    <n v="7.5"/>
    <n v="36"/>
    <s v="2025-04-28"/>
    <s v="Approved"/>
    <s v="2025-05-06"/>
    <s v="Customer 1154"/>
    <s v="Personal Loan"/>
    <s v="B04"/>
    <s v="Guntur Branch"/>
    <s v="High value"/>
    <s v="Under Review"/>
    <n v="98633"/>
    <n v="5388459"/>
    <s v="Apr"/>
    <s v="Male"/>
    <x v="1"/>
  </r>
  <r>
    <s v="L0422"/>
    <n v="1099"/>
    <s v="LT01"/>
    <s v="E021"/>
    <n v="4698031"/>
    <n v="11"/>
    <n v="120"/>
    <s v="2025-03-24"/>
    <s v="Approved"/>
    <s v="2025-03-26"/>
    <s v="Customer 1099"/>
    <s v="Home Loan"/>
    <s v="B05"/>
    <s v="Warangal Branch"/>
    <s v="High value"/>
    <s v="Under Review"/>
    <n v="188838"/>
    <n v="4509193"/>
    <s v="Mar"/>
    <s v="Female"/>
    <x v="11"/>
  </r>
  <r>
    <s v="L0423"/>
    <n v="1178"/>
    <s v="LT04"/>
    <s v="E029"/>
    <n v="8706704"/>
    <n v="12"/>
    <n v="60"/>
    <s v="2025-10-13"/>
    <s v="Approved"/>
    <s v="2025-10-16"/>
    <s v="Customer 1178"/>
    <s v="Education Loan"/>
    <s v="B01"/>
    <s v="Hyderabad Main"/>
    <s v="High value"/>
    <s v="Under Review"/>
    <n v="77178"/>
    <n v="8629526"/>
    <s v="Oct"/>
    <s v="Male"/>
    <x v="13"/>
  </r>
  <r>
    <s v="L0424"/>
    <n v="1076"/>
    <s v="LT02"/>
    <s v="E021"/>
    <n v="7374869"/>
    <n v="7.5"/>
    <n v="240"/>
    <s v="2025-03-31"/>
    <s v="Approved"/>
    <s v="2025-04-09"/>
    <s v="Customer 1076"/>
    <s v="Personal Loan"/>
    <s v="B02"/>
    <s v="Vijayawada Branch"/>
    <s v="High value"/>
    <s v="Under Review"/>
    <n v="0"/>
    <n v="7374869"/>
    <s v="Mar"/>
    <s v="Male"/>
    <x v="11"/>
  </r>
  <r>
    <s v="L0425"/>
    <n v="1175"/>
    <s v="LT01"/>
    <s v="E003"/>
    <n v="5388976"/>
    <n v="7.5"/>
    <n v="60"/>
    <s v="2025-06-20"/>
    <s v="Approved"/>
    <s v="2025-06-30"/>
    <s v="Customer 1175"/>
    <s v="Home Loan"/>
    <s v="B01"/>
    <s v="Hyderabad Main"/>
    <s v="High value"/>
    <s v="Under Review"/>
    <n v="110902"/>
    <n v="5278074"/>
    <s v="Jun"/>
    <s v="Male"/>
    <x v="5"/>
  </r>
  <r>
    <s v="L0426"/>
    <n v="1124"/>
    <s v="LT02"/>
    <s v="E024"/>
    <n v="5658719"/>
    <n v="12"/>
    <n v="120"/>
    <s v="2025-02-02"/>
    <s v="Rejected"/>
    <m/>
    <s v="Customer 1124"/>
    <s v="Personal Loan"/>
    <s v="B05"/>
    <s v="Warangal Branch"/>
    <s v="High value"/>
    <s v="Under Review"/>
    <n v="0"/>
    <n v="5658719"/>
    <s v="Feb"/>
    <s v="Female"/>
    <x v="19"/>
  </r>
  <r>
    <s v="L0427"/>
    <n v="1112"/>
    <s v="LT02"/>
    <s v="E014"/>
    <n v="7293787"/>
    <n v="7.5"/>
    <n v="120"/>
    <s v="2025-04-13"/>
    <s v="Pending"/>
    <m/>
    <s v="Customer 1112"/>
    <s v="Personal Loan"/>
    <s v="B03"/>
    <s v="Vizag Branch"/>
    <s v="High value"/>
    <s v="Under Review"/>
    <n v="145386"/>
    <n v="7148401"/>
    <s v="Apr"/>
    <s v="Female"/>
    <x v="29"/>
  </r>
  <r>
    <s v="L0428"/>
    <n v="1055"/>
    <s v="LT03"/>
    <s v="E007"/>
    <n v="827015"/>
    <n v="11"/>
    <n v="84"/>
    <s v="2025-11-24"/>
    <s v="Approved"/>
    <s v="2025-12-04"/>
    <s v="Customer 1055"/>
    <s v="Car Loan"/>
    <s v="B05"/>
    <s v="Warangal Branch"/>
    <s v="Normal"/>
    <s v="Under Review"/>
    <n v="0"/>
    <n v="827015"/>
    <s v="Nov"/>
    <s v="Female"/>
    <x v="2"/>
  </r>
  <r>
    <s v="L0429"/>
    <n v="1197"/>
    <s v="LT01"/>
    <s v="E024"/>
    <n v="9548544"/>
    <n v="9.5"/>
    <n v="36"/>
    <s v="2025-12-28"/>
    <s v="Approved"/>
    <s v="2025-12-30"/>
    <s v="Customer 1197"/>
    <s v="Home Loan"/>
    <s v="B02"/>
    <s v="Vijayawada Branch"/>
    <s v="High value"/>
    <s v="Under Review"/>
    <n v="211061"/>
    <n v="9337483"/>
    <s v="Dec"/>
    <s v="Male"/>
    <x v="19"/>
  </r>
  <r>
    <s v="L0430"/>
    <n v="1056"/>
    <s v="LT05"/>
    <s v="E023"/>
    <n v="5706107"/>
    <n v="8.5"/>
    <n v="36"/>
    <s v="2025-06-18"/>
    <s v="Approved"/>
    <s v="2025-06-27"/>
    <s v="Customer 1056"/>
    <s v="Business Loan"/>
    <s v="B05"/>
    <s v="Warangal Branch"/>
    <s v="High value"/>
    <s v="Under Review"/>
    <n v="15948"/>
    <n v="5690159"/>
    <s v="Jun"/>
    <s v="Male"/>
    <x v="6"/>
  </r>
  <r>
    <s v="L0431"/>
    <n v="1138"/>
    <s v="LT03"/>
    <s v="E013"/>
    <n v="6117097"/>
    <n v="9.5"/>
    <n v="84"/>
    <s v="2025-12-14"/>
    <s v="Rejected"/>
    <m/>
    <s v="Customer 1138"/>
    <s v="Car Loan"/>
    <s v="B05"/>
    <s v="Warangal Branch"/>
    <s v="High value"/>
    <s v="Under Review"/>
    <n v="0"/>
    <n v="6117097"/>
    <s v="Dec"/>
    <s v="Female"/>
    <x v="18"/>
  </r>
  <r>
    <s v="L0432"/>
    <n v="1008"/>
    <s v="LT01"/>
    <s v="E013"/>
    <n v="3824386"/>
    <n v="12"/>
    <n v="60"/>
    <s v="2025-02-16"/>
    <s v="Approved"/>
    <s v="2025-02-24"/>
    <s v="Customer 1008"/>
    <s v="Home Loan"/>
    <s v="B02"/>
    <s v="Vijayawada Branch"/>
    <s v="High value"/>
    <s v="Under Review"/>
    <n v="181462"/>
    <n v="3642924"/>
    <s v="Feb"/>
    <s v="Female"/>
    <x v="18"/>
  </r>
  <r>
    <s v="L0433"/>
    <n v="1136"/>
    <s v="LT02"/>
    <s v="E028"/>
    <n v="2772900"/>
    <n v="7.5"/>
    <n v="84"/>
    <s v="2025-06-09"/>
    <s v="Approved"/>
    <s v="2025-06-13"/>
    <s v="Customer 1136"/>
    <s v="Personal Loan"/>
    <s v="B01"/>
    <s v="Hyderabad Main"/>
    <s v="High value"/>
    <s v="Under Review"/>
    <n v="47389"/>
    <n v="2725511"/>
    <s v="Jun"/>
    <s v="Male"/>
    <x v="0"/>
  </r>
  <r>
    <s v="L0434"/>
    <n v="1002"/>
    <s v="LT04"/>
    <s v="E008"/>
    <n v="6628965"/>
    <n v="11"/>
    <n v="36"/>
    <s v="2025-04-04"/>
    <s v="Approved"/>
    <s v="2025-04-08"/>
    <s v="Customer 1002"/>
    <s v="Education Loan"/>
    <s v="B05"/>
    <s v="Warangal Branch"/>
    <s v="High value"/>
    <s v="Under Review"/>
    <n v="64444"/>
    <n v="6564521"/>
    <s v="Apr"/>
    <s v="Female"/>
    <x v="16"/>
  </r>
  <r>
    <s v="L0435"/>
    <n v="1029"/>
    <s v="LT03"/>
    <s v="E024"/>
    <n v="8809380"/>
    <n v="8.5"/>
    <n v="60"/>
    <s v="2025-03-01"/>
    <s v="Approved"/>
    <s v="2025-03-07"/>
    <s v="Customer 1029"/>
    <s v="Car Loan"/>
    <s v="B04"/>
    <s v="Guntur Branch"/>
    <s v="High value"/>
    <s v="Under Review"/>
    <n v="153038"/>
    <n v="8656342"/>
    <s v="Mar"/>
    <s v="Female"/>
    <x v="19"/>
  </r>
  <r>
    <s v="L0436"/>
    <n v="1131"/>
    <s v="LT04"/>
    <s v="E007"/>
    <n v="2569760"/>
    <n v="9.5"/>
    <n v="36"/>
    <s v="2025-12-12"/>
    <s v="Approved"/>
    <s v="2025-12-18"/>
    <s v="Customer 1131"/>
    <s v="Education Loan"/>
    <s v="B02"/>
    <s v="Vijayawada Branch"/>
    <s v="High value"/>
    <s v="Under Review"/>
    <n v="180133"/>
    <n v="2389627"/>
    <s v="Dec"/>
    <s v="Female"/>
    <x v="2"/>
  </r>
  <r>
    <s v="L0437"/>
    <n v="1121"/>
    <s v="LT05"/>
    <s v="E008"/>
    <n v="2332546"/>
    <n v="7.5"/>
    <n v="120"/>
    <s v="2025-01-15"/>
    <s v="Approved"/>
    <s v="2025-01-16"/>
    <s v="Customer 1121"/>
    <s v="Business Loan"/>
    <s v="B01"/>
    <s v="Hyderabad Main"/>
    <s v="High value"/>
    <s v="Under Review"/>
    <n v="132153"/>
    <n v="2200393"/>
    <s v="Jan"/>
    <s v="Female"/>
    <x v="16"/>
  </r>
  <r>
    <s v="L0438"/>
    <n v="1098"/>
    <s v="LT02"/>
    <s v="E021"/>
    <n v="9977719"/>
    <n v="11"/>
    <n v="120"/>
    <s v="2025-05-30"/>
    <s v="Pending"/>
    <m/>
    <s v="Customer 1098"/>
    <s v="Personal Loan"/>
    <s v="B04"/>
    <s v="Guntur Branch"/>
    <s v="High value"/>
    <s v="Under Review"/>
    <n v="23999"/>
    <n v="9953720"/>
    <s v="May"/>
    <s v="Female"/>
    <x v="11"/>
  </r>
  <r>
    <s v="L0439"/>
    <n v="1094"/>
    <s v="LT01"/>
    <s v="E005"/>
    <n v="3382095"/>
    <n v="8.5"/>
    <n v="240"/>
    <s v="2025-02-23"/>
    <s v="Pending"/>
    <m/>
    <s v="Customer 1094"/>
    <s v="Home Loan"/>
    <s v="B01"/>
    <s v="Hyderabad Main"/>
    <s v="High value"/>
    <s v="Under Review"/>
    <n v="152511"/>
    <n v="3229584"/>
    <s v="Feb"/>
    <s v="Male"/>
    <x v="21"/>
  </r>
  <r>
    <s v="L0440"/>
    <n v="1179"/>
    <s v="LT04"/>
    <s v="E016"/>
    <n v="6285881"/>
    <n v="11"/>
    <n v="84"/>
    <s v="2025-11-18"/>
    <s v="Approved"/>
    <s v="2025-11-25"/>
    <s v="Customer 1179"/>
    <s v="Education Loan"/>
    <s v="B03"/>
    <s v="Vizag Branch"/>
    <s v="High value"/>
    <s v="Under Review"/>
    <n v="23612"/>
    <n v="6262269"/>
    <s v="Nov"/>
    <s v="Female"/>
    <x v="10"/>
  </r>
  <r>
    <s v="L0441"/>
    <n v="1145"/>
    <s v="LT04"/>
    <s v="E005"/>
    <n v="9821150"/>
    <n v="11"/>
    <n v="120"/>
    <s v="2025-06-25"/>
    <s v="Approved"/>
    <s v="2025-07-02"/>
    <s v="Customer 1145"/>
    <s v="Education Loan"/>
    <s v="B01"/>
    <s v="Hyderabad Main"/>
    <s v="High value"/>
    <s v="Under Review"/>
    <n v="37595"/>
    <n v="9783555"/>
    <s v="Jun"/>
    <s v="Male"/>
    <x v="21"/>
  </r>
  <r>
    <s v="L0442"/>
    <n v="1098"/>
    <s v="LT05"/>
    <s v="E018"/>
    <n v="9572439"/>
    <n v="9.5"/>
    <n v="36"/>
    <s v="2025-01-05"/>
    <s v="Approved"/>
    <s v="2025-01-07"/>
    <s v="Customer 1098"/>
    <s v="Business Loan"/>
    <s v="B04"/>
    <s v="Guntur Branch"/>
    <s v="High value"/>
    <s v="Under Review"/>
    <n v="39694"/>
    <n v="9532745"/>
    <s v="Jan"/>
    <s v="Female"/>
    <x v="20"/>
  </r>
  <r>
    <s v="L0443"/>
    <n v="1091"/>
    <s v="LT03"/>
    <s v="E006"/>
    <n v="5539350"/>
    <n v="12"/>
    <n v="60"/>
    <s v="2025-02-10"/>
    <s v="Rejected"/>
    <m/>
    <s v="Customer 1091"/>
    <s v="Car Loan"/>
    <s v="B03"/>
    <s v="Vizag Branch"/>
    <s v="High value"/>
    <s v="Under Review"/>
    <n v="126431"/>
    <n v="5412919"/>
    <s v="Feb"/>
    <s v="Male"/>
    <x v="1"/>
  </r>
  <r>
    <s v="L0444"/>
    <n v="1104"/>
    <s v="LT01"/>
    <s v="E014"/>
    <n v="1224720"/>
    <n v="8.5"/>
    <n v="36"/>
    <s v="2025-12-29"/>
    <s v="Approved"/>
    <s v="2026-01-01"/>
    <s v="Customer 1104"/>
    <s v="Home Loan"/>
    <s v="B02"/>
    <s v="Vijayawada Branch"/>
    <s v="High value"/>
    <s v="Under Review"/>
    <n v="87569"/>
    <n v="1137151"/>
    <s v="Dec"/>
    <s v="Female"/>
    <x v="29"/>
  </r>
  <r>
    <s v="L0445"/>
    <n v="1149"/>
    <s v="LT03"/>
    <s v="E006"/>
    <n v="8000997"/>
    <n v="9.5"/>
    <n v="60"/>
    <s v="2025-01-14"/>
    <s v="Approved"/>
    <s v="2025-01-21"/>
    <s v="Customer 1149"/>
    <s v="Car Loan"/>
    <s v="B05"/>
    <s v="Warangal Branch"/>
    <s v="High value"/>
    <s v="Under Review"/>
    <n v="55844"/>
    <n v="7945153"/>
    <s v="Jan"/>
    <s v="Female"/>
    <x v="1"/>
  </r>
  <r>
    <s v="L0446"/>
    <n v="1013"/>
    <s v="LT05"/>
    <s v="E028"/>
    <n v="1745774"/>
    <n v="8.5"/>
    <n v="240"/>
    <s v="2025-09-18"/>
    <s v="Rejected"/>
    <m/>
    <s v="Customer 1013"/>
    <s v="Business Loan"/>
    <s v="B03"/>
    <s v="Vizag Branch"/>
    <s v="High value"/>
    <s v="Under Review"/>
    <n v="81816"/>
    <n v="1663958"/>
    <s v="Sep"/>
    <s v="Male"/>
    <x v="0"/>
  </r>
  <r>
    <s v="L0447"/>
    <n v="1048"/>
    <s v="LT03"/>
    <s v="E027"/>
    <n v="8225316"/>
    <n v="12"/>
    <n v="84"/>
    <s v="2025-06-07"/>
    <s v="Pending"/>
    <m/>
    <s v="Customer 1048"/>
    <s v="Car Loan"/>
    <s v="B02"/>
    <s v="Vijayawada Branch"/>
    <s v="High value"/>
    <s v="Under Review"/>
    <n v="222433"/>
    <n v="8002883"/>
    <s v="Jun"/>
    <s v="Male"/>
    <x v="4"/>
  </r>
  <r>
    <s v="L0448"/>
    <n v="1180"/>
    <s v="LT04"/>
    <s v="E011"/>
    <n v="9576047"/>
    <n v="9.5"/>
    <n v="84"/>
    <s v="2025-11-11"/>
    <s v="Approved"/>
    <s v="2025-11-13"/>
    <s v="Customer 1180"/>
    <s v="Education Loan"/>
    <s v="B01"/>
    <s v="Hyderabad Main"/>
    <s v="High value"/>
    <s v="Under Review"/>
    <n v="109432"/>
    <n v="9466615"/>
    <s v="Nov"/>
    <s v="Female"/>
    <x v="9"/>
  </r>
  <r>
    <s v="L0449"/>
    <n v="1153"/>
    <s v="LT01"/>
    <s v="E022"/>
    <n v="191930"/>
    <n v="7.5"/>
    <n v="240"/>
    <s v="2025-06-04"/>
    <s v="Pending"/>
    <m/>
    <s v="Customer 1153"/>
    <s v="Home Loan"/>
    <s v="B01"/>
    <s v="Hyderabad Main"/>
    <s v="Normal"/>
    <s v="Under Review"/>
    <n v="176221"/>
    <n v="15709"/>
    <s v="Jun"/>
    <s v="Female"/>
    <x v="27"/>
  </r>
  <r>
    <s v="L0450"/>
    <n v="1084"/>
    <s v="LT05"/>
    <s v="E012"/>
    <n v="1338575"/>
    <n v="12"/>
    <n v="240"/>
    <s v="2025-07-24"/>
    <s v="Approved"/>
    <s v="2025-07-28"/>
    <s v="Customer 1084"/>
    <s v="Business Loan"/>
    <s v="B03"/>
    <s v="Vizag Branch"/>
    <s v="High value"/>
    <s v="Under Review"/>
    <n v="90026"/>
    <n v="1248549"/>
    <s v="Jul"/>
    <s v="Female"/>
    <x v="15"/>
  </r>
  <r>
    <s v="L0451"/>
    <n v="1050"/>
    <s v="LT05"/>
    <s v="E022"/>
    <n v="3841698"/>
    <n v="7.5"/>
    <n v="36"/>
    <s v="2025-06-12"/>
    <s v="Approved"/>
    <s v="2025-06-13"/>
    <s v="Customer 1050"/>
    <s v="Business Loan"/>
    <s v="B05"/>
    <s v="Warangal Branch"/>
    <s v="High value"/>
    <s v="Under Review"/>
    <n v="77170"/>
    <n v="3764528"/>
    <s v="Jun"/>
    <s v="Male"/>
    <x v="27"/>
  </r>
  <r>
    <s v="L0452"/>
    <n v="1109"/>
    <s v="LT01"/>
    <s v="E029"/>
    <n v="9720717"/>
    <n v="7.5"/>
    <n v="240"/>
    <s v="2025-09-09"/>
    <s v="Pending"/>
    <m/>
    <s v="Customer 1109"/>
    <s v="Home Loan"/>
    <s v="B02"/>
    <s v="Vijayawada Branch"/>
    <s v="High value"/>
    <s v="Under Review"/>
    <n v="49894"/>
    <n v="9670823"/>
    <s v="Sep"/>
    <s v="Male"/>
    <x v="13"/>
  </r>
  <r>
    <s v="L0453"/>
    <n v="1097"/>
    <s v="LT02"/>
    <s v="E024"/>
    <n v="1575551"/>
    <n v="11"/>
    <n v="36"/>
    <s v="2025-11-10"/>
    <s v="Approved"/>
    <s v="2025-11-16"/>
    <s v="Customer 1097"/>
    <s v="Personal Loan"/>
    <s v="B03"/>
    <s v="Vizag Branch"/>
    <s v="High value"/>
    <s v="Under Review"/>
    <n v="167568"/>
    <n v="1407983"/>
    <s v="Nov"/>
    <s v="Male"/>
    <x v="19"/>
  </r>
  <r>
    <s v="L0454"/>
    <n v="1117"/>
    <s v="LT02"/>
    <s v="E017"/>
    <n v="3297353"/>
    <n v="9.5"/>
    <n v="60"/>
    <s v="2025-03-13"/>
    <s v="Approved"/>
    <s v="2025-03-19"/>
    <s v="Customer 1117"/>
    <s v="Personal Loan"/>
    <s v="B04"/>
    <s v="Guntur Branch"/>
    <s v="High value"/>
    <s v="Under Review"/>
    <n v="107090"/>
    <n v="3190263"/>
    <s v="Mar"/>
    <s v="Female"/>
    <x v="26"/>
  </r>
  <r>
    <s v="L0455"/>
    <n v="1121"/>
    <s v="LT03"/>
    <s v="E020"/>
    <n v="9258907"/>
    <n v="12"/>
    <n v="36"/>
    <s v="2025-10-28"/>
    <s v="Approved"/>
    <s v="2025-11-06"/>
    <s v="Customer 1121"/>
    <s v="Car Loan"/>
    <s v="B01"/>
    <s v="Hyderabad Main"/>
    <s v="High value"/>
    <s v="Under Review"/>
    <n v="96228"/>
    <n v="9162679"/>
    <s v="Oct"/>
    <s v="Female"/>
    <x v="8"/>
  </r>
  <r>
    <s v="L0456"/>
    <n v="1094"/>
    <s v="LT05"/>
    <s v="E021"/>
    <n v="677978"/>
    <n v="8.5"/>
    <n v="36"/>
    <s v="2025-12-16"/>
    <s v="Approved"/>
    <s v="2025-12-22"/>
    <s v="Customer 1094"/>
    <s v="Business Loan"/>
    <s v="B01"/>
    <s v="Hyderabad Main"/>
    <s v="Normal"/>
    <s v="Under Review"/>
    <n v="138490"/>
    <n v="539488"/>
    <s v="Dec"/>
    <s v="Male"/>
    <x v="11"/>
  </r>
  <r>
    <s v="L0457"/>
    <n v="1167"/>
    <s v="LT02"/>
    <s v="E028"/>
    <n v="9596948"/>
    <n v="7.5"/>
    <n v="240"/>
    <s v="2025-04-30"/>
    <s v="Approved"/>
    <s v="2025-05-03"/>
    <s v="Customer 1167"/>
    <s v="Personal Loan"/>
    <s v="B05"/>
    <s v="Warangal Branch"/>
    <s v="High value"/>
    <s v="Under Review"/>
    <n v="0"/>
    <n v="9596948"/>
    <s v="Apr"/>
    <s v="Female"/>
    <x v="0"/>
  </r>
  <r>
    <s v="L0458"/>
    <n v="1182"/>
    <s v="LT03"/>
    <s v="E001"/>
    <n v="2744901"/>
    <n v="7.5"/>
    <n v="120"/>
    <s v="2025-01-04"/>
    <s v="Approved"/>
    <s v="2025-01-06"/>
    <s v="Customer 1182"/>
    <s v="Car Loan"/>
    <s v="B04"/>
    <s v="Guntur Branch"/>
    <s v="High value"/>
    <s v="Under Review"/>
    <n v="136766"/>
    <n v="2608135"/>
    <s v="Jan"/>
    <s v="Female"/>
    <x v="25"/>
  </r>
  <r>
    <s v="L0459"/>
    <n v="1153"/>
    <s v="LT05"/>
    <s v="E014"/>
    <n v="9672897"/>
    <n v="9.5"/>
    <n v="240"/>
    <s v="2025-12-20"/>
    <s v="Pending"/>
    <m/>
    <s v="Customer 1153"/>
    <s v="Business Loan"/>
    <s v="B01"/>
    <s v="Hyderabad Main"/>
    <s v="High value"/>
    <s v="Under Review"/>
    <n v="10050"/>
    <n v="9662847"/>
    <s v="Dec"/>
    <s v="Female"/>
    <x v="29"/>
  </r>
  <r>
    <s v="L0460"/>
    <n v="1115"/>
    <s v="LT03"/>
    <s v="E013"/>
    <n v="9828349"/>
    <n v="7.5"/>
    <n v="240"/>
    <s v="2025-06-27"/>
    <s v="Pending"/>
    <m/>
    <s v="Customer 1115"/>
    <s v="Car Loan"/>
    <s v="B02"/>
    <s v="Vijayawada Branch"/>
    <s v="High value"/>
    <s v="Under Review"/>
    <n v="131269"/>
    <n v="9697080"/>
    <s v="Jun"/>
    <s v="Male"/>
    <x v="18"/>
  </r>
  <r>
    <s v="L0461"/>
    <n v="1064"/>
    <s v="LT04"/>
    <s v="E001"/>
    <n v="5014859"/>
    <n v="7.5"/>
    <n v="60"/>
    <s v="2025-02-23"/>
    <s v="Approved"/>
    <s v="2025-03-04"/>
    <s v="Customer 1064"/>
    <s v="Education Loan"/>
    <s v="B04"/>
    <s v="Guntur Branch"/>
    <s v="High value"/>
    <s v="Under Review"/>
    <n v="101443"/>
    <n v="4913416"/>
    <s v="Feb"/>
    <s v="Male"/>
    <x v="25"/>
  </r>
  <r>
    <s v="L0462"/>
    <n v="1101"/>
    <s v="LT05"/>
    <s v="E003"/>
    <n v="5523580"/>
    <n v="9.5"/>
    <n v="60"/>
    <s v="2025-04-04"/>
    <s v="Approved"/>
    <s v="2025-04-10"/>
    <s v="Customer 1101"/>
    <s v="Business Loan"/>
    <s v="B04"/>
    <s v="Guntur Branch"/>
    <s v="High value"/>
    <s v="Under Review"/>
    <n v="51328"/>
    <n v="5472252"/>
    <s v="Apr"/>
    <s v="Male"/>
    <x v="5"/>
  </r>
  <r>
    <s v="L0463"/>
    <n v="1042"/>
    <s v="LT01"/>
    <s v="E005"/>
    <n v="339213"/>
    <n v="11"/>
    <n v="240"/>
    <s v="2025-02-18"/>
    <s v="Approved"/>
    <s v="2025-02-23"/>
    <s v="Customer 1042"/>
    <s v="Home Loan"/>
    <s v="B02"/>
    <s v="Vijayawada Branch"/>
    <s v="Normal"/>
    <s v="Under Review"/>
    <n v="43185"/>
    <n v="296028"/>
    <s v="Feb"/>
    <s v="Female"/>
    <x v="21"/>
  </r>
  <r>
    <s v="L0464"/>
    <n v="1151"/>
    <s v="LT01"/>
    <s v="E019"/>
    <n v="719375"/>
    <n v="7.5"/>
    <n v="60"/>
    <s v="2025-10-15"/>
    <s v="Approved"/>
    <s v="2025-10-24"/>
    <s v="Customer 1151"/>
    <s v="Home Loan"/>
    <s v="B02"/>
    <s v="Vijayawada Branch"/>
    <s v="Normal"/>
    <s v="Under Review"/>
    <n v="36909"/>
    <n v="682466"/>
    <s v="Oct"/>
    <s v="Male"/>
    <x v="12"/>
  </r>
  <r>
    <s v="L0465"/>
    <n v="1003"/>
    <s v="LT04"/>
    <s v="E027"/>
    <n v="7950034"/>
    <n v="8.5"/>
    <n v="36"/>
    <s v="2025-12-06"/>
    <s v="Pending"/>
    <m/>
    <s v="Customer 1003"/>
    <s v="Education Loan"/>
    <s v="B04"/>
    <s v="Guntur Branch"/>
    <s v="High value"/>
    <s v="Under Review"/>
    <n v="172296"/>
    <n v="7777738"/>
    <s v="Dec"/>
    <s v="Male"/>
    <x v="4"/>
  </r>
  <r>
    <s v="L0466"/>
    <n v="1107"/>
    <s v="LT02"/>
    <s v="E012"/>
    <n v="2789302"/>
    <n v="8.5"/>
    <n v="240"/>
    <s v="2025-03-07"/>
    <s v="Rejected"/>
    <m/>
    <s v="Customer 1107"/>
    <s v="Personal Loan"/>
    <s v="B04"/>
    <s v="Guntur Branch"/>
    <s v="High value"/>
    <s v="Under Review"/>
    <n v="8246"/>
    <n v="2781056"/>
    <s v="Mar"/>
    <s v="Male"/>
    <x v="15"/>
  </r>
  <r>
    <s v="L0467"/>
    <n v="1089"/>
    <s v="LT02"/>
    <s v="E023"/>
    <n v="4407024"/>
    <n v="12"/>
    <n v="120"/>
    <s v="2025-05-08"/>
    <s v="Approved"/>
    <s v="2025-05-18"/>
    <s v="Customer 1089"/>
    <s v="Personal Loan"/>
    <s v="B05"/>
    <s v="Warangal Branch"/>
    <s v="High value"/>
    <s v="Under Review"/>
    <n v="182441"/>
    <n v="4224583"/>
    <s v="May"/>
    <s v="Male"/>
    <x v="6"/>
  </r>
  <r>
    <s v="L0468"/>
    <n v="1155"/>
    <s v="LT03"/>
    <s v="E020"/>
    <n v="1015229"/>
    <n v="12"/>
    <n v="240"/>
    <s v="2025-02-21"/>
    <s v="Approved"/>
    <s v="2025-03-01"/>
    <s v="Customer 1155"/>
    <s v="Car Loan"/>
    <s v="B05"/>
    <s v="Warangal Branch"/>
    <s v="High value"/>
    <s v="Under Review"/>
    <n v="111492"/>
    <n v="903737"/>
    <s v="Feb"/>
    <s v="Male"/>
    <x v="8"/>
  </r>
  <r>
    <s v="L0469"/>
    <n v="1052"/>
    <s v="LT02"/>
    <s v="E029"/>
    <n v="2707431"/>
    <n v="8.5"/>
    <n v="120"/>
    <s v="2025-05-16"/>
    <s v="Pending"/>
    <m/>
    <s v="Customer 1052"/>
    <s v="Personal Loan"/>
    <s v="B03"/>
    <s v="Vizag Branch"/>
    <s v="High value"/>
    <s v="Under Review"/>
    <n v="95725"/>
    <n v="2611706"/>
    <s v="May"/>
    <s v="Male"/>
    <x v="13"/>
  </r>
  <r>
    <s v="L0470"/>
    <n v="1135"/>
    <s v="LT04"/>
    <s v="E029"/>
    <n v="5700917"/>
    <n v="7.5"/>
    <n v="240"/>
    <s v="2025-11-28"/>
    <s v="Approved"/>
    <s v="2025-12-03"/>
    <s v="Customer 1135"/>
    <s v="Education Loan"/>
    <s v="B05"/>
    <s v="Warangal Branch"/>
    <s v="High value"/>
    <s v="Under Review"/>
    <n v="23647"/>
    <n v="5677270"/>
    <s v="Nov"/>
    <s v="Male"/>
    <x v="13"/>
  </r>
  <r>
    <s v="L0471"/>
    <n v="1021"/>
    <s v="LT05"/>
    <s v="E005"/>
    <n v="1425291"/>
    <n v="7.5"/>
    <n v="36"/>
    <s v="2025-01-15"/>
    <s v="Rejected"/>
    <m/>
    <s v="Customer 1021"/>
    <s v="Business Loan"/>
    <s v="B03"/>
    <s v="Vizag Branch"/>
    <s v="High value"/>
    <s v="Under Review"/>
    <n v="29090"/>
    <n v="1396201"/>
    <s v="Jan"/>
    <s v="Male"/>
    <x v="21"/>
  </r>
  <r>
    <s v="L0472"/>
    <n v="1089"/>
    <s v="LT04"/>
    <s v="E018"/>
    <n v="6929681"/>
    <n v="8.5"/>
    <n v="36"/>
    <s v="2025-07-18"/>
    <s v="Approved"/>
    <s v="2025-07-21"/>
    <s v="Customer 1089"/>
    <s v="Education Loan"/>
    <s v="B05"/>
    <s v="Warangal Branch"/>
    <s v="High value"/>
    <s v="Under Review"/>
    <n v="47402"/>
    <n v="6882279"/>
    <s v="Jul"/>
    <s v="Male"/>
    <x v="20"/>
  </r>
  <r>
    <s v="L0473"/>
    <n v="1065"/>
    <s v="LT01"/>
    <s v="E022"/>
    <n v="4611005"/>
    <n v="12"/>
    <n v="84"/>
    <s v="2025-08-22"/>
    <s v="Approved"/>
    <s v="2025-08-28"/>
    <s v="Customer 1065"/>
    <s v="Home Loan"/>
    <s v="B05"/>
    <s v="Warangal Branch"/>
    <s v="High value"/>
    <s v="Under Review"/>
    <n v="12163"/>
    <n v="4598842"/>
    <s v="Aug"/>
    <s v="Female"/>
    <x v="27"/>
  </r>
  <r>
    <s v="L0474"/>
    <n v="1132"/>
    <s v="LT03"/>
    <s v="E018"/>
    <n v="9075937"/>
    <n v="7.5"/>
    <n v="240"/>
    <s v="2025-12-15"/>
    <s v="Approved"/>
    <s v="2025-12-23"/>
    <s v="Customer 1132"/>
    <s v="Car Loan"/>
    <s v="B04"/>
    <s v="Guntur Branch"/>
    <s v="High value"/>
    <s v="Under Review"/>
    <n v="22623"/>
    <n v="9053314"/>
    <s v="Dec"/>
    <s v="Male"/>
    <x v="20"/>
  </r>
  <r>
    <s v="L0475"/>
    <n v="1153"/>
    <s v="LT03"/>
    <s v="E006"/>
    <n v="4985759"/>
    <n v="11"/>
    <n v="60"/>
    <s v="2025-05-22"/>
    <s v="Approved"/>
    <s v="2025-05-24"/>
    <s v="Customer 1153"/>
    <s v="Car Loan"/>
    <s v="B01"/>
    <s v="Hyderabad Main"/>
    <s v="High value"/>
    <s v="Under Review"/>
    <n v="57362"/>
    <n v="4928397"/>
    <s v="May"/>
    <s v="Female"/>
    <x v="1"/>
  </r>
  <r>
    <s v="L0476"/>
    <n v="1115"/>
    <s v="LT03"/>
    <s v="E004"/>
    <n v="1384515"/>
    <n v="7.5"/>
    <n v="240"/>
    <s v="2025-07-28"/>
    <s v="Approved"/>
    <s v="2025-08-05"/>
    <s v="Customer 1115"/>
    <s v="Car Loan"/>
    <s v="B02"/>
    <s v="Vijayawada Branch"/>
    <s v="High value"/>
    <s v="Under Review"/>
    <n v="104028"/>
    <n v="1280487"/>
    <s v="Jul"/>
    <s v="Male"/>
    <x v="22"/>
  </r>
  <r>
    <s v="L0477"/>
    <n v="1065"/>
    <s v="LT02"/>
    <s v="E002"/>
    <n v="3308497"/>
    <n v="9.5"/>
    <n v="60"/>
    <s v="2025-12-23"/>
    <s v="Pending"/>
    <m/>
    <s v="Customer 1065"/>
    <s v="Personal Loan"/>
    <s v="B05"/>
    <s v="Warangal Branch"/>
    <s v="High value"/>
    <s v="Under Review"/>
    <n v="114596"/>
    <n v="3193901"/>
    <s v="Dec"/>
    <s v="Female"/>
    <x v="17"/>
  </r>
  <r>
    <s v="L0478"/>
    <n v="1104"/>
    <s v="LT02"/>
    <s v="E030"/>
    <n v="6252679"/>
    <n v="12"/>
    <n v="36"/>
    <s v="2025-06-18"/>
    <s v="Approved"/>
    <s v="2025-06-25"/>
    <s v="Customer 1104"/>
    <s v="Personal Loan"/>
    <s v="B02"/>
    <s v="Vijayawada Branch"/>
    <s v="High value"/>
    <s v="Under Review"/>
    <n v="83307"/>
    <n v="6169372"/>
    <s v="Jun"/>
    <s v="Female"/>
    <x v="3"/>
  </r>
  <r>
    <s v="L0479"/>
    <n v="1052"/>
    <s v="LT01"/>
    <s v="E001"/>
    <n v="6315865"/>
    <n v="9.5"/>
    <n v="36"/>
    <s v="2025-11-17"/>
    <s v="Pending"/>
    <m/>
    <s v="Customer 1052"/>
    <s v="Home Loan"/>
    <s v="B03"/>
    <s v="Vizag Branch"/>
    <s v="High value"/>
    <s v="Under Review"/>
    <n v="15806"/>
    <n v="6300059"/>
    <s v="Nov"/>
    <s v="Male"/>
    <x v="25"/>
  </r>
  <r>
    <s v="L0480"/>
    <n v="1058"/>
    <s v="LT04"/>
    <s v="E028"/>
    <n v="652530"/>
    <n v="8.5"/>
    <n v="60"/>
    <s v="2025-05-15"/>
    <s v="Pending"/>
    <m/>
    <s v="Customer 1058"/>
    <s v="Education Loan"/>
    <s v="B01"/>
    <s v="Hyderabad Main"/>
    <s v="Normal"/>
    <s v="Under Review"/>
    <n v="0"/>
    <n v="652530"/>
    <s v="May"/>
    <s v="Male"/>
    <x v="0"/>
  </r>
  <r>
    <s v="L0481"/>
    <n v="1089"/>
    <s v="LT01"/>
    <s v="E030"/>
    <n v="5900009"/>
    <n v="9.5"/>
    <n v="36"/>
    <s v="2025-07-17"/>
    <s v="Approved"/>
    <s v="2025-07-25"/>
    <s v="Customer 1089"/>
    <s v="Home Loan"/>
    <s v="B05"/>
    <s v="Warangal Branch"/>
    <s v="High value"/>
    <s v="Under Review"/>
    <n v="88278"/>
    <n v="5811731"/>
    <s v="Jul"/>
    <s v="Male"/>
    <x v="3"/>
  </r>
  <r>
    <s v="L0482"/>
    <n v="1062"/>
    <s v="LT03"/>
    <s v="E025"/>
    <n v="3183797"/>
    <n v="9.5"/>
    <n v="84"/>
    <s v="2025-01-25"/>
    <s v="Approved"/>
    <s v="2025-02-02"/>
    <s v="Customer 1062"/>
    <s v="Car Loan"/>
    <s v="B04"/>
    <s v="Guntur Branch"/>
    <s v="High value"/>
    <s v="Under Review"/>
    <n v="185934"/>
    <n v="2997863"/>
    <s v="Jan"/>
    <s v="Male"/>
    <x v="14"/>
  </r>
  <r>
    <s v="L0483"/>
    <n v="1101"/>
    <s v="LT02"/>
    <s v="E003"/>
    <n v="2547702"/>
    <n v="9.5"/>
    <n v="60"/>
    <s v="2025-05-03"/>
    <s v="Approved"/>
    <s v="2025-05-07"/>
    <s v="Customer 1101"/>
    <s v="Personal Loan"/>
    <s v="B04"/>
    <s v="Guntur Branch"/>
    <s v="High value"/>
    <s v="Under Review"/>
    <n v="12561"/>
    <n v="2535141"/>
    <s v="May"/>
    <s v="Male"/>
    <x v="5"/>
  </r>
  <r>
    <s v="L0484"/>
    <n v="1139"/>
    <s v="LT01"/>
    <s v="E022"/>
    <n v="4868106"/>
    <n v="11"/>
    <n v="240"/>
    <s v="2025-06-11"/>
    <s v="Pending"/>
    <m/>
    <s v="Customer 1139"/>
    <s v="Home Loan"/>
    <s v="B01"/>
    <s v="Hyderabad Main"/>
    <s v="High value"/>
    <s v="Under Review"/>
    <n v="12140"/>
    <n v="4855966"/>
    <s v="Jun"/>
    <s v="Female"/>
    <x v="27"/>
  </r>
  <r>
    <s v="L0485"/>
    <n v="1140"/>
    <s v="LT04"/>
    <s v="E010"/>
    <n v="251127"/>
    <n v="9.5"/>
    <n v="60"/>
    <s v="2025-08-17"/>
    <s v="Rejected"/>
    <m/>
    <s v="Customer 1140"/>
    <s v="Education Loan"/>
    <s v="B03"/>
    <s v="Vizag Branch"/>
    <s v="Normal"/>
    <s v="Under Review"/>
    <n v="111216"/>
    <n v="139911"/>
    <s v="Aug"/>
    <s v="Male"/>
    <x v="24"/>
  </r>
  <r>
    <s v="L0486"/>
    <n v="1114"/>
    <s v="LT04"/>
    <s v="E030"/>
    <n v="3177140"/>
    <n v="11"/>
    <n v="60"/>
    <s v="2025-11-11"/>
    <s v="Pending"/>
    <m/>
    <s v="Customer 1114"/>
    <s v="Education Loan"/>
    <s v="B03"/>
    <s v="Vizag Branch"/>
    <s v="High value"/>
    <s v="Under Review"/>
    <n v="104686"/>
    <n v="3072454"/>
    <s v="Nov"/>
    <s v="Female"/>
    <x v="3"/>
  </r>
  <r>
    <s v="L0487"/>
    <n v="1108"/>
    <s v="LT04"/>
    <s v="E029"/>
    <n v="9832569"/>
    <n v="9.5"/>
    <n v="36"/>
    <s v="2025-09-25"/>
    <s v="Approved"/>
    <s v="2025-10-05"/>
    <s v="Customer 1108"/>
    <s v="Education Loan"/>
    <s v="B03"/>
    <s v="Vizag Branch"/>
    <s v="High value"/>
    <s v="Under Review"/>
    <n v="146280"/>
    <n v="9686289"/>
    <s v="Sep"/>
    <s v="Female"/>
    <x v="13"/>
  </r>
  <r>
    <s v="L0488"/>
    <n v="1063"/>
    <s v="LT01"/>
    <s v="E020"/>
    <n v="8595482"/>
    <n v="9.5"/>
    <n v="36"/>
    <s v="2025-10-08"/>
    <s v="Pending"/>
    <m/>
    <s v="Customer 1063"/>
    <s v="Home Loan"/>
    <s v="B05"/>
    <s v="Warangal Branch"/>
    <s v="High value"/>
    <s v="Under Review"/>
    <n v="208181"/>
    <n v="8387301"/>
    <s v="Oct"/>
    <s v="Female"/>
    <x v="8"/>
  </r>
  <r>
    <s v="L0489"/>
    <n v="1020"/>
    <s v="LT01"/>
    <s v="E004"/>
    <n v="2478887"/>
    <n v="9.5"/>
    <n v="60"/>
    <s v="2025-03-14"/>
    <s v="Approved"/>
    <s v="2025-03-16"/>
    <s v="Customer 1020"/>
    <s v="Home Loan"/>
    <s v="B04"/>
    <s v="Guntur Branch"/>
    <s v="High value"/>
    <s v="Under Review"/>
    <n v="121579"/>
    <n v="2357308"/>
    <s v="Mar"/>
    <s v="Male"/>
    <x v="22"/>
  </r>
  <r>
    <s v="L0490"/>
    <n v="1002"/>
    <s v="LT04"/>
    <s v="E022"/>
    <n v="934669"/>
    <n v="11"/>
    <n v="60"/>
    <s v="2025-11-26"/>
    <s v="Approved"/>
    <s v="2025-12-01"/>
    <s v="Customer 1002"/>
    <s v="Education Loan"/>
    <s v="B05"/>
    <s v="Warangal Branch"/>
    <s v="Normal"/>
    <s v="Under Review"/>
    <n v="5645"/>
    <n v="929024"/>
    <s v="Nov"/>
    <s v="Female"/>
    <x v="27"/>
  </r>
  <r>
    <s v="L0491"/>
    <n v="1126"/>
    <s v="LT04"/>
    <s v="E023"/>
    <n v="234133"/>
    <n v="7.5"/>
    <n v="84"/>
    <s v="2025-06-02"/>
    <s v="Rejected"/>
    <m/>
    <s v="Customer 1126"/>
    <s v="Education Loan"/>
    <s v="B01"/>
    <s v="Hyderabad Main"/>
    <s v="Normal"/>
    <s v="Under Review"/>
    <n v="116194"/>
    <n v="117939"/>
    <s v="Jun"/>
    <s v="Male"/>
    <x v="6"/>
  </r>
  <r>
    <s v="L0492"/>
    <n v="1088"/>
    <s v="LT02"/>
    <s v="E016"/>
    <n v="1973944"/>
    <n v="8.5"/>
    <n v="120"/>
    <s v="2025-08-12"/>
    <s v="Approved"/>
    <s v="2025-08-15"/>
    <s v="Customer 1088"/>
    <s v="Personal Loan"/>
    <s v="B01"/>
    <s v="Hyderabad Main"/>
    <s v="High value"/>
    <s v="Under Review"/>
    <n v="28815"/>
    <n v="1945129"/>
    <s v="Aug"/>
    <s v="Female"/>
    <x v="10"/>
  </r>
  <r>
    <s v="L0493"/>
    <n v="1120"/>
    <s v="LT04"/>
    <s v="E020"/>
    <n v="9547976"/>
    <n v="7.5"/>
    <n v="60"/>
    <s v="2025-11-26"/>
    <s v="Rejected"/>
    <m/>
    <s v="Customer 1120"/>
    <s v="Education Loan"/>
    <s v="B04"/>
    <s v="Guntur Branch"/>
    <s v="High value"/>
    <s v="Under Review"/>
    <n v="80750"/>
    <n v="9467226"/>
    <s v="Nov"/>
    <s v="Female"/>
    <x v="8"/>
  </r>
  <r>
    <s v="L0494"/>
    <n v="1007"/>
    <s v="LT02"/>
    <s v="E028"/>
    <n v="4701816"/>
    <n v="11"/>
    <n v="84"/>
    <s v="2025-12-15"/>
    <s v="Approved"/>
    <s v="2025-12-18"/>
    <s v="Customer 1007"/>
    <s v="Personal Loan"/>
    <s v="B03"/>
    <s v="Vizag Branch"/>
    <s v="High value"/>
    <s v="Under Review"/>
    <n v="102382"/>
    <n v="4599434"/>
    <s v="Dec"/>
    <s v="Male"/>
    <x v="0"/>
  </r>
  <r>
    <s v="L0495"/>
    <n v="1191"/>
    <s v="LT03"/>
    <s v="E004"/>
    <n v="313221"/>
    <n v="8.5"/>
    <n v="84"/>
    <s v="2025-10-23"/>
    <s v="Approved"/>
    <s v="2025-10-30"/>
    <s v="Customer 1191"/>
    <s v="Car Loan"/>
    <s v="B01"/>
    <s v="Hyderabad Main"/>
    <s v="Normal"/>
    <s v="Under Review"/>
    <n v="133501"/>
    <n v="179720"/>
    <s v="Oct"/>
    <s v="Female"/>
    <x v="22"/>
  </r>
  <r>
    <s v="L0496"/>
    <n v="1197"/>
    <s v="LT04"/>
    <s v="E020"/>
    <n v="9684526"/>
    <n v="7.5"/>
    <n v="84"/>
    <s v="2025-09-13"/>
    <s v="Approved"/>
    <s v="2025-09-16"/>
    <s v="Customer 1197"/>
    <s v="Education Loan"/>
    <s v="B02"/>
    <s v="Vijayawada Branch"/>
    <s v="High value"/>
    <s v="Under Review"/>
    <n v="75037"/>
    <n v="9609489"/>
    <s v="Sep"/>
    <s v="Male"/>
    <x v="8"/>
  </r>
  <r>
    <s v="L0497"/>
    <n v="1025"/>
    <s v="LT01"/>
    <s v="E011"/>
    <n v="485758"/>
    <n v="12"/>
    <n v="36"/>
    <s v="2025-08-11"/>
    <s v="Rejected"/>
    <m/>
    <s v="Customer 1025"/>
    <s v="Home Loan"/>
    <s v="B04"/>
    <s v="Guntur Branch"/>
    <s v="Normal"/>
    <s v="Under Review"/>
    <n v="52069"/>
    <n v="433689"/>
    <s v="Aug"/>
    <s v="Female"/>
    <x v="9"/>
  </r>
  <r>
    <s v="L0498"/>
    <n v="1190"/>
    <s v="LT02"/>
    <s v="E011"/>
    <n v="5156372"/>
    <n v="7.5"/>
    <n v="36"/>
    <s v="2025-11-14"/>
    <s v="Approved"/>
    <s v="2025-11-16"/>
    <s v="Customer 1190"/>
    <s v="Personal Loan"/>
    <s v="B01"/>
    <s v="Hyderabad Main"/>
    <s v="High value"/>
    <s v="Under Review"/>
    <n v="0"/>
    <n v="5156372"/>
    <s v="Nov"/>
    <s v="Female"/>
    <x v="9"/>
  </r>
  <r>
    <s v="L0499"/>
    <n v="1130"/>
    <s v="LT04"/>
    <s v="E018"/>
    <n v="7443818"/>
    <n v="8.5"/>
    <n v="36"/>
    <s v="2025-10-25"/>
    <s v="Approved"/>
    <s v="2025-10-27"/>
    <s v="Customer 1130"/>
    <s v="Education Loan"/>
    <s v="B04"/>
    <s v="Guntur Branch"/>
    <s v="High value"/>
    <s v="Under Review"/>
    <n v="77715"/>
    <n v="7366103"/>
    <s v="Oct"/>
    <s v="Male"/>
    <x v="20"/>
  </r>
  <r>
    <s v="L0500"/>
    <n v="1027"/>
    <s v="LT02"/>
    <s v="E030"/>
    <n v="3446820"/>
    <n v="8.5"/>
    <n v="36"/>
    <s v="2025-07-28"/>
    <s v="Approved"/>
    <s v="2025-08-06"/>
    <s v="Customer 1027"/>
    <s v="Personal Loan"/>
    <s v="B02"/>
    <s v="Vijayawada Branch"/>
    <s v="High value"/>
    <s v="Under Review"/>
    <n v="54168"/>
    <n v="3392652"/>
    <s v="Jul"/>
    <s v="Male"/>
    <x v="3"/>
  </r>
  <r>
    <m/>
    <m/>
    <m/>
    <m/>
    <m/>
    <m/>
    <m/>
    <m/>
    <m/>
    <m/>
    <m/>
    <m/>
    <m/>
    <m/>
    <m/>
    <m/>
    <m/>
    <m/>
    <m/>
    <m/>
    <x v="3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1">
  <r>
    <s v="L0001"/>
    <n v="1132"/>
    <s v="LT02"/>
    <s v="E028"/>
    <n v="6249604"/>
    <x v="0"/>
    <n v="240"/>
    <s v="2025-08-11"/>
    <s v="Approved"/>
    <x v="0"/>
    <s v="Customer 1132"/>
    <s v="Personal Loan"/>
    <s v="B04"/>
    <x v="0"/>
    <s v="High value"/>
    <s v="Under Review"/>
    <n v="77166"/>
    <n v="6172438"/>
    <x v="0"/>
    <s v="Male"/>
    <s v="Employee 28"/>
    <x v="0"/>
    <x v="0"/>
  </r>
  <r>
    <s v="L0002"/>
    <n v="1080"/>
    <s v="LT01"/>
    <s v="E006"/>
    <n v="6723749"/>
    <x v="0"/>
    <n v="36"/>
    <s v="2025-03-23"/>
    <s v="Approved"/>
    <x v="1"/>
    <s v="Customer 1080"/>
    <s v="Home Loan"/>
    <s v="B01"/>
    <x v="1"/>
    <s v="High value"/>
    <s v="Under Review"/>
    <n v="26515"/>
    <n v="6697234"/>
    <x v="1"/>
    <s v="Male"/>
    <s v="Employee 6"/>
    <x v="1"/>
    <x v="1"/>
  </r>
  <r>
    <s v="L0003"/>
    <n v="1059"/>
    <s v="LT03"/>
    <s v="E007"/>
    <n v="4361285"/>
    <x v="1"/>
    <n v="240"/>
    <s v="2025-08-19"/>
    <s v="Approved"/>
    <x v="2"/>
    <s v="Customer 1059"/>
    <s v="Car Loan"/>
    <s v="B01"/>
    <x v="1"/>
    <s v="High value"/>
    <s v="Under Review"/>
    <n v="14837"/>
    <n v="4346448"/>
    <x v="0"/>
    <s v="Female"/>
    <s v="Employee 7"/>
    <x v="1"/>
    <x v="1"/>
  </r>
  <r>
    <s v="L0004"/>
    <n v="1056"/>
    <s v="LT04"/>
    <s v="E030"/>
    <n v="4552836"/>
    <x v="2"/>
    <n v="60"/>
    <s v="2025-11-02"/>
    <s v="Approved"/>
    <x v="3"/>
    <s v="Customer 1056"/>
    <s v="Education Loan"/>
    <s v="B05"/>
    <x v="2"/>
    <s v="High value"/>
    <s v="Under Review"/>
    <n v="61463"/>
    <n v="4491373"/>
    <x v="2"/>
    <s v="Male"/>
    <s v="Employee 30"/>
    <x v="2"/>
    <x v="1"/>
  </r>
  <r>
    <s v="L0005"/>
    <n v="1174"/>
    <s v="LT04"/>
    <s v="E027"/>
    <n v="9898672"/>
    <x v="2"/>
    <n v="240"/>
    <s v="2025-04-21"/>
    <s v="Rejected"/>
    <x v="4"/>
    <s v="Customer 1174"/>
    <s v="Education Loan"/>
    <s v="B04"/>
    <x v="0"/>
    <s v="High value"/>
    <s v="Under Review"/>
    <n v="28566"/>
    <n v="9870106"/>
    <x v="3"/>
    <s v="Female"/>
    <s v="Employee 27"/>
    <x v="0"/>
    <x v="0"/>
  </r>
  <r>
    <s v="L0006"/>
    <n v="1057"/>
    <s v="LT02"/>
    <s v="E007"/>
    <n v="7309969"/>
    <x v="3"/>
    <n v="60"/>
    <s v="2025-12-06"/>
    <s v="Approved"/>
    <x v="5"/>
    <s v="Customer 1057"/>
    <s v="Personal Loan"/>
    <s v="B02"/>
    <x v="3"/>
    <s v="High value"/>
    <s v="Under Review"/>
    <n v="11456"/>
    <n v="7298513"/>
    <x v="4"/>
    <s v="Female"/>
    <s v="Employee 7"/>
    <x v="3"/>
    <x v="0"/>
  </r>
  <r>
    <s v="L0007"/>
    <n v="1054"/>
    <s v="LT01"/>
    <s v="E003"/>
    <n v="6709063"/>
    <x v="4"/>
    <n v="240"/>
    <s v="2025-12-07"/>
    <s v="Approved"/>
    <x v="6"/>
    <s v="Customer 1054"/>
    <s v="Home Loan"/>
    <s v="B02"/>
    <x v="3"/>
    <s v="High value"/>
    <s v="Under Review"/>
    <n v="53008"/>
    <n v="6656055"/>
    <x v="4"/>
    <s v="Female"/>
    <s v="Employee 3"/>
    <x v="3"/>
    <x v="0"/>
  </r>
  <r>
    <s v="L0008"/>
    <n v="1061"/>
    <s v="LT02"/>
    <s v="E023"/>
    <n v="4968483"/>
    <x v="0"/>
    <n v="240"/>
    <s v="2025-07-08"/>
    <s v="Rejected"/>
    <x v="4"/>
    <s v="Customer 1061"/>
    <s v="Personal Loan"/>
    <s v="B04"/>
    <x v="0"/>
    <s v="High value"/>
    <s v="Under Review"/>
    <n v="10610"/>
    <n v="4957873"/>
    <x v="5"/>
    <s v="Female"/>
    <s v="Employee 23"/>
    <x v="0"/>
    <x v="0"/>
  </r>
  <r>
    <s v="L0009"/>
    <n v="1194"/>
    <s v="LT05"/>
    <s v="E015"/>
    <n v="9915414"/>
    <x v="0"/>
    <n v="240"/>
    <s v="2025-12-14"/>
    <s v="Pending"/>
    <x v="4"/>
    <s v="Customer 1194"/>
    <s v="Business Loan"/>
    <s v="B03"/>
    <x v="4"/>
    <s v="High value"/>
    <s v="Under Review"/>
    <n v="61267"/>
    <n v="9854147"/>
    <x v="4"/>
    <s v="Female"/>
    <s v="Employee 15"/>
    <x v="4"/>
    <x v="0"/>
  </r>
  <r>
    <s v="L0010"/>
    <n v="1139"/>
    <s v="LT01"/>
    <s v="E028"/>
    <n v="6198173"/>
    <x v="2"/>
    <n v="120"/>
    <s v="2025-01-06"/>
    <s v="Approved"/>
    <x v="7"/>
    <s v="Customer 1139"/>
    <s v="Home Loan"/>
    <s v="B01"/>
    <x v="1"/>
    <s v="High value"/>
    <s v="Under Review"/>
    <n v="11249"/>
    <n v="6186924"/>
    <x v="6"/>
    <s v="Female"/>
    <s v="Employee 28"/>
    <x v="1"/>
    <x v="1"/>
  </r>
  <r>
    <s v="L0011"/>
    <n v="1067"/>
    <s v="LT05"/>
    <s v="E020"/>
    <n v="8039481"/>
    <x v="4"/>
    <n v="240"/>
    <s v="2025-12-14"/>
    <s v="Approved"/>
    <x v="8"/>
    <s v="Customer 1067"/>
    <s v="Business Loan"/>
    <s v="B03"/>
    <x v="4"/>
    <s v="High value"/>
    <s v="Under Review"/>
    <n v="0"/>
    <n v="8039481"/>
    <x v="4"/>
    <s v="Male"/>
    <s v="Employee 20"/>
    <x v="4"/>
    <x v="0"/>
  </r>
  <r>
    <s v="L0012"/>
    <n v="1197"/>
    <s v="LT01"/>
    <s v="E011"/>
    <n v="2359087"/>
    <x v="2"/>
    <n v="60"/>
    <s v="2025-03-24"/>
    <s v="Approved"/>
    <x v="9"/>
    <s v="Customer 1197"/>
    <s v="Home Loan"/>
    <s v="B02"/>
    <x v="3"/>
    <s v="High value"/>
    <s v="Under Review"/>
    <n v="123764"/>
    <n v="2235323"/>
    <x v="1"/>
    <s v="Male"/>
    <s v="Employee 11"/>
    <x v="3"/>
    <x v="0"/>
  </r>
  <r>
    <s v="L0013"/>
    <n v="1016"/>
    <s v="LT02"/>
    <s v="E016"/>
    <n v="5924566"/>
    <x v="1"/>
    <n v="120"/>
    <s v="2025-12-02"/>
    <s v="Approved"/>
    <x v="10"/>
    <s v="Customer 1016"/>
    <s v="Personal Loan"/>
    <s v="B05"/>
    <x v="2"/>
    <s v="High value"/>
    <s v="Under Review"/>
    <n v="139951"/>
    <n v="5784615"/>
    <x v="4"/>
    <s v="Male"/>
    <s v="Employee 16"/>
    <x v="2"/>
    <x v="1"/>
  </r>
  <r>
    <s v="L0014"/>
    <n v="1062"/>
    <s v="LT05"/>
    <s v="E028"/>
    <n v="443145"/>
    <x v="1"/>
    <n v="240"/>
    <s v="2025-02-21"/>
    <s v="Approved"/>
    <x v="11"/>
    <s v="Customer 1062"/>
    <s v="Business Loan"/>
    <s v="B04"/>
    <x v="0"/>
    <s v="Normal"/>
    <s v="Under Review"/>
    <n v="140251"/>
    <n v="302894"/>
    <x v="7"/>
    <s v="Male"/>
    <s v="Employee 28"/>
    <x v="0"/>
    <x v="0"/>
  </r>
  <r>
    <s v="L0015"/>
    <n v="1074"/>
    <s v="LT01"/>
    <s v="E027"/>
    <n v="3383110"/>
    <x v="2"/>
    <n v="240"/>
    <s v="2025-11-29"/>
    <s v="Pending"/>
    <x v="4"/>
    <s v="Customer 1074"/>
    <s v="Home Loan"/>
    <s v="B03"/>
    <x v="4"/>
    <s v="High value"/>
    <s v="Under Review"/>
    <n v="70471"/>
    <n v="3312639"/>
    <x v="2"/>
    <s v="Female"/>
    <s v="Employee 27"/>
    <x v="4"/>
    <x v="0"/>
  </r>
  <r>
    <s v="L0016"/>
    <n v="1024"/>
    <s v="LT01"/>
    <s v="E023"/>
    <n v="7943883"/>
    <x v="0"/>
    <n v="120"/>
    <s v="2025-03-16"/>
    <s v="Rejected"/>
    <x v="4"/>
    <s v="Customer 1024"/>
    <s v="Home Loan"/>
    <s v="B02"/>
    <x v="3"/>
    <s v="High value"/>
    <s v="Under Review"/>
    <n v="134832"/>
    <n v="7809051"/>
    <x v="1"/>
    <s v="Male"/>
    <s v="Employee 23"/>
    <x v="3"/>
    <x v="0"/>
  </r>
  <r>
    <s v="L0017"/>
    <n v="1150"/>
    <s v="LT04"/>
    <s v="E021"/>
    <n v="9734616"/>
    <x v="3"/>
    <n v="120"/>
    <s v="2025-01-24"/>
    <s v="Approved"/>
    <x v="12"/>
    <s v="Customer 1150"/>
    <s v="Education Loan"/>
    <s v="B01"/>
    <x v="1"/>
    <s v="High value"/>
    <s v="Under Review"/>
    <n v="107435"/>
    <n v="9627181"/>
    <x v="6"/>
    <s v="Female"/>
    <s v="Employee 21"/>
    <x v="1"/>
    <x v="1"/>
  </r>
  <r>
    <s v="L0018"/>
    <n v="1078"/>
    <s v="LT05"/>
    <s v="E028"/>
    <n v="7172249"/>
    <x v="0"/>
    <n v="120"/>
    <s v="2025-01-27"/>
    <s v="Approved"/>
    <x v="13"/>
    <s v="Customer 1078"/>
    <s v="Business Loan"/>
    <s v="B01"/>
    <x v="1"/>
    <s v="High value"/>
    <s v="Under Review"/>
    <n v="17624"/>
    <n v="7154625"/>
    <x v="6"/>
    <s v="Female"/>
    <s v="Employee 28"/>
    <x v="1"/>
    <x v="1"/>
  </r>
  <r>
    <s v="L0019"/>
    <n v="1141"/>
    <s v="LT02"/>
    <s v="E019"/>
    <n v="5229058"/>
    <x v="3"/>
    <n v="84"/>
    <s v="2025-02-19"/>
    <s v="Approved"/>
    <x v="14"/>
    <s v="Customer 1141"/>
    <s v="Personal Loan"/>
    <s v="B05"/>
    <x v="2"/>
    <s v="High value"/>
    <s v="Under Review"/>
    <n v="90943"/>
    <n v="5138115"/>
    <x v="7"/>
    <s v="Male"/>
    <s v="Employee 19"/>
    <x v="2"/>
    <x v="1"/>
  </r>
  <r>
    <s v="L0020"/>
    <n v="1186"/>
    <s v="LT01"/>
    <s v="E029"/>
    <n v="2341616"/>
    <x v="3"/>
    <n v="36"/>
    <s v="2025-03-24"/>
    <s v="Rejected"/>
    <x v="4"/>
    <s v="Customer 1186"/>
    <s v="Home Loan"/>
    <s v="B03"/>
    <x v="4"/>
    <s v="High value"/>
    <s v="Under Review"/>
    <n v="57779"/>
    <n v="2283837"/>
    <x v="1"/>
    <s v="Female"/>
    <s v="Employee 29"/>
    <x v="4"/>
    <x v="0"/>
  </r>
  <r>
    <s v="L0021"/>
    <n v="1131"/>
    <s v="LT04"/>
    <s v="E025"/>
    <n v="4114456"/>
    <x v="0"/>
    <n v="120"/>
    <s v="2025-07-21"/>
    <s v="Pending"/>
    <x v="4"/>
    <s v="Customer 1131"/>
    <s v="Education Loan"/>
    <s v="B02"/>
    <x v="3"/>
    <s v="High value"/>
    <s v="Under Review"/>
    <n v="37277"/>
    <n v="4077179"/>
    <x v="5"/>
    <s v="Female"/>
    <s v="Employee 25"/>
    <x v="3"/>
    <x v="0"/>
  </r>
  <r>
    <s v="L0022"/>
    <n v="1008"/>
    <s v="LT01"/>
    <s v="E012"/>
    <n v="4996369"/>
    <x v="4"/>
    <n v="36"/>
    <s v="2025-03-15"/>
    <s v="Approved"/>
    <x v="15"/>
    <s v="Customer 1008"/>
    <s v="Home Loan"/>
    <s v="B02"/>
    <x v="3"/>
    <s v="High value"/>
    <s v="Under Review"/>
    <n v="119310"/>
    <n v="4877059"/>
    <x v="1"/>
    <s v="Female"/>
    <s v="Employee 12"/>
    <x v="3"/>
    <x v="0"/>
  </r>
  <r>
    <s v="L0023"/>
    <n v="1026"/>
    <s v="LT04"/>
    <s v="E007"/>
    <n v="5960675"/>
    <x v="2"/>
    <n v="240"/>
    <s v="2025-02-06"/>
    <s v="Rejected"/>
    <x v="4"/>
    <s v="Customer 1026"/>
    <s v="Education Loan"/>
    <s v="B04"/>
    <x v="0"/>
    <s v="High value"/>
    <s v="Under Review"/>
    <n v="64401"/>
    <n v="5896274"/>
    <x v="7"/>
    <s v="Male"/>
    <s v="Employee 7"/>
    <x v="0"/>
    <x v="0"/>
  </r>
  <r>
    <s v="L0024"/>
    <n v="1004"/>
    <s v="LT02"/>
    <s v="E015"/>
    <n v="8495992"/>
    <x v="3"/>
    <n v="60"/>
    <s v="2025-05-02"/>
    <s v="Rejected"/>
    <x v="4"/>
    <s v="Customer 1004"/>
    <s v="Personal Loan"/>
    <s v="B05"/>
    <x v="2"/>
    <s v="High value"/>
    <s v="Under Review"/>
    <n v="94526"/>
    <n v="8401466"/>
    <x v="8"/>
    <s v="Male"/>
    <s v="Employee 15"/>
    <x v="2"/>
    <x v="1"/>
  </r>
  <r>
    <s v="L0025"/>
    <n v="1047"/>
    <s v="LT01"/>
    <s v="E011"/>
    <n v="5299490"/>
    <x v="2"/>
    <n v="240"/>
    <s v="2025-09-19"/>
    <s v="Approved"/>
    <x v="16"/>
    <s v="Customer 1047"/>
    <s v="Home Loan"/>
    <s v="B02"/>
    <x v="3"/>
    <s v="High value"/>
    <s v="Under Review"/>
    <n v="85681"/>
    <n v="5213809"/>
    <x v="9"/>
    <s v="Male"/>
    <s v="Employee 11"/>
    <x v="3"/>
    <x v="0"/>
  </r>
  <r>
    <s v="L0026"/>
    <n v="1190"/>
    <s v="LT05"/>
    <s v="E008"/>
    <n v="4577283"/>
    <x v="0"/>
    <n v="240"/>
    <s v="2025-04-02"/>
    <s v="Pending"/>
    <x v="4"/>
    <s v="Customer 1190"/>
    <s v="Business Loan"/>
    <s v="B01"/>
    <x v="1"/>
    <s v="High value"/>
    <s v="Under Review"/>
    <n v="127975"/>
    <n v="4449308"/>
    <x v="3"/>
    <s v="Female"/>
    <s v="Employee 8"/>
    <x v="1"/>
    <x v="1"/>
  </r>
  <r>
    <s v="L0027"/>
    <n v="1123"/>
    <s v="LT02"/>
    <s v="E012"/>
    <n v="5329374"/>
    <x v="3"/>
    <n v="60"/>
    <s v="2025-01-31"/>
    <s v="Rejected"/>
    <x v="4"/>
    <s v="Customer 1123"/>
    <s v="Personal Loan"/>
    <s v="B04"/>
    <x v="0"/>
    <s v="High value"/>
    <s v="Under Review"/>
    <n v="50053"/>
    <n v="5279321"/>
    <x v="6"/>
    <s v="Male"/>
    <s v="Employee 12"/>
    <x v="0"/>
    <x v="0"/>
  </r>
  <r>
    <s v="L0028"/>
    <n v="1141"/>
    <s v="LT03"/>
    <s v="E030"/>
    <n v="8590022"/>
    <x v="0"/>
    <n v="120"/>
    <s v="2025-05-26"/>
    <s v="Rejected"/>
    <x v="4"/>
    <s v="Customer 1141"/>
    <s v="Car Loan"/>
    <s v="B05"/>
    <x v="2"/>
    <s v="High value"/>
    <s v="Under Review"/>
    <n v="140866"/>
    <n v="8449156"/>
    <x v="8"/>
    <s v="Male"/>
    <s v="Employee 30"/>
    <x v="2"/>
    <x v="1"/>
  </r>
  <r>
    <s v="L0029"/>
    <n v="1168"/>
    <s v="LT01"/>
    <s v="E027"/>
    <n v="2368770"/>
    <x v="4"/>
    <n v="36"/>
    <s v="2025-05-08"/>
    <s v="Approved"/>
    <x v="17"/>
    <s v="Customer 1168"/>
    <s v="Home Loan"/>
    <s v="B04"/>
    <x v="0"/>
    <s v="High value"/>
    <s v="Under Review"/>
    <n v="60337"/>
    <n v="2308433"/>
    <x v="8"/>
    <s v="Male"/>
    <s v="Employee 27"/>
    <x v="0"/>
    <x v="0"/>
  </r>
  <r>
    <s v="L0030"/>
    <n v="1187"/>
    <s v="LT05"/>
    <s v="E007"/>
    <n v="4832733"/>
    <x v="1"/>
    <n v="120"/>
    <s v="2025-08-28"/>
    <s v="Approved"/>
    <x v="18"/>
    <s v="Customer 1187"/>
    <s v="Business Loan"/>
    <s v="B02"/>
    <x v="3"/>
    <s v="High value"/>
    <s v="Under Review"/>
    <n v="85450"/>
    <n v="4747283"/>
    <x v="0"/>
    <s v="Male"/>
    <s v="Employee 7"/>
    <x v="3"/>
    <x v="0"/>
  </r>
  <r>
    <s v="L0031"/>
    <n v="1110"/>
    <s v="LT02"/>
    <s v="E002"/>
    <n v="7622854"/>
    <x v="2"/>
    <n v="84"/>
    <s v="2025-06-15"/>
    <s v="Approved"/>
    <x v="19"/>
    <s v="Customer 1110"/>
    <s v="Personal Loan"/>
    <s v="B02"/>
    <x v="3"/>
    <s v="High value"/>
    <s v="Under Review"/>
    <n v="64802"/>
    <n v="7558052"/>
    <x v="10"/>
    <s v="Female"/>
    <s v="Employee 2"/>
    <x v="3"/>
    <x v="0"/>
  </r>
  <r>
    <s v="L0032"/>
    <n v="1004"/>
    <s v="LT03"/>
    <s v="E013"/>
    <n v="4008612"/>
    <x v="2"/>
    <n v="60"/>
    <s v="2025-03-15"/>
    <s v="Pending"/>
    <x v="4"/>
    <s v="Customer 1004"/>
    <s v="Car Loan"/>
    <s v="B05"/>
    <x v="2"/>
    <s v="High value"/>
    <s v="Under Review"/>
    <n v="80981"/>
    <n v="3927631"/>
    <x v="1"/>
    <s v="Male"/>
    <s v="Employee 13"/>
    <x v="2"/>
    <x v="1"/>
  </r>
  <r>
    <s v="L0033"/>
    <n v="1081"/>
    <s v="LT05"/>
    <s v="E024"/>
    <n v="1984609"/>
    <x v="3"/>
    <n v="84"/>
    <s v="2025-03-20"/>
    <s v="Approved"/>
    <x v="20"/>
    <s v="Customer 1081"/>
    <s v="Business Loan"/>
    <s v="B05"/>
    <x v="2"/>
    <s v="High value"/>
    <s v="Under Review"/>
    <n v="82598"/>
    <n v="1902011"/>
    <x v="1"/>
    <s v="Female"/>
    <s v="Employee 24"/>
    <x v="2"/>
    <x v="1"/>
  </r>
  <r>
    <s v="L0034"/>
    <n v="1184"/>
    <s v="LT03"/>
    <s v="E002"/>
    <n v="6019875"/>
    <x v="2"/>
    <n v="60"/>
    <s v="2025-10-04"/>
    <s v="Approved"/>
    <x v="21"/>
    <s v="Customer 1184"/>
    <s v="Car Loan"/>
    <s v="B02"/>
    <x v="3"/>
    <s v="High value"/>
    <s v="Under Review"/>
    <n v="201670"/>
    <n v="5818205"/>
    <x v="11"/>
    <s v="Male"/>
    <s v="Employee 2"/>
    <x v="3"/>
    <x v="0"/>
  </r>
  <r>
    <s v="L0035"/>
    <n v="1024"/>
    <s v="LT02"/>
    <s v="E018"/>
    <n v="2029421"/>
    <x v="3"/>
    <n v="60"/>
    <s v="2025-08-13"/>
    <s v="Approved"/>
    <x v="22"/>
    <s v="Customer 1024"/>
    <s v="Personal Loan"/>
    <s v="B02"/>
    <x v="3"/>
    <s v="High value"/>
    <s v="Under Review"/>
    <n v="0"/>
    <n v="2029421"/>
    <x v="0"/>
    <s v="Male"/>
    <s v="Employee 18"/>
    <x v="3"/>
    <x v="0"/>
  </r>
  <r>
    <s v="L0036"/>
    <n v="1104"/>
    <s v="LT01"/>
    <s v="E023"/>
    <n v="2420942"/>
    <x v="4"/>
    <n v="84"/>
    <s v="2025-01-16"/>
    <s v="Approved"/>
    <x v="23"/>
    <s v="Customer 1104"/>
    <s v="Home Loan"/>
    <s v="B02"/>
    <x v="3"/>
    <s v="High value"/>
    <s v="Under Review"/>
    <n v="73233"/>
    <n v="2347709"/>
    <x v="6"/>
    <s v="Female"/>
    <s v="Employee 23"/>
    <x v="3"/>
    <x v="0"/>
  </r>
  <r>
    <s v="L0037"/>
    <n v="1140"/>
    <s v="LT04"/>
    <s v="E020"/>
    <n v="4231355"/>
    <x v="4"/>
    <n v="60"/>
    <s v="2025-02-21"/>
    <s v="Rejected"/>
    <x v="4"/>
    <s v="Customer 1140"/>
    <s v="Education Loan"/>
    <s v="B03"/>
    <x v="4"/>
    <s v="High value"/>
    <s v="Under Review"/>
    <n v="32565"/>
    <n v="4198790"/>
    <x v="7"/>
    <s v="Male"/>
    <s v="Employee 20"/>
    <x v="4"/>
    <x v="0"/>
  </r>
  <r>
    <s v="L0038"/>
    <n v="1020"/>
    <s v="LT01"/>
    <s v="E025"/>
    <n v="1078816"/>
    <x v="0"/>
    <n v="84"/>
    <s v="2025-03-09"/>
    <s v="Approved"/>
    <x v="24"/>
    <s v="Customer 1020"/>
    <s v="Home Loan"/>
    <s v="B04"/>
    <x v="0"/>
    <s v="High value"/>
    <s v="Under Review"/>
    <n v="62259"/>
    <n v="1016557"/>
    <x v="1"/>
    <s v="Male"/>
    <s v="Employee 25"/>
    <x v="0"/>
    <x v="0"/>
  </r>
  <r>
    <s v="L0039"/>
    <n v="1130"/>
    <s v="LT05"/>
    <s v="E029"/>
    <n v="681600"/>
    <x v="4"/>
    <n v="60"/>
    <s v="2025-11-12"/>
    <s v="Rejected"/>
    <x v="4"/>
    <s v="Customer 1130"/>
    <s v="Business Loan"/>
    <s v="B04"/>
    <x v="0"/>
    <s v="Normal"/>
    <s v="Under Review"/>
    <n v="173351"/>
    <n v="508249"/>
    <x v="2"/>
    <s v="Male"/>
    <s v="Employee 29"/>
    <x v="0"/>
    <x v="0"/>
  </r>
  <r>
    <s v="L0040"/>
    <n v="1156"/>
    <s v="LT01"/>
    <s v="E005"/>
    <n v="2803353"/>
    <x v="4"/>
    <n v="240"/>
    <s v="2025-01-06"/>
    <s v="Approved"/>
    <x v="25"/>
    <s v="Customer 1156"/>
    <s v="Home Loan"/>
    <s v="B03"/>
    <x v="4"/>
    <s v="High value"/>
    <s v="Under Review"/>
    <n v="126632"/>
    <n v="2676721"/>
    <x v="6"/>
    <s v="Female"/>
    <s v="Employee 5"/>
    <x v="4"/>
    <x v="0"/>
  </r>
  <r>
    <s v="L0041"/>
    <n v="1090"/>
    <s v="LT04"/>
    <s v="E029"/>
    <n v="5229259"/>
    <x v="0"/>
    <n v="240"/>
    <s v="2025-09-18"/>
    <s v="Rejected"/>
    <x v="4"/>
    <s v="Customer 1090"/>
    <s v="Education Loan"/>
    <s v="B04"/>
    <x v="0"/>
    <s v="High value"/>
    <s v="Under Review"/>
    <n v="23298"/>
    <n v="5205961"/>
    <x v="9"/>
    <s v="Male"/>
    <s v="Employee 29"/>
    <x v="0"/>
    <x v="0"/>
  </r>
  <r>
    <s v="L0042"/>
    <n v="1049"/>
    <s v="LT02"/>
    <s v="E016"/>
    <n v="2537540"/>
    <x v="0"/>
    <n v="240"/>
    <s v="2025-06-16"/>
    <s v="Approved"/>
    <x v="26"/>
    <s v="Customer 1049"/>
    <s v="Personal Loan"/>
    <s v="B02"/>
    <x v="3"/>
    <s v="High value"/>
    <s v="Under Review"/>
    <n v="95100"/>
    <n v="2442440"/>
    <x v="10"/>
    <s v="Male"/>
    <s v="Employee 16"/>
    <x v="3"/>
    <x v="0"/>
  </r>
  <r>
    <s v="L0043"/>
    <n v="1043"/>
    <s v="LT02"/>
    <s v="E013"/>
    <n v="4630819"/>
    <x v="4"/>
    <n v="60"/>
    <s v="2025-10-28"/>
    <s v="Approved"/>
    <x v="27"/>
    <s v="Customer 1043"/>
    <s v="Personal Loan"/>
    <s v="B02"/>
    <x v="3"/>
    <s v="High value"/>
    <s v="Under Review"/>
    <n v="92831"/>
    <n v="4537988"/>
    <x v="11"/>
    <s v="Male"/>
    <s v="Employee 13"/>
    <x v="3"/>
    <x v="0"/>
  </r>
  <r>
    <s v="L0044"/>
    <n v="1156"/>
    <s v="LT04"/>
    <s v="E005"/>
    <n v="8639835"/>
    <x v="2"/>
    <n v="60"/>
    <s v="2025-03-12"/>
    <s v="Approved"/>
    <x v="28"/>
    <s v="Customer 1156"/>
    <s v="Education Loan"/>
    <s v="B03"/>
    <x v="4"/>
    <s v="High value"/>
    <s v="Under Review"/>
    <n v="13017"/>
    <n v="8626818"/>
    <x v="1"/>
    <s v="Female"/>
    <s v="Employee 5"/>
    <x v="4"/>
    <x v="0"/>
  </r>
  <r>
    <s v="L0045"/>
    <n v="1030"/>
    <s v="LT05"/>
    <s v="E019"/>
    <n v="8674513"/>
    <x v="3"/>
    <n v="36"/>
    <s v="2025-12-18"/>
    <s v="Approved"/>
    <x v="29"/>
    <s v="Customer 1030"/>
    <s v="Business Loan"/>
    <s v="B05"/>
    <x v="2"/>
    <s v="High value"/>
    <s v="Under Review"/>
    <n v="86372"/>
    <n v="8588141"/>
    <x v="4"/>
    <s v="Female"/>
    <s v="Employee 19"/>
    <x v="2"/>
    <x v="1"/>
  </r>
  <r>
    <s v="L0046"/>
    <n v="1125"/>
    <s v="LT01"/>
    <s v="E004"/>
    <n v="2747294"/>
    <x v="4"/>
    <n v="84"/>
    <s v="2025-08-21"/>
    <s v="Rejected"/>
    <x v="4"/>
    <s v="Customer 1125"/>
    <s v="Home Loan"/>
    <s v="B04"/>
    <x v="0"/>
    <s v="High value"/>
    <s v="Under Review"/>
    <n v="82387"/>
    <n v="2664907"/>
    <x v="0"/>
    <s v="Male"/>
    <s v="Employee 4"/>
    <x v="0"/>
    <x v="0"/>
  </r>
  <r>
    <s v="L0047"/>
    <n v="1140"/>
    <s v="LT02"/>
    <s v="E011"/>
    <n v="4804402"/>
    <x v="3"/>
    <n v="120"/>
    <s v="2025-01-31"/>
    <s v="Approved"/>
    <x v="30"/>
    <s v="Customer 1140"/>
    <s v="Personal Loan"/>
    <s v="B03"/>
    <x v="4"/>
    <s v="High value"/>
    <s v="Under Review"/>
    <n v="45746"/>
    <n v="4758656"/>
    <x v="6"/>
    <s v="Male"/>
    <s v="Employee 11"/>
    <x v="4"/>
    <x v="0"/>
  </r>
  <r>
    <s v="L0048"/>
    <n v="1167"/>
    <s v="LT03"/>
    <s v="E026"/>
    <n v="9632912"/>
    <x v="0"/>
    <n v="60"/>
    <s v="2025-11-24"/>
    <s v="Pending"/>
    <x v="4"/>
    <s v="Customer 1167"/>
    <s v="Car Loan"/>
    <s v="B05"/>
    <x v="2"/>
    <s v="High value"/>
    <s v="Under Review"/>
    <n v="36755"/>
    <n v="9596157"/>
    <x v="2"/>
    <s v="Female"/>
    <s v="Employee 26"/>
    <x v="2"/>
    <x v="1"/>
  </r>
  <r>
    <s v="L0049"/>
    <n v="1156"/>
    <s v="LT05"/>
    <s v="E010"/>
    <n v="642424"/>
    <x v="4"/>
    <n v="120"/>
    <s v="2025-03-24"/>
    <s v="Approved"/>
    <x v="9"/>
    <s v="Customer 1156"/>
    <s v="Business Loan"/>
    <s v="B03"/>
    <x v="4"/>
    <s v="Normal"/>
    <s v="Under Review"/>
    <n v="129665"/>
    <n v="512759"/>
    <x v="1"/>
    <s v="Female"/>
    <s v="Employee 10"/>
    <x v="4"/>
    <x v="0"/>
  </r>
  <r>
    <s v="L0050"/>
    <n v="1056"/>
    <s v="LT03"/>
    <s v="E008"/>
    <n v="5368644"/>
    <x v="2"/>
    <n v="60"/>
    <s v="2025-07-01"/>
    <s v="Pending"/>
    <x v="4"/>
    <s v="Customer 1056"/>
    <s v="Car Loan"/>
    <s v="B05"/>
    <x v="2"/>
    <s v="High value"/>
    <s v="Under Review"/>
    <n v="146335"/>
    <n v="5222309"/>
    <x v="5"/>
    <s v="Male"/>
    <s v="Employee 8"/>
    <x v="2"/>
    <x v="1"/>
  </r>
  <r>
    <s v="L0051"/>
    <n v="1115"/>
    <s v="LT03"/>
    <s v="E011"/>
    <n v="3590196"/>
    <x v="1"/>
    <n v="60"/>
    <s v="2025-02-12"/>
    <s v="Pending"/>
    <x v="4"/>
    <s v="Customer 1115"/>
    <s v="Car Loan"/>
    <s v="B02"/>
    <x v="3"/>
    <s v="High value"/>
    <s v="Under Review"/>
    <n v="115475"/>
    <n v="3474721"/>
    <x v="7"/>
    <s v="Male"/>
    <s v="Employee 11"/>
    <x v="3"/>
    <x v="0"/>
  </r>
  <r>
    <s v="L0052"/>
    <n v="1173"/>
    <s v="LT03"/>
    <s v="E001"/>
    <n v="4406927"/>
    <x v="2"/>
    <n v="240"/>
    <s v="2025-06-13"/>
    <s v="Rejected"/>
    <x v="4"/>
    <s v="Customer 1173"/>
    <s v="Car Loan"/>
    <s v="B02"/>
    <x v="3"/>
    <s v="High value"/>
    <s v="Under Review"/>
    <n v="82993"/>
    <n v="4323934"/>
    <x v="10"/>
    <s v="Female"/>
    <s v="Employee 1"/>
    <x v="3"/>
    <x v="0"/>
  </r>
  <r>
    <s v="L0053"/>
    <n v="1079"/>
    <s v="LT01"/>
    <s v="E002"/>
    <n v="2200525"/>
    <x v="4"/>
    <n v="84"/>
    <s v="2025-11-11"/>
    <s v="Rejected"/>
    <x v="4"/>
    <s v="Customer 1079"/>
    <s v="Home Loan"/>
    <s v="B01"/>
    <x v="1"/>
    <s v="High value"/>
    <s v="Under Review"/>
    <n v="126239"/>
    <n v="2074286"/>
    <x v="2"/>
    <s v="Male"/>
    <s v="Employee 2"/>
    <x v="1"/>
    <x v="1"/>
  </r>
  <r>
    <s v="L0054"/>
    <n v="1199"/>
    <s v="LT01"/>
    <s v="E017"/>
    <n v="3588415"/>
    <x v="1"/>
    <n v="120"/>
    <s v="2025-03-10"/>
    <s v="Pending"/>
    <x v="4"/>
    <s v="Customer 1199"/>
    <s v="Home Loan"/>
    <s v="B03"/>
    <x v="4"/>
    <s v="High value"/>
    <s v="Under Review"/>
    <n v="0"/>
    <n v="3588415"/>
    <x v="1"/>
    <s v="Female"/>
    <s v="Employee 17"/>
    <x v="4"/>
    <x v="0"/>
  </r>
  <r>
    <s v="L0055"/>
    <n v="1087"/>
    <s v="LT04"/>
    <s v="E011"/>
    <n v="4461548"/>
    <x v="0"/>
    <n v="84"/>
    <s v="2025-11-24"/>
    <s v="Approved"/>
    <x v="31"/>
    <s v="Customer 1087"/>
    <s v="Education Loan"/>
    <s v="B04"/>
    <x v="0"/>
    <s v="High value"/>
    <s v="Under Review"/>
    <n v="132748"/>
    <n v="4328800"/>
    <x v="2"/>
    <s v="Female"/>
    <s v="Employee 11"/>
    <x v="0"/>
    <x v="0"/>
  </r>
  <r>
    <s v="L0056"/>
    <n v="1012"/>
    <s v="LT04"/>
    <s v="E023"/>
    <n v="7902865"/>
    <x v="1"/>
    <n v="240"/>
    <s v="2025-04-12"/>
    <s v="Pending"/>
    <x v="4"/>
    <s v="Customer 1012"/>
    <s v="Education Loan"/>
    <s v="B01"/>
    <x v="1"/>
    <s v="High value"/>
    <s v="Under Review"/>
    <n v="40520"/>
    <n v="7862345"/>
    <x v="3"/>
    <s v="Female"/>
    <s v="Employee 23"/>
    <x v="1"/>
    <x v="1"/>
  </r>
  <r>
    <s v="L0057"/>
    <n v="1088"/>
    <s v="LT02"/>
    <s v="E011"/>
    <n v="7882970"/>
    <x v="4"/>
    <n v="120"/>
    <s v="2025-02-24"/>
    <s v="Approved"/>
    <x v="32"/>
    <s v="Customer 1088"/>
    <s v="Personal Loan"/>
    <s v="B01"/>
    <x v="1"/>
    <s v="High value"/>
    <s v="Under Review"/>
    <n v="0"/>
    <n v="7882970"/>
    <x v="7"/>
    <s v="Female"/>
    <s v="Employee 11"/>
    <x v="1"/>
    <x v="1"/>
  </r>
  <r>
    <s v="L0058"/>
    <n v="1069"/>
    <s v="LT05"/>
    <s v="E002"/>
    <n v="8613824"/>
    <x v="3"/>
    <n v="84"/>
    <s v="2025-06-19"/>
    <s v="Approved"/>
    <x v="33"/>
    <s v="Customer 1069"/>
    <s v="Business Loan"/>
    <s v="B01"/>
    <x v="1"/>
    <s v="High value"/>
    <s v="Under Review"/>
    <n v="157570"/>
    <n v="8456254"/>
    <x v="10"/>
    <s v="Male"/>
    <s v="Employee 2"/>
    <x v="1"/>
    <x v="1"/>
  </r>
  <r>
    <s v="L0059"/>
    <n v="1110"/>
    <s v="LT01"/>
    <s v="E013"/>
    <n v="5475010"/>
    <x v="3"/>
    <n v="84"/>
    <s v="2025-05-29"/>
    <s v="Approved"/>
    <x v="34"/>
    <s v="Customer 1110"/>
    <s v="Home Loan"/>
    <s v="B02"/>
    <x v="3"/>
    <s v="High value"/>
    <s v="Under Review"/>
    <n v="67463"/>
    <n v="5407547"/>
    <x v="8"/>
    <s v="Female"/>
    <s v="Employee 13"/>
    <x v="3"/>
    <x v="0"/>
  </r>
  <r>
    <s v="L0060"/>
    <n v="1045"/>
    <s v="LT03"/>
    <s v="E027"/>
    <n v="3494903"/>
    <x v="4"/>
    <n v="60"/>
    <s v="2025-11-22"/>
    <s v="Rejected"/>
    <x v="4"/>
    <s v="Customer 1045"/>
    <s v="Car Loan"/>
    <s v="B02"/>
    <x v="3"/>
    <s v="High value"/>
    <s v="Under Review"/>
    <n v="182615"/>
    <n v="3312288"/>
    <x v="2"/>
    <s v="Male"/>
    <s v="Employee 27"/>
    <x v="3"/>
    <x v="0"/>
  </r>
  <r>
    <s v="L0061"/>
    <n v="1080"/>
    <s v="LT01"/>
    <s v="E016"/>
    <n v="450833"/>
    <x v="0"/>
    <n v="120"/>
    <s v="2025-09-17"/>
    <s v="Pending"/>
    <x v="4"/>
    <s v="Customer 1080"/>
    <s v="Home Loan"/>
    <s v="B01"/>
    <x v="1"/>
    <s v="Normal"/>
    <s v="Under Review"/>
    <n v="0"/>
    <n v="450833"/>
    <x v="9"/>
    <s v="Male"/>
    <s v="Employee 16"/>
    <x v="1"/>
    <x v="1"/>
  </r>
  <r>
    <s v="L0062"/>
    <n v="1024"/>
    <s v="LT02"/>
    <s v="E027"/>
    <n v="931961"/>
    <x v="0"/>
    <n v="60"/>
    <s v="2025-05-18"/>
    <s v="Approved"/>
    <x v="35"/>
    <s v="Customer 1024"/>
    <s v="Personal Loan"/>
    <s v="B02"/>
    <x v="3"/>
    <s v="Normal"/>
    <s v="Under Review"/>
    <n v="144268"/>
    <n v="787693"/>
    <x v="8"/>
    <s v="Male"/>
    <s v="Employee 27"/>
    <x v="3"/>
    <x v="0"/>
  </r>
  <r>
    <s v="L0063"/>
    <n v="1069"/>
    <s v="LT03"/>
    <s v="E006"/>
    <n v="9853098"/>
    <x v="3"/>
    <n v="60"/>
    <s v="2025-07-17"/>
    <s v="Approved"/>
    <x v="36"/>
    <s v="Customer 1069"/>
    <s v="Car Loan"/>
    <s v="B01"/>
    <x v="1"/>
    <s v="High value"/>
    <s v="Under Review"/>
    <n v="164775"/>
    <n v="9688323"/>
    <x v="5"/>
    <s v="Male"/>
    <s v="Employee 6"/>
    <x v="1"/>
    <x v="1"/>
  </r>
  <r>
    <s v="L0064"/>
    <n v="1073"/>
    <s v="LT04"/>
    <s v="E022"/>
    <n v="9479384"/>
    <x v="4"/>
    <n v="240"/>
    <s v="2025-10-08"/>
    <s v="Rejected"/>
    <x v="4"/>
    <s v="Customer 1073"/>
    <s v="Education Loan"/>
    <s v="B02"/>
    <x v="3"/>
    <s v="High value"/>
    <s v="Under Review"/>
    <n v="6950"/>
    <n v="9472434"/>
    <x v="11"/>
    <s v="Male"/>
    <s v="Employee 22"/>
    <x v="3"/>
    <x v="0"/>
  </r>
  <r>
    <s v="L0065"/>
    <n v="1116"/>
    <s v="LT01"/>
    <s v="E003"/>
    <n v="443161"/>
    <x v="3"/>
    <n v="84"/>
    <s v="2025-01-17"/>
    <s v="Pending"/>
    <x v="4"/>
    <s v="Customer 1116"/>
    <s v="Home Loan"/>
    <s v="B02"/>
    <x v="3"/>
    <s v="Normal"/>
    <s v="Under Review"/>
    <n v="130934"/>
    <n v="312227"/>
    <x v="6"/>
    <s v="Female"/>
    <s v="Employee 3"/>
    <x v="3"/>
    <x v="0"/>
  </r>
  <r>
    <s v="L0066"/>
    <n v="1060"/>
    <s v="LT02"/>
    <s v="E022"/>
    <n v="6326431"/>
    <x v="0"/>
    <n v="60"/>
    <s v="2025-09-16"/>
    <s v="Approved"/>
    <x v="16"/>
    <s v="Customer 1060"/>
    <s v="Personal Loan"/>
    <s v="B04"/>
    <x v="0"/>
    <s v="High value"/>
    <s v="Under Review"/>
    <n v="89442"/>
    <n v="6236989"/>
    <x v="9"/>
    <s v="Male"/>
    <s v="Employee 22"/>
    <x v="0"/>
    <x v="0"/>
  </r>
  <r>
    <s v="L0067"/>
    <n v="1117"/>
    <s v="LT01"/>
    <s v="E001"/>
    <n v="5841262"/>
    <x v="3"/>
    <n v="240"/>
    <s v="2025-07-04"/>
    <s v="Approved"/>
    <x v="37"/>
    <s v="Customer 1117"/>
    <s v="Home Loan"/>
    <s v="B04"/>
    <x v="0"/>
    <s v="High value"/>
    <s v="Under Review"/>
    <n v="44253"/>
    <n v="5797009"/>
    <x v="5"/>
    <s v="Female"/>
    <s v="Employee 1"/>
    <x v="0"/>
    <x v="0"/>
  </r>
  <r>
    <s v="L0068"/>
    <n v="1057"/>
    <s v="LT03"/>
    <s v="E011"/>
    <n v="1603731"/>
    <x v="1"/>
    <n v="120"/>
    <s v="2025-03-24"/>
    <s v="Pending"/>
    <x v="4"/>
    <s v="Customer 1057"/>
    <s v="Car Loan"/>
    <s v="B02"/>
    <x v="3"/>
    <s v="High value"/>
    <s v="Under Review"/>
    <n v="210630"/>
    <n v="1393101"/>
    <x v="1"/>
    <s v="Female"/>
    <s v="Employee 11"/>
    <x v="3"/>
    <x v="0"/>
  </r>
  <r>
    <s v="L0069"/>
    <n v="1117"/>
    <s v="LT02"/>
    <s v="E005"/>
    <n v="4687745"/>
    <x v="0"/>
    <n v="240"/>
    <s v="2025-01-31"/>
    <s v="Rejected"/>
    <x v="4"/>
    <s v="Customer 1117"/>
    <s v="Personal Loan"/>
    <s v="B04"/>
    <x v="0"/>
    <s v="High value"/>
    <s v="Under Review"/>
    <n v="70069"/>
    <n v="4617676"/>
    <x v="6"/>
    <s v="Female"/>
    <s v="Employee 5"/>
    <x v="0"/>
    <x v="0"/>
  </r>
  <r>
    <s v="L0070"/>
    <n v="1032"/>
    <s v="LT01"/>
    <s v="E020"/>
    <n v="7203721"/>
    <x v="1"/>
    <n v="120"/>
    <s v="2025-05-05"/>
    <s v="Rejected"/>
    <x v="4"/>
    <s v="Customer 1032"/>
    <s v="Home Loan"/>
    <s v="B04"/>
    <x v="0"/>
    <s v="High value"/>
    <s v="Under Review"/>
    <n v="56157"/>
    <n v="7147564"/>
    <x v="8"/>
    <s v="Female"/>
    <s v="Employee 20"/>
    <x v="0"/>
    <x v="0"/>
  </r>
  <r>
    <s v="L0071"/>
    <n v="1108"/>
    <s v="LT05"/>
    <s v="E006"/>
    <n v="2219204"/>
    <x v="0"/>
    <n v="84"/>
    <s v="2025-07-05"/>
    <s v="Rejected"/>
    <x v="4"/>
    <s v="Customer 1108"/>
    <s v="Business Loan"/>
    <s v="B03"/>
    <x v="4"/>
    <s v="High value"/>
    <s v="Under Review"/>
    <n v="97934"/>
    <n v="2121270"/>
    <x v="5"/>
    <s v="Female"/>
    <s v="Employee 6"/>
    <x v="4"/>
    <x v="0"/>
  </r>
  <r>
    <s v="L0072"/>
    <n v="1005"/>
    <s v="LT02"/>
    <s v="E019"/>
    <n v="3206194"/>
    <x v="2"/>
    <n v="36"/>
    <s v="2025-10-30"/>
    <s v="Approved"/>
    <x v="38"/>
    <s v="Customer 1005"/>
    <s v="Personal Loan"/>
    <s v="B03"/>
    <x v="4"/>
    <s v="High value"/>
    <s v="Under Review"/>
    <n v="76626"/>
    <n v="3129568"/>
    <x v="11"/>
    <s v="Male"/>
    <s v="Employee 19"/>
    <x v="4"/>
    <x v="0"/>
  </r>
  <r>
    <s v="L0073"/>
    <n v="1007"/>
    <s v="LT02"/>
    <s v="E008"/>
    <n v="8665953"/>
    <x v="4"/>
    <n v="36"/>
    <s v="2025-04-28"/>
    <s v="Pending"/>
    <x v="4"/>
    <s v="Customer 1007"/>
    <s v="Personal Loan"/>
    <s v="B03"/>
    <x v="4"/>
    <s v="High value"/>
    <s v="Under Review"/>
    <n v="0"/>
    <n v="8665953"/>
    <x v="3"/>
    <s v="Male"/>
    <s v="Employee 8"/>
    <x v="4"/>
    <x v="0"/>
  </r>
  <r>
    <s v="L0074"/>
    <n v="1152"/>
    <s v="LT03"/>
    <s v="E013"/>
    <n v="6909042"/>
    <x v="4"/>
    <n v="120"/>
    <s v="2025-01-19"/>
    <s v="Rejected"/>
    <x v="4"/>
    <s v="Customer 1152"/>
    <s v="Car Loan"/>
    <s v="B03"/>
    <x v="4"/>
    <s v="High value"/>
    <s v="Under Review"/>
    <n v="196128"/>
    <n v="6712914"/>
    <x v="6"/>
    <s v="Female"/>
    <s v="Employee 13"/>
    <x v="4"/>
    <x v="0"/>
  </r>
  <r>
    <s v="L0075"/>
    <n v="1186"/>
    <s v="LT03"/>
    <s v="E029"/>
    <n v="709490"/>
    <x v="0"/>
    <n v="60"/>
    <s v="2025-12-29"/>
    <s v="Rejected"/>
    <x v="4"/>
    <s v="Customer 1186"/>
    <s v="Car Loan"/>
    <s v="B03"/>
    <x v="4"/>
    <s v="Normal"/>
    <s v="Under Review"/>
    <n v="6824"/>
    <n v="702666"/>
    <x v="4"/>
    <s v="Female"/>
    <s v="Employee 29"/>
    <x v="4"/>
    <x v="0"/>
  </r>
  <r>
    <s v="L0076"/>
    <n v="1087"/>
    <s v="LT05"/>
    <s v="E013"/>
    <n v="8689625"/>
    <x v="2"/>
    <n v="36"/>
    <s v="2025-01-12"/>
    <s v="Approved"/>
    <x v="23"/>
    <s v="Customer 1087"/>
    <s v="Business Loan"/>
    <s v="B04"/>
    <x v="0"/>
    <s v="High value"/>
    <s v="Under Review"/>
    <n v="138306"/>
    <n v="8551319"/>
    <x v="6"/>
    <s v="Female"/>
    <s v="Employee 13"/>
    <x v="0"/>
    <x v="0"/>
  </r>
  <r>
    <s v="L0077"/>
    <n v="1167"/>
    <s v="LT05"/>
    <s v="E011"/>
    <n v="665895"/>
    <x v="4"/>
    <n v="84"/>
    <s v="2025-11-15"/>
    <s v="Approved"/>
    <x v="39"/>
    <s v="Customer 1167"/>
    <s v="Business Loan"/>
    <s v="B05"/>
    <x v="2"/>
    <s v="Normal"/>
    <s v="Under Review"/>
    <n v="18275"/>
    <n v="647620"/>
    <x v="2"/>
    <s v="Female"/>
    <s v="Employee 11"/>
    <x v="2"/>
    <x v="1"/>
  </r>
  <r>
    <s v="L0078"/>
    <n v="1087"/>
    <s v="LT01"/>
    <s v="E029"/>
    <n v="3815771"/>
    <x v="1"/>
    <n v="36"/>
    <s v="2025-12-09"/>
    <s v="Approved"/>
    <x v="40"/>
    <s v="Customer 1087"/>
    <s v="Home Loan"/>
    <s v="B04"/>
    <x v="0"/>
    <s v="High value"/>
    <s v="Under Review"/>
    <n v="23575"/>
    <n v="3792196"/>
    <x v="4"/>
    <s v="Female"/>
    <s v="Employee 29"/>
    <x v="0"/>
    <x v="0"/>
  </r>
  <r>
    <s v="L0079"/>
    <n v="1131"/>
    <s v="LT01"/>
    <s v="E021"/>
    <n v="7420551"/>
    <x v="4"/>
    <n v="120"/>
    <s v="2025-08-24"/>
    <s v="Rejected"/>
    <x v="4"/>
    <s v="Customer 1131"/>
    <s v="Home Loan"/>
    <s v="B02"/>
    <x v="3"/>
    <s v="High value"/>
    <s v="Under Review"/>
    <n v="52679"/>
    <n v="7367872"/>
    <x v="0"/>
    <s v="Female"/>
    <s v="Employee 21"/>
    <x v="3"/>
    <x v="0"/>
  </r>
  <r>
    <s v="L0080"/>
    <n v="1108"/>
    <s v="LT04"/>
    <s v="E026"/>
    <n v="5787136"/>
    <x v="0"/>
    <n v="84"/>
    <s v="2025-11-30"/>
    <s v="Approved"/>
    <x v="41"/>
    <s v="Customer 1108"/>
    <s v="Education Loan"/>
    <s v="B03"/>
    <x v="4"/>
    <s v="High value"/>
    <s v="Under Review"/>
    <n v="78520"/>
    <n v="5708616"/>
    <x v="2"/>
    <s v="Female"/>
    <s v="Employee 26"/>
    <x v="4"/>
    <x v="0"/>
  </r>
  <r>
    <s v="L0081"/>
    <n v="1132"/>
    <s v="LT04"/>
    <s v="E023"/>
    <n v="1892739"/>
    <x v="1"/>
    <n v="84"/>
    <s v="2025-02-15"/>
    <s v="Approved"/>
    <x v="42"/>
    <s v="Customer 1132"/>
    <s v="Education Loan"/>
    <s v="B04"/>
    <x v="0"/>
    <s v="High value"/>
    <s v="Under Review"/>
    <n v="5999"/>
    <n v="1886740"/>
    <x v="7"/>
    <s v="Male"/>
    <s v="Employee 23"/>
    <x v="0"/>
    <x v="0"/>
  </r>
  <r>
    <s v="L0082"/>
    <n v="1135"/>
    <s v="LT04"/>
    <s v="E007"/>
    <n v="7738864"/>
    <x v="0"/>
    <n v="120"/>
    <s v="2025-08-08"/>
    <s v="Approved"/>
    <x v="43"/>
    <s v="Customer 1135"/>
    <s v="Education Loan"/>
    <s v="B05"/>
    <x v="2"/>
    <s v="High value"/>
    <s v="Under Review"/>
    <n v="70128"/>
    <n v="7668736"/>
    <x v="0"/>
    <s v="Male"/>
    <s v="Employee 7"/>
    <x v="2"/>
    <x v="1"/>
  </r>
  <r>
    <s v="L0083"/>
    <n v="1043"/>
    <s v="LT02"/>
    <s v="E001"/>
    <n v="5035077"/>
    <x v="4"/>
    <n v="120"/>
    <s v="2025-02-11"/>
    <s v="Pending"/>
    <x v="4"/>
    <s v="Customer 1043"/>
    <s v="Personal Loan"/>
    <s v="B02"/>
    <x v="3"/>
    <s v="High value"/>
    <s v="Under Review"/>
    <n v="56019"/>
    <n v="4979058"/>
    <x v="7"/>
    <s v="Male"/>
    <s v="Employee 1"/>
    <x v="3"/>
    <x v="0"/>
  </r>
  <r>
    <s v="L0084"/>
    <n v="1004"/>
    <s v="LT02"/>
    <s v="E030"/>
    <n v="648909"/>
    <x v="1"/>
    <n v="84"/>
    <s v="2025-11-09"/>
    <s v="Approved"/>
    <x v="44"/>
    <s v="Customer 1004"/>
    <s v="Personal Loan"/>
    <s v="B05"/>
    <x v="2"/>
    <s v="Normal"/>
    <s v="Under Review"/>
    <n v="192608"/>
    <n v="456301"/>
    <x v="2"/>
    <s v="Male"/>
    <s v="Employee 30"/>
    <x v="2"/>
    <x v="1"/>
  </r>
  <r>
    <s v="L0085"/>
    <n v="1128"/>
    <s v="LT01"/>
    <s v="E020"/>
    <n v="5888946"/>
    <x v="1"/>
    <n v="84"/>
    <s v="2025-02-17"/>
    <s v="Rejected"/>
    <x v="4"/>
    <s v="Customer 1128"/>
    <s v="Home Loan"/>
    <s v="B02"/>
    <x v="3"/>
    <s v="High value"/>
    <s v="Under Review"/>
    <n v="90467"/>
    <n v="5798479"/>
    <x v="7"/>
    <s v="Female"/>
    <s v="Employee 20"/>
    <x v="3"/>
    <x v="0"/>
  </r>
  <r>
    <s v="L0086"/>
    <n v="1095"/>
    <s v="LT01"/>
    <s v="E008"/>
    <n v="693208"/>
    <x v="0"/>
    <n v="120"/>
    <s v="2025-09-23"/>
    <s v="Approved"/>
    <x v="45"/>
    <s v="Customer 1095"/>
    <s v="Home Loan"/>
    <s v="B03"/>
    <x v="4"/>
    <s v="Normal"/>
    <s v="Under Review"/>
    <n v="34895"/>
    <n v="658313"/>
    <x v="9"/>
    <s v="Male"/>
    <s v="Employee 8"/>
    <x v="4"/>
    <x v="0"/>
  </r>
  <r>
    <s v="L0087"/>
    <n v="1023"/>
    <s v="LT02"/>
    <s v="E021"/>
    <n v="1722413"/>
    <x v="4"/>
    <n v="60"/>
    <s v="2025-11-08"/>
    <s v="Approved"/>
    <x v="46"/>
    <s v="Customer 1023"/>
    <s v="Personal Loan"/>
    <s v="B02"/>
    <x v="3"/>
    <s v="High value"/>
    <s v="Under Review"/>
    <n v="71084"/>
    <n v="1651329"/>
    <x v="2"/>
    <s v="Male"/>
    <s v="Employee 21"/>
    <x v="3"/>
    <x v="0"/>
  </r>
  <r>
    <s v="L0088"/>
    <n v="1140"/>
    <s v="LT03"/>
    <s v="E008"/>
    <n v="8124258"/>
    <x v="0"/>
    <n v="240"/>
    <s v="2025-04-17"/>
    <s v="Approved"/>
    <x v="47"/>
    <s v="Customer 1140"/>
    <s v="Car Loan"/>
    <s v="B03"/>
    <x v="4"/>
    <s v="High value"/>
    <s v="Under Review"/>
    <n v="117420"/>
    <n v="8006838"/>
    <x v="3"/>
    <s v="Male"/>
    <s v="Employee 8"/>
    <x v="4"/>
    <x v="0"/>
  </r>
  <r>
    <s v="L0089"/>
    <n v="1097"/>
    <s v="LT02"/>
    <s v="E008"/>
    <n v="7383414"/>
    <x v="1"/>
    <n v="240"/>
    <s v="2025-01-29"/>
    <s v="Rejected"/>
    <x v="4"/>
    <s v="Customer 1097"/>
    <s v="Personal Loan"/>
    <s v="B03"/>
    <x v="4"/>
    <s v="High value"/>
    <s v="Under Review"/>
    <n v="65904"/>
    <n v="7317510"/>
    <x v="6"/>
    <s v="Male"/>
    <s v="Employee 8"/>
    <x v="4"/>
    <x v="0"/>
  </r>
  <r>
    <s v="L0090"/>
    <n v="1046"/>
    <s v="LT02"/>
    <s v="E027"/>
    <n v="365256"/>
    <x v="3"/>
    <n v="84"/>
    <s v="2025-08-26"/>
    <s v="Approved"/>
    <x v="48"/>
    <s v="Customer 1046"/>
    <s v="Personal Loan"/>
    <s v="B02"/>
    <x v="3"/>
    <s v="Normal"/>
    <s v="Under Review"/>
    <n v="247902"/>
    <n v="117354"/>
    <x v="0"/>
    <s v="Female"/>
    <s v="Employee 27"/>
    <x v="3"/>
    <x v="0"/>
  </r>
  <r>
    <s v="L0091"/>
    <n v="1157"/>
    <s v="LT03"/>
    <s v="E007"/>
    <n v="6292386"/>
    <x v="3"/>
    <n v="120"/>
    <s v="2025-09-28"/>
    <s v="Pending"/>
    <x v="4"/>
    <s v="Customer 1157"/>
    <s v="Car Loan"/>
    <s v="B03"/>
    <x v="4"/>
    <s v="High value"/>
    <s v="Under Review"/>
    <n v="82171"/>
    <n v="6210215"/>
    <x v="9"/>
    <s v="Female"/>
    <s v="Employee 7"/>
    <x v="4"/>
    <x v="0"/>
  </r>
  <r>
    <s v="L0092"/>
    <n v="1160"/>
    <s v="LT04"/>
    <s v="E028"/>
    <n v="2885809"/>
    <x v="2"/>
    <n v="60"/>
    <s v="2025-01-16"/>
    <s v="Rejected"/>
    <x v="4"/>
    <s v="Customer 1160"/>
    <s v="Education Loan"/>
    <s v="B03"/>
    <x v="4"/>
    <s v="High value"/>
    <s v="Under Review"/>
    <n v="124550"/>
    <n v="2761259"/>
    <x v="6"/>
    <s v="Female"/>
    <s v="Employee 28"/>
    <x v="4"/>
    <x v="0"/>
  </r>
  <r>
    <s v="L0093"/>
    <n v="1185"/>
    <s v="LT02"/>
    <s v="E022"/>
    <n v="4177937"/>
    <x v="3"/>
    <n v="84"/>
    <s v="2025-01-14"/>
    <s v="Approved"/>
    <x v="49"/>
    <s v="Customer 1185"/>
    <s v="Personal Loan"/>
    <s v="B02"/>
    <x v="3"/>
    <s v="High value"/>
    <s v="Under Review"/>
    <n v="16913"/>
    <n v="4161024"/>
    <x v="6"/>
    <s v="Male"/>
    <s v="Employee 22"/>
    <x v="3"/>
    <x v="0"/>
  </r>
  <r>
    <s v="L0094"/>
    <n v="1065"/>
    <s v="LT02"/>
    <s v="E016"/>
    <n v="7410010"/>
    <x v="1"/>
    <n v="84"/>
    <s v="2025-02-19"/>
    <s v="Pending"/>
    <x v="4"/>
    <s v="Customer 1065"/>
    <s v="Personal Loan"/>
    <s v="B05"/>
    <x v="2"/>
    <s v="High value"/>
    <s v="Under Review"/>
    <n v="129286"/>
    <n v="7280724"/>
    <x v="7"/>
    <s v="Female"/>
    <s v="Employee 16"/>
    <x v="2"/>
    <x v="1"/>
  </r>
  <r>
    <s v="L0095"/>
    <n v="1027"/>
    <s v="LT02"/>
    <s v="E009"/>
    <n v="8802032"/>
    <x v="4"/>
    <n v="84"/>
    <s v="2025-08-13"/>
    <s v="Approved"/>
    <x v="50"/>
    <s v="Customer 1027"/>
    <s v="Personal Loan"/>
    <s v="B02"/>
    <x v="3"/>
    <s v="High value"/>
    <s v="Under Review"/>
    <n v="151877"/>
    <n v="8650155"/>
    <x v="0"/>
    <s v="Male"/>
    <s v="Employee 9"/>
    <x v="3"/>
    <x v="0"/>
  </r>
  <r>
    <s v="L0096"/>
    <n v="1005"/>
    <s v="LT04"/>
    <s v="E008"/>
    <n v="8297921"/>
    <x v="0"/>
    <n v="60"/>
    <s v="2025-06-10"/>
    <s v="Pending"/>
    <x v="4"/>
    <s v="Customer 1005"/>
    <s v="Education Loan"/>
    <s v="B03"/>
    <x v="4"/>
    <s v="High value"/>
    <s v="Under Review"/>
    <n v="20666"/>
    <n v="8277255"/>
    <x v="10"/>
    <s v="Male"/>
    <s v="Employee 8"/>
    <x v="4"/>
    <x v="0"/>
  </r>
  <r>
    <s v="L0097"/>
    <n v="1004"/>
    <s v="LT03"/>
    <s v="E015"/>
    <n v="7085006"/>
    <x v="1"/>
    <n v="120"/>
    <s v="2025-07-24"/>
    <s v="Approved"/>
    <x v="51"/>
    <s v="Customer 1004"/>
    <s v="Car Loan"/>
    <s v="B05"/>
    <x v="2"/>
    <s v="High value"/>
    <s v="Under Review"/>
    <n v="131114"/>
    <n v="6953892"/>
    <x v="5"/>
    <s v="Male"/>
    <s v="Employee 15"/>
    <x v="2"/>
    <x v="1"/>
  </r>
  <r>
    <s v="L0098"/>
    <n v="1054"/>
    <s v="LT03"/>
    <s v="E028"/>
    <n v="3646145"/>
    <x v="3"/>
    <n v="84"/>
    <s v="2025-06-04"/>
    <s v="Rejected"/>
    <x v="4"/>
    <s v="Customer 1054"/>
    <s v="Car Loan"/>
    <s v="B02"/>
    <x v="3"/>
    <s v="High value"/>
    <s v="Under Review"/>
    <n v="122522"/>
    <n v="3523623"/>
    <x v="10"/>
    <s v="Female"/>
    <s v="Employee 28"/>
    <x v="3"/>
    <x v="0"/>
  </r>
  <r>
    <s v="L0099"/>
    <n v="1088"/>
    <s v="LT02"/>
    <s v="E015"/>
    <n v="1045732"/>
    <x v="4"/>
    <n v="240"/>
    <s v="2025-08-01"/>
    <s v="Rejected"/>
    <x v="4"/>
    <s v="Customer 1088"/>
    <s v="Personal Loan"/>
    <s v="B01"/>
    <x v="1"/>
    <s v="High value"/>
    <s v="Under Review"/>
    <n v="162365"/>
    <n v="883367"/>
    <x v="0"/>
    <s v="Female"/>
    <s v="Employee 15"/>
    <x v="1"/>
    <x v="1"/>
  </r>
  <r>
    <s v="L0100"/>
    <n v="1188"/>
    <s v="LT05"/>
    <s v="E019"/>
    <n v="4761123"/>
    <x v="3"/>
    <n v="84"/>
    <s v="2025-04-06"/>
    <s v="Approved"/>
    <x v="52"/>
    <s v="Customer 1188"/>
    <s v="Business Loan"/>
    <s v="B05"/>
    <x v="2"/>
    <s v="High value"/>
    <s v="Under Review"/>
    <n v="94534"/>
    <n v="4666589"/>
    <x v="3"/>
    <s v="Male"/>
    <s v="Employee 19"/>
    <x v="2"/>
    <x v="1"/>
  </r>
  <r>
    <s v="L0101"/>
    <n v="1013"/>
    <s v="LT05"/>
    <s v="E009"/>
    <n v="8295433"/>
    <x v="4"/>
    <n v="240"/>
    <s v="2025-07-06"/>
    <s v="Pending"/>
    <x v="4"/>
    <s v="Customer 1013"/>
    <s v="Business Loan"/>
    <s v="B03"/>
    <x v="4"/>
    <s v="High value"/>
    <s v="Under Review"/>
    <n v="98527"/>
    <n v="8196906"/>
    <x v="5"/>
    <s v="Male"/>
    <s v="Employee 9"/>
    <x v="4"/>
    <x v="0"/>
  </r>
  <r>
    <s v="L0102"/>
    <n v="1124"/>
    <s v="LT04"/>
    <s v="E023"/>
    <n v="852069"/>
    <x v="0"/>
    <n v="240"/>
    <s v="2025-03-07"/>
    <s v="Approved"/>
    <x v="53"/>
    <s v="Customer 1124"/>
    <s v="Education Loan"/>
    <s v="B05"/>
    <x v="2"/>
    <s v="Normal"/>
    <s v="Under Review"/>
    <n v="47693"/>
    <n v="804376"/>
    <x v="1"/>
    <s v="Female"/>
    <s v="Employee 23"/>
    <x v="2"/>
    <x v="1"/>
  </r>
  <r>
    <s v="L0103"/>
    <n v="1153"/>
    <s v="LT03"/>
    <s v="E016"/>
    <n v="9886590"/>
    <x v="0"/>
    <n v="60"/>
    <s v="2025-04-22"/>
    <s v="Rejected"/>
    <x v="4"/>
    <s v="Customer 1153"/>
    <s v="Car Loan"/>
    <s v="B01"/>
    <x v="1"/>
    <s v="High value"/>
    <s v="Under Review"/>
    <n v="41982"/>
    <n v="9844608"/>
    <x v="3"/>
    <s v="Female"/>
    <s v="Employee 16"/>
    <x v="1"/>
    <x v="1"/>
  </r>
  <r>
    <s v="L0104"/>
    <n v="1049"/>
    <s v="LT03"/>
    <s v="E030"/>
    <n v="3067606"/>
    <x v="0"/>
    <n v="36"/>
    <s v="2025-02-05"/>
    <s v="Pending"/>
    <x v="4"/>
    <s v="Customer 1049"/>
    <s v="Car Loan"/>
    <s v="B02"/>
    <x v="3"/>
    <s v="High value"/>
    <s v="Under Review"/>
    <n v="23021"/>
    <n v="3044585"/>
    <x v="7"/>
    <s v="Male"/>
    <s v="Employee 30"/>
    <x v="3"/>
    <x v="0"/>
  </r>
  <r>
    <s v="L0105"/>
    <n v="1158"/>
    <s v="LT04"/>
    <s v="E025"/>
    <n v="8493214"/>
    <x v="0"/>
    <n v="84"/>
    <s v="2025-05-28"/>
    <s v="Pending"/>
    <x v="4"/>
    <s v="Customer 1158"/>
    <s v="Education Loan"/>
    <s v="B05"/>
    <x v="2"/>
    <s v="High value"/>
    <s v="Under Review"/>
    <n v="0"/>
    <n v="8493214"/>
    <x v="8"/>
    <s v="Female"/>
    <s v="Employee 25"/>
    <x v="2"/>
    <x v="1"/>
  </r>
  <r>
    <s v="L0106"/>
    <n v="1173"/>
    <s v="LT03"/>
    <s v="E019"/>
    <n v="8360536"/>
    <x v="2"/>
    <n v="84"/>
    <s v="2025-03-18"/>
    <s v="Approved"/>
    <x v="15"/>
    <s v="Customer 1173"/>
    <s v="Car Loan"/>
    <s v="B02"/>
    <x v="3"/>
    <s v="High value"/>
    <s v="Under Review"/>
    <n v="48155"/>
    <n v="8312381"/>
    <x v="1"/>
    <s v="Female"/>
    <s v="Employee 19"/>
    <x v="3"/>
    <x v="0"/>
  </r>
  <r>
    <s v="L0107"/>
    <n v="1168"/>
    <s v="LT01"/>
    <s v="E011"/>
    <n v="6471938"/>
    <x v="2"/>
    <n v="120"/>
    <s v="2025-09-16"/>
    <s v="Approved"/>
    <x v="54"/>
    <s v="Customer 1168"/>
    <s v="Home Loan"/>
    <s v="B04"/>
    <x v="0"/>
    <s v="High value"/>
    <s v="Under Review"/>
    <n v="219034"/>
    <n v="6252904"/>
    <x v="9"/>
    <s v="Male"/>
    <s v="Employee 11"/>
    <x v="0"/>
    <x v="0"/>
  </r>
  <r>
    <s v="L0108"/>
    <n v="1146"/>
    <s v="LT02"/>
    <s v="E005"/>
    <n v="5775999"/>
    <x v="4"/>
    <n v="120"/>
    <s v="2025-11-25"/>
    <s v="Approved"/>
    <x v="55"/>
    <s v="Customer 1146"/>
    <s v="Personal Loan"/>
    <s v="B03"/>
    <x v="4"/>
    <s v="High value"/>
    <s v="Under Review"/>
    <n v="185968"/>
    <n v="5590031"/>
    <x v="2"/>
    <s v="Male"/>
    <s v="Employee 5"/>
    <x v="4"/>
    <x v="0"/>
  </r>
  <r>
    <s v="L0109"/>
    <n v="1189"/>
    <s v="LT04"/>
    <s v="E005"/>
    <n v="8037462"/>
    <x v="2"/>
    <n v="36"/>
    <s v="2025-06-07"/>
    <s v="Approved"/>
    <x v="56"/>
    <s v="Customer 1189"/>
    <s v="Education Loan"/>
    <s v="B05"/>
    <x v="2"/>
    <s v="High value"/>
    <s v="Under Review"/>
    <n v="122735"/>
    <n v="7914727"/>
    <x v="10"/>
    <s v="Female"/>
    <s v="Employee 5"/>
    <x v="2"/>
    <x v="1"/>
  </r>
  <r>
    <s v="L0110"/>
    <n v="1169"/>
    <s v="LT04"/>
    <s v="E022"/>
    <n v="2279515"/>
    <x v="2"/>
    <n v="84"/>
    <s v="2025-09-14"/>
    <s v="Pending"/>
    <x v="4"/>
    <s v="Customer 1169"/>
    <s v="Education Loan"/>
    <s v="B01"/>
    <x v="1"/>
    <s v="High value"/>
    <s v="Under Review"/>
    <n v="94127"/>
    <n v="2185388"/>
    <x v="9"/>
    <s v="Female"/>
    <s v="Employee 22"/>
    <x v="1"/>
    <x v="1"/>
  </r>
  <r>
    <s v="L0111"/>
    <n v="1097"/>
    <s v="LT04"/>
    <s v="E005"/>
    <n v="5457045"/>
    <x v="0"/>
    <n v="120"/>
    <s v="2025-11-02"/>
    <s v="Pending"/>
    <x v="4"/>
    <s v="Customer 1097"/>
    <s v="Education Loan"/>
    <s v="B03"/>
    <x v="4"/>
    <s v="High value"/>
    <s v="Under Review"/>
    <n v="90380"/>
    <n v="5366665"/>
    <x v="2"/>
    <s v="Male"/>
    <s v="Employee 5"/>
    <x v="4"/>
    <x v="0"/>
  </r>
  <r>
    <s v="L0112"/>
    <n v="1057"/>
    <s v="LT03"/>
    <s v="E029"/>
    <n v="9384445"/>
    <x v="4"/>
    <n v="60"/>
    <s v="2025-08-05"/>
    <s v="Rejected"/>
    <x v="4"/>
    <s v="Customer 1057"/>
    <s v="Car Loan"/>
    <s v="B02"/>
    <x v="3"/>
    <s v="High value"/>
    <s v="Under Review"/>
    <n v="65771"/>
    <n v="9318674"/>
    <x v="0"/>
    <s v="Female"/>
    <s v="Employee 29"/>
    <x v="3"/>
    <x v="0"/>
  </r>
  <r>
    <s v="L0113"/>
    <n v="1157"/>
    <s v="LT03"/>
    <s v="E008"/>
    <n v="1812500"/>
    <x v="2"/>
    <n v="240"/>
    <s v="2025-10-04"/>
    <s v="Approved"/>
    <x v="57"/>
    <s v="Customer 1157"/>
    <s v="Car Loan"/>
    <s v="B03"/>
    <x v="4"/>
    <s v="High value"/>
    <s v="Under Review"/>
    <n v="170385"/>
    <n v="1642115"/>
    <x v="11"/>
    <s v="Female"/>
    <s v="Employee 8"/>
    <x v="4"/>
    <x v="0"/>
  </r>
  <r>
    <s v="L0114"/>
    <n v="1073"/>
    <s v="LT03"/>
    <s v="E010"/>
    <n v="5876772"/>
    <x v="1"/>
    <n v="240"/>
    <s v="2025-09-21"/>
    <s v="Rejected"/>
    <x v="4"/>
    <s v="Customer 1073"/>
    <s v="Car Loan"/>
    <s v="B02"/>
    <x v="3"/>
    <s v="High value"/>
    <s v="Under Review"/>
    <n v="0"/>
    <n v="5876772"/>
    <x v="9"/>
    <s v="Male"/>
    <s v="Employee 10"/>
    <x v="3"/>
    <x v="0"/>
  </r>
  <r>
    <s v="L0115"/>
    <n v="1046"/>
    <s v="LT05"/>
    <s v="E011"/>
    <n v="2899445"/>
    <x v="4"/>
    <n v="36"/>
    <s v="2025-06-13"/>
    <s v="Approved"/>
    <x v="58"/>
    <s v="Customer 1046"/>
    <s v="Business Loan"/>
    <s v="B02"/>
    <x v="3"/>
    <s v="High value"/>
    <s v="Under Review"/>
    <n v="43980"/>
    <n v="2855465"/>
    <x v="10"/>
    <s v="Female"/>
    <s v="Employee 11"/>
    <x v="3"/>
    <x v="0"/>
  </r>
  <r>
    <s v="L0116"/>
    <n v="1152"/>
    <s v="LT05"/>
    <s v="E012"/>
    <n v="8070904"/>
    <x v="2"/>
    <n v="36"/>
    <s v="2025-09-21"/>
    <s v="Approved"/>
    <x v="59"/>
    <s v="Customer 1152"/>
    <s v="Business Loan"/>
    <s v="B03"/>
    <x v="4"/>
    <s v="High value"/>
    <s v="Under Review"/>
    <n v="47857"/>
    <n v="8023047"/>
    <x v="9"/>
    <s v="Female"/>
    <s v="Employee 12"/>
    <x v="4"/>
    <x v="0"/>
  </r>
  <r>
    <s v="L0117"/>
    <n v="1172"/>
    <s v="LT01"/>
    <s v="E015"/>
    <n v="9992093"/>
    <x v="0"/>
    <n v="36"/>
    <s v="2025-11-25"/>
    <s v="Approved"/>
    <x v="55"/>
    <s v="Customer 1172"/>
    <s v="Home Loan"/>
    <s v="B04"/>
    <x v="0"/>
    <s v="High value"/>
    <s v="Under Review"/>
    <n v="76494"/>
    <n v="9915599"/>
    <x v="2"/>
    <s v="Male"/>
    <s v="Employee 15"/>
    <x v="0"/>
    <x v="0"/>
  </r>
  <r>
    <s v="L0118"/>
    <n v="1057"/>
    <s v="LT02"/>
    <s v="E026"/>
    <n v="6666090"/>
    <x v="3"/>
    <n v="36"/>
    <s v="2025-03-28"/>
    <s v="Approved"/>
    <x v="9"/>
    <s v="Customer 1057"/>
    <s v="Personal Loan"/>
    <s v="B02"/>
    <x v="3"/>
    <s v="High value"/>
    <s v="Under Review"/>
    <n v="144273"/>
    <n v="6521817"/>
    <x v="1"/>
    <s v="Female"/>
    <s v="Employee 26"/>
    <x v="3"/>
    <x v="0"/>
  </r>
  <r>
    <s v="L0119"/>
    <n v="1154"/>
    <s v="LT05"/>
    <s v="E025"/>
    <n v="964087"/>
    <x v="1"/>
    <n v="60"/>
    <s v="2025-10-12"/>
    <s v="Pending"/>
    <x v="4"/>
    <s v="Customer 1154"/>
    <s v="Business Loan"/>
    <s v="B04"/>
    <x v="0"/>
    <s v="Normal"/>
    <s v="Under Review"/>
    <n v="105421"/>
    <n v="858666"/>
    <x v="11"/>
    <s v="Male"/>
    <s v="Employee 25"/>
    <x v="0"/>
    <x v="0"/>
  </r>
  <r>
    <s v="L0120"/>
    <n v="1007"/>
    <s v="LT05"/>
    <s v="E010"/>
    <n v="3942062"/>
    <x v="3"/>
    <n v="36"/>
    <s v="2025-10-28"/>
    <s v="Approved"/>
    <x v="60"/>
    <s v="Customer 1007"/>
    <s v="Business Loan"/>
    <s v="B03"/>
    <x v="4"/>
    <s v="High value"/>
    <s v="Under Review"/>
    <n v="34291"/>
    <n v="3907771"/>
    <x v="11"/>
    <s v="Male"/>
    <s v="Employee 10"/>
    <x v="4"/>
    <x v="0"/>
  </r>
  <r>
    <s v="L0121"/>
    <n v="1121"/>
    <s v="LT04"/>
    <s v="E021"/>
    <n v="9578430"/>
    <x v="2"/>
    <n v="240"/>
    <s v="2025-12-05"/>
    <s v="Approved"/>
    <x v="61"/>
    <s v="Customer 1121"/>
    <s v="Education Loan"/>
    <s v="B01"/>
    <x v="1"/>
    <s v="High value"/>
    <s v="Under Review"/>
    <n v="128903"/>
    <n v="9449527"/>
    <x v="4"/>
    <s v="Female"/>
    <s v="Employee 21"/>
    <x v="1"/>
    <x v="1"/>
  </r>
  <r>
    <s v="L0122"/>
    <n v="1096"/>
    <s v="LT01"/>
    <s v="E026"/>
    <n v="6116571"/>
    <x v="0"/>
    <n v="240"/>
    <s v="2025-10-18"/>
    <s v="Rejected"/>
    <x v="4"/>
    <s v="Customer 1096"/>
    <s v="Home Loan"/>
    <s v="B03"/>
    <x v="4"/>
    <s v="High value"/>
    <s v="Under Review"/>
    <n v="191222"/>
    <n v="5925349"/>
    <x v="11"/>
    <s v="Female"/>
    <s v="Employee 26"/>
    <x v="4"/>
    <x v="0"/>
  </r>
  <r>
    <s v="L0123"/>
    <n v="1128"/>
    <s v="LT05"/>
    <s v="E007"/>
    <n v="2992607"/>
    <x v="1"/>
    <n v="36"/>
    <s v="2025-08-18"/>
    <s v="Approved"/>
    <x v="62"/>
    <s v="Customer 1128"/>
    <s v="Business Loan"/>
    <s v="B02"/>
    <x v="3"/>
    <s v="High value"/>
    <s v="Under Review"/>
    <n v="45481"/>
    <n v="2947126"/>
    <x v="0"/>
    <s v="Female"/>
    <s v="Employee 7"/>
    <x v="3"/>
    <x v="0"/>
  </r>
  <r>
    <s v="L0124"/>
    <n v="1105"/>
    <s v="LT01"/>
    <s v="E030"/>
    <n v="6948305"/>
    <x v="0"/>
    <n v="36"/>
    <s v="2025-09-15"/>
    <s v="Pending"/>
    <x v="4"/>
    <s v="Customer 1105"/>
    <s v="Home Loan"/>
    <s v="B01"/>
    <x v="1"/>
    <s v="High value"/>
    <s v="Under Review"/>
    <n v="133461"/>
    <n v="6814844"/>
    <x v="9"/>
    <s v="Female"/>
    <s v="Employee 30"/>
    <x v="1"/>
    <x v="1"/>
  </r>
  <r>
    <s v="L0125"/>
    <n v="1188"/>
    <s v="LT04"/>
    <s v="E026"/>
    <n v="9971860"/>
    <x v="1"/>
    <n v="240"/>
    <s v="2025-10-10"/>
    <s v="Rejected"/>
    <x v="4"/>
    <s v="Customer 1188"/>
    <s v="Education Loan"/>
    <s v="B05"/>
    <x v="2"/>
    <s v="High value"/>
    <s v="Under Review"/>
    <n v="35476"/>
    <n v="9936384"/>
    <x v="11"/>
    <s v="Male"/>
    <s v="Employee 26"/>
    <x v="2"/>
    <x v="1"/>
  </r>
  <r>
    <s v="L0126"/>
    <n v="1166"/>
    <s v="LT03"/>
    <s v="E005"/>
    <n v="6030562"/>
    <x v="2"/>
    <n v="84"/>
    <s v="2025-08-18"/>
    <s v="Pending"/>
    <x v="4"/>
    <s v="Customer 1166"/>
    <s v="Car Loan"/>
    <s v="B03"/>
    <x v="4"/>
    <s v="High value"/>
    <s v="Under Review"/>
    <n v="30001"/>
    <n v="6000561"/>
    <x v="0"/>
    <s v="Female"/>
    <s v="Employee 5"/>
    <x v="4"/>
    <x v="0"/>
  </r>
  <r>
    <s v="L0127"/>
    <n v="1151"/>
    <s v="LT03"/>
    <s v="E018"/>
    <n v="5545516"/>
    <x v="0"/>
    <n v="36"/>
    <s v="2025-10-09"/>
    <s v="Pending"/>
    <x v="4"/>
    <s v="Customer 1151"/>
    <s v="Car Loan"/>
    <s v="B02"/>
    <x v="3"/>
    <s v="High value"/>
    <s v="Under Review"/>
    <n v="9682"/>
    <n v="5535834"/>
    <x v="11"/>
    <s v="Male"/>
    <s v="Employee 18"/>
    <x v="3"/>
    <x v="0"/>
  </r>
  <r>
    <s v="L0128"/>
    <n v="1139"/>
    <s v="LT03"/>
    <s v="E030"/>
    <n v="3027730"/>
    <x v="4"/>
    <n v="120"/>
    <s v="2025-06-07"/>
    <s v="Rejected"/>
    <x v="4"/>
    <s v="Customer 1139"/>
    <s v="Car Loan"/>
    <s v="B01"/>
    <x v="1"/>
    <s v="High value"/>
    <s v="Under Review"/>
    <n v="47219"/>
    <n v="2980511"/>
    <x v="10"/>
    <s v="Female"/>
    <s v="Employee 30"/>
    <x v="1"/>
    <x v="1"/>
  </r>
  <r>
    <s v="L0129"/>
    <n v="1144"/>
    <s v="LT01"/>
    <s v="E020"/>
    <n v="3736961"/>
    <x v="2"/>
    <n v="240"/>
    <s v="2025-07-26"/>
    <s v="Approved"/>
    <x v="63"/>
    <s v="Customer 1144"/>
    <s v="Home Loan"/>
    <s v="B01"/>
    <x v="1"/>
    <s v="High value"/>
    <s v="Under Review"/>
    <n v="24770"/>
    <n v="3712191"/>
    <x v="5"/>
    <s v="Female"/>
    <s v="Employee 20"/>
    <x v="1"/>
    <x v="1"/>
  </r>
  <r>
    <s v="L0130"/>
    <n v="1090"/>
    <s v="LT01"/>
    <s v="E029"/>
    <n v="2161901"/>
    <x v="1"/>
    <n v="120"/>
    <s v="2025-01-30"/>
    <s v="Rejected"/>
    <x v="4"/>
    <s v="Customer 1090"/>
    <s v="Home Loan"/>
    <s v="B04"/>
    <x v="0"/>
    <s v="High value"/>
    <s v="Under Review"/>
    <n v="19109"/>
    <n v="2142792"/>
    <x v="6"/>
    <s v="Male"/>
    <s v="Employee 29"/>
    <x v="0"/>
    <x v="0"/>
  </r>
  <r>
    <s v="L0131"/>
    <n v="1065"/>
    <s v="LT02"/>
    <s v="E028"/>
    <n v="9294162"/>
    <x v="3"/>
    <n v="120"/>
    <s v="2025-07-06"/>
    <s v="Approved"/>
    <x v="64"/>
    <s v="Customer 1065"/>
    <s v="Personal Loan"/>
    <s v="B05"/>
    <x v="2"/>
    <s v="High value"/>
    <s v="Under Review"/>
    <n v="89841"/>
    <n v="9204321"/>
    <x v="5"/>
    <s v="Female"/>
    <s v="Employee 28"/>
    <x v="2"/>
    <x v="1"/>
  </r>
  <r>
    <s v="L0132"/>
    <n v="1011"/>
    <s v="LT05"/>
    <s v="E014"/>
    <n v="1638090"/>
    <x v="4"/>
    <n v="84"/>
    <s v="2025-05-23"/>
    <s v="Approved"/>
    <x v="65"/>
    <s v="Customer 1011"/>
    <s v="Business Loan"/>
    <s v="B04"/>
    <x v="0"/>
    <s v="High value"/>
    <s v="Under Review"/>
    <n v="0"/>
    <n v="1638090"/>
    <x v="8"/>
    <s v="Female"/>
    <s v="Employee 14"/>
    <x v="0"/>
    <x v="0"/>
  </r>
  <r>
    <s v="L0133"/>
    <n v="1134"/>
    <s v="LT02"/>
    <s v="E030"/>
    <n v="9244715"/>
    <x v="2"/>
    <n v="60"/>
    <s v="2025-07-31"/>
    <s v="Pending"/>
    <x v="4"/>
    <s v="Customer 1134"/>
    <s v="Personal Loan"/>
    <s v="B01"/>
    <x v="1"/>
    <s v="High value"/>
    <s v="Under Review"/>
    <n v="84667"/>
    <n v="9160048"/>
    <x v="5"/>
    <s v="Male"/>
    <s v="Employee 30"/>
    <x v="1"/>
    <x v="1"/>
  </r>
  <r>
    <s v="L0134"/>
    <n v="1170"/>
    <s v="LT03"/>
    <s v="E006"/>
    <n v="7267695"/>
    <x v="4"/>
    <n v="240"/>
    <s v="2025-03-23"/>
    <s v="Approved"/>
    <x v="66"/>
    <s v="Customer 1170"/>
    <s v="Car Loan"/>
    <s v="B04"/>
    <x v="0"/>
    <s v="High value"/>
    <s v="Under Review"/>
    <n v="214256"/>
    <n v="7053439"/>
    <x v="1"/>
    <s v="Female"/>
    <s v="Employee 6"/>
    <x v="0"/>
    <x v="0"/>
  </r>
  <r>
    <s v="L0135"/>
    <n v="1024"/>
    <s v="LT03"/>
    <s v="E006"/>
    <n v="3888406"/>
    <x v="3"/>
    <n v="36"/>
    <s v="2025-03-21"/>
    <s v="Rejected"/>
    <x v="4"/>
    <s v="Customer 1024"/>
    <s v="Car Loan"/>
    <s v="B02"/>
    <x v="3"/>
    <s v="High value"/>
    <s v="Under Review"/>
    <n v="0"/>
    <n v="3888406"/>
    <x v="1"/>
    <s v="Male"/>
    <s v="Employee 6"/>
    <x v="3"/>
    <x v="0"/>
  </r>
  <r>
    <s v="L0136"/>
    <n v="1144"/>
    <s v="LT04"/>
    <s v="E030"/>
    <n v="8434114"/>
    <x v="4"/>
    <n v="84"/>
    <s v="2025-11-11"/>
    <s v="Pending"/>
    <x v="4"/>
    <s v="Customer 1144"/>
    <s v="Education Loan"/>
    <s v="B01"/>
    <x v="1"/>
    <s v="High value"/>
    <s v="Under Review"/>
    <n v="8285"/>
    <n v="8425829"/>
    <x v="2"/>
    <s v="Female"/>
    <s v="Employee 30"/>
    <x v="1"/>
    <x v="1"/>
  </r>
  <r>
    <s v="L0137"/>
    <n v="1006"/>
    <s v="LT02"/>
    <s v="E019"/>
    <n v="5371896"/>
    <x v="3"/>
    <n v="60"/>
    <s v="2025-11-24"/>
    <s v="Pending"/>
    <x v="4"/>
    <s v="Customer 1006"/>
    <s v="Personal Loan"/>
    <s v="B02"/>
    <x v="3"/>
    <s v="High value"/>
    <s v="Under Review"/>
    <n v="73329"/>
    <n v="5298567"/>
    <x v="2"/>
    <s v="Male"/>
    <s v="Employee 19"/>
    <x v="3"/>
    <x v="0"/>
  </r>
  <r>
    <s v="L0138"/>
    <n v="1069"/>
    <s v="LT04"/>
    <s v="E018"/>
    <n v="8855813"/>
    <x v="0"/>
    <n v="60"/>
    <s v="2025-10-04"/>
    <s v="Approved"/>
    <x v="67"/>
    <s v="Customer 1069"/>
    <s v="Education Loan"/>
    <s v="B01"/>
    <x v="1"/>
    <s v="High value"/>
    <s v="Under Review"/>
    <n v="162380"/>
    <n v="8693433"/>
    <x v="11"/>
    <s v="Male"/>
    <s v="Employee 18"/>
    <x v="1"/>
    <x v="1"/>
  </r>
  <r>
    <s v="L0139"/>
    <n v="1133"/>
    <s v="LT02"/>
    <s v="E026"/>
    <n v="1366213"/>
    <x v="2"/>
    <n v="60"/>
    <s v="2025-08-24"/>
    <s v="Pending"/>
    <x v="4"/>
    <s v="Customer 1133"/>
    <s v="Personal Loan"/>
    <s v="B04"/>
    <x v="0"/>
    <s v="High value"/>
    <s v="Under Review"/>
    <n v="73111"/>
    <n v="1293102"/>
    <x v="0"/>
    <s v="Female"/>
    <s v="Employee 26"/>
    <x v="0"/>
    <x v="0"/>
  </r>
  <r>
    <s v="L0140"/>
    <n v="1109"/>
    <s v="LT03"/>
    <s v="E008"/>
    <n v="6450918"/>
    <x v="0"/>
    <n v="60"/>
    <s v="2025-10-10"/>
    <s v="Approved"/>
    <x v="57"/>
    <s v="Customer 1109"/>
    <s v="Car Loan"/>
    <s v="B02"/>
    <x v="3"/>
    <s v="High value"/>
    <s v="Under Review"/>
    <n v="240419"/>
    <n v="6210499"/>
    <x v="11"/>
    <s v="Male"/>
    <s v="Employee 8"/>
    <x v="3"/>
    <x v="0"/>
  </r>
  <r>
    <s v="L0141"/>
    <n v="1152"/>
    <s v="LT04"/>
    <s v="E022"/>
    <n v="1678177"/>
    <x v="1"/>
    <n v="240"/>
    <s v="2025-07-22"/>
    <s v="Approved"/>
    <x v="68"/>
    <s v="Customer 1152"/>
    <s v="Education Loan"/>
    <s v="B03"/>
    <x v="4"/>
    <s v="High value"/>
    <s v="Under Review"/>
    <n v="61728"/>
    <n v="1616449"/>
    <x v="5"/>
    <s v="Female"/>
    <s v="Employee 22"/>
    <x v="4"/>
    <x v="0"/>
  </r>
  <r>
    <s v="L0142"/>
    <n v="1050"/>
    <s v="LT03"/>
    <s v="E009"/>
    <n v="2599629"/>
    <x v="0"/>
    <n v="240"/>
    <s v="2025-12-07"/>
    <s v="Approved"/>
    <x v="6"/>
    <s v="Customer 1050"/>
    <s v="Car Loan"/>
    <s v="B05"/>
    <x v="2"/>
    <s v="High value"/>
    <s v="Under Review"/>
    <n v="158347"/>
    <n v="2441282"/>
    <x v="4"/>
    <s v="Male"/>
    <s v="Employee 9"/>
    <x v="2"/>
    <x v="1"/>
  </r>
  <r>
    <s v="L0143"/>
    <n v="1078"/>
    <s v="LT05"/>
    <s v="E001"/>
    <n v="5810666"/>
    <x v="2"/>
    <n v="36"/>
    <s v="2025-06-13"/>
    <s v="Approved"/>
    <x v="69"/>
    <s v="Customer 1078"/>
    <s v="Business Loan"/>
    <s v="B01"/>
    <x v="1"/>
    <s v="High value"/>
    <s v="Under Review"/>
    <n v="0"/>
    <n v="5810666"/>
    <x v="10"/>
    <s v="Female"/>
    <s v="Employee 1"/>
    <x v="1"/>
    <x v="1"/>
  </r>
  <r>
    <s v="L0144"/>
    <n v="1146"/>
    <s v="LT05"/>
    <s v="E001"/>
    <n v="4048821"/>
    <x v="3"/>
    <n v="84"/>
    <s v="2025-02-24"/>
    <s v="Approved"/>
    <x v="70"/>
    <s v="Customer 1146"/>
    <s v="Business Loan"/>
    <s v="B03"/>
    <x v="4"/>
    <s v="High value"/>
    <s v="Under Review"/>
    <n v="194031"/>
    <n v="3854790"/>
    <x v="7"/>
    <s v="Male"/>
    <s v="Employee 1"/>
    <x v="4"/>
    <x v="0"/>
  </r>
  <r>
    <s v="L0145"/>
    <n v="1041"/>
    <s v="LT05"/>
    <s v="E024"/>
    <n v="7353759"/>
    <x v="4"/>
    <n v="120"/>
    <s v="2025-03-24"/>
    <s v="Approved"/>
    <x v="9"/>
    <s v="Customer 1041"/>
    <s v="Business Loan"/>
    <s v="B02"/>
    <x v="3"/>
    <s v="High value"/>
    <s v="Under Review"/>
    <n v="129768"/>
    <n v="7223991"/>
    <x v="1"/>
    <s v="Female"/>
    <s v="Employee 24"/>
    <x v="3"/>
    <x v="0"/>
  </r>
  <r>
    <s v="L0146"/>
    <n v="1002"/>
    <s v="LT02"/>
    <s v="E028"/>
    <n v="9515206"/>
    <x v="3"/>
    <n v="84"/>
    <s v="2025-04-01"/>
    <s v="Pending"/>
    <x v="4"/>
    <s v="Customer 1002"/>
    <s v="Personal Loan"/>
    <s v="B05"/>
    <x v="2"/>
    <s v="High value"/>
    <s v="Under Review"/>
    <n v="138934"/>
    <n v="9376272"/>
    <x v="3"/>
    <s v="Female"/>
    <s v="Employee 28"/>
    <x v="2"/>
    <x v="1"/>
  </r>
  <r>
    <s v="L0147"/>
    <n v="1049"/>
    <s v="LT02"/>
    <s v="E023"/>
    <n v="8644438"/>
    <x v="2"/>
    <n v="36"/>
    <s v="2025-05-02"/>
    <s v="Approved"/>
    <x v="71"/>
    <s v="Customer 1049"/>
    <s v="Personal Loan"/>
    <s v="B02"/>
    <x v="3"/>
    <s v="High value"/>
    <s v="Under Review"/>
    <n v="106063"/>
    <n v="8538375"/>
    <x v="8"/>
    <s v="Male"/>
    <s v="Employee 23"/>
    <x v="3"/>
    <x v="0"/>
  </r>
  <r>
    <s v="L0148"/>
    <n v="1167"/>
    <s v="LT04"/>
    <s v="E029"/>
    <n v="3228568"/>
    <x v="3"/>
    <n v="84"/>
    <s v="2025-12-13"/>
    <s v="Rejected"/>
    <x v="4"/>
    <s v="Customer 1167"/>
    <s v="Education Loan"/>
    <s v="B05"/>
    <x v="2"/>
    <s v="High value"/>
    <s v="Under Review"/>
    <n v="8735"/>
    <n v="3219833"/>
    <x v="4"/>
    <s v="Female"/>
    <s v="Employee 29"/>
    <x v="2"/>
    <x v="1"/>
  </r>
  <r>
    <s v="L0149"/>
    <n v="1104"/>
    <s v="LT02"/>
    <s v="E012"/>
    <n v="6902080"/>
    <x v="4"/>
    <n v="36"/>
    <s v="2025-11-04"/>
    <s v="Pending"/>
    <x v="4"/>
    <s v="Customer 1104"/>
    <s v="Personal Loan"/>
    <s v="B02"/>
    <x v="3"/>
    <s v="High value"/>
    <s v="Under Review"/>
    <n v="110857"/>
    <n v="6791223"/>
    <x v="2"/>
    <s v="Female"/>
    <s v="Employee 12"/>
    <x v="3"/>
    <x v="0"/>
  </r>
  <r>
    <s v="L0150"/>
    <n v="1170"/>
    <s v="LT02"/>
    <s v="E025"/>
    <n v="7056777"/>
    <x v="2"/>
    <n v="36"/>
    <s v="2025-11-05"/>
    <s v="Approved"/>
    <x v="44"/>
    <s v="Customer 1170"/>
    <s v="Personal Loan"/>
    <s v="B04"/>
    <x v="0"/>
    <s v="High value"/>
    <s v="Under Review"/>
    <n v="145930"/>
    <n v="6910847"/>
    <x v="2"/>
    <s v="Female"/>
    <s v="Employee 25"/>
    <x v="0"/>
    <x v="0"/>
  </r>
  <r>
    <s v="L0151"/>
    <n v="1072"/>
    <s v="LT03"/>
    <s v="E004"/>
    <n v="753549"/>
    <x v="2"/>
    <n v="36"/>
    <s v="2025-03-06"/>
    <s v="Approved"/>
    <x v="72"/>
    <s v="Customer 1072"/>
    <s v="Car Loan"/>
    <s v="B02"/>
    <x v="3"/>
    <s v="Normal"/>
    <s v="Under Review"/>
    <n v="93769"/>
    <n v="659780"/>
    <x v="1"/>
    <s v="Male"/>
    <s v="Employee 4"/>
    <x v="3"/>
    <x v="0"/>
  </r>
  <r>
    <s v="L0152"/>
    <n v="1014"/>
    <s v="LT02"/>
    <s v="E021"/>
    <n v="2284612"/>
    <x v="4"/>
    <n v="60"/>
    <s v="2025-06-14"/>
    <s v="Pending"/>
    <x v="4"/>
    <s v="Customer 1014"/>
    <s v="Personal Loan"/>
    <s v="B01"/>
    <x v="1"/>
    <s v="High value"/>
    <s v="Under Review"/>
    <n v="90579"/>
    <n v="2194033"/>
    <x v="10"/>
    <s v="Male"/>
    <s v="Employee 21"/>
    <x v="1"/>
    <x v="1"/>
  </r>
  <r>
    <s v="L0153"/>
    <n v="1046"/>
    <s v="LT02"/>
    <s v="E015"/>
    <n v="7181550"/>
    <x v="4"/>
    <n v="60"/>
    <s v="2025-12-18"/>
    <s v="Pending"/>
    <x v="4"/>
    <s v="Customer 1046"/>
    <s v="Personal Loan"/>
    <s v="B02"/>
    <x v="3"/>
    <s v="High value"/>
    <s v="Under Review"/>
    <n v="133695"/>
    <n v="7047855"/>
    <x v="4"/>
    <s v="Female"/>
    <s v="Employee 15"/>
    <x v="3"/>
    <x v="0"/>
  </r>
  <r>
    <s v="L0154"/>
    <n v="1086"/>
    <s v="LT03"/>
    <s v="E021"/>
    <n v="7946224"/>
    <x v="3"/>
    <n v="60"/>
    <s v="2025-08-03"/>
    <s v="Approved"/>
    <x v="73"/>
    <s v="Customer 1086"/>
    <s v="Car Loan"/>
    <s v="B02"/>
    <x v="3"/>
    <s v="High value"/>
    <s v="Under Review"/>
    <n v="76579"/>
    <n v="7869645"/>
    <x v="0"/>
    <s v="Female"/>
    <s v="Employee 21"/>
    <x v="3"/>
    <x v="0"/>
  </r>
  <r>
    <s v="L0155"/>
    <n v="1072"/>
    <s v="LT02"/>
    <s v="E025"/>
    <n v="7186341"/>
    <x v="2"/>
    <n v="60"/>
    <s v="2025-07-22"/>
    <s v="Approved"/>
    <x v="74"/>
    <s v="Customer 1072"/>
    <s v="Personal Loan"/>
    <s v="B02"/>
    <x v="3"/>
    <s v="High value"/>
    <s v="Under Review"/>
    <n v="27130"/>
    <n v="7159211"/>
    <x v="5"/>
    <s v="Male"/>
    <s v="Employee 25"/>
    <x v="3"/>
    <x v="0"/>
  </r>
  <r>
    <s v="L0156"/>
    <n v="1080"/>
    <s v="LT01"/>
    <s v="E013"/>
    <n v="2690986"/>
    <x v="2"/>
    <n v="240"/>
    <s v="2025-05-31"/>
    <s v="Approved"/>
    <x v="75"/>
    <s v="Customer 1080"/>
    <s v="Home Loan"/>
    <s v="B01"/>
    <x v="1"/>
    <s v="High value"/>
    <s v="Under Review"/>
    <n v="0"/>
    <n v="2690986"/>
    <x v="8"/>
    <s v="Male"/>
    <s v="Employee 13"/>
    <x v="1"/>
    <x v="1"/>
  </r>
  <r>
    <s v="L0157"/>
    <n v="1037"/>
    <s v="LT02"/>
    <s v="E011"/>
    <n v="6264724"/>
    <x v="1"/>
    <n v="120"/>
    <s v="2025-11-08"/>
    <s v="Rejected"/>
    <x v="4"/>
    <s v="Customer 1037"/>
    <s v="Personal Loan"/>
    <s v="B04"/>
    <x v="0"/>
    <s v="High value"/>
    <s v="Under Review"/>
    <n v="114449"/>
    <n v="6150275"/>
    <x v="2"/>
    <s v="Female"/>
    <s v="Employee 11"/>
    <x v="0"/>
    <x v="0"/>
  </r>
  <r>
    <s v="L0158"/>
    <n v="1165"/>
    <s v="LT02"/>
    <s v="E008"/>
    <n v="4294406"/>
    <x v="4"/>
    <n v="240"/>
    <s v="2025-04-26"/>
    <s v="Rejected"/>
    <x v="4"/>
    <s v="Customer 1165"/>
    <s v="Personal Loan"/>
    <s v="B03"/>
    <x v="4"/>
    <s v="High value"/>
    <s v="Under Review"/>
    <n v="90750"/>
    <n v="4203656"/>
    <x v="3"/>
    <s v="Female"/>
    <s v="Employee 8"/>
    <x v="4"/>
    <x v="0"/>
  </r>
  <r>
    <s v="L0159"/>
    <n v="1137"/>
    <s v="LT03"/>
    <s v="E005"/>
    <n v="7682183"/>
    <x v="2"/>
    <n v="120"/>
    <s v="2025-04-03"/>
    <s v="Approved"/>
    <x v="76"/>
    <s v="Customer 1137"/>
    <s v="Car Loan"/>
    <s v="B05"/>
    <x v="2"/>
    <s v="High value"/>
    <s v="Under Review"/>
    <n v="6992"/>
    <n v="7675191"/>
    <x v="3"/>
    <s v="Female"/>
    <s v="Employee 5"/>
    <x v="2"/>
    <x v="1"/>
  </r>
  <r>
    <s v="L0160"/>
    <n v="1149"/>
    <s v="LT04"/>
    <s v="E021"/>
    <n v="5208174"/>
    <x v="1"/>
    <n v="120"/>
    <s v="2025-06-03"/>
    <s v="Pending"/>
    <x v="4"/>
    <s v="Customer 1149"/>
    <s v="Education Loan"/>
    <s v="B05"/>
    <x v="2"/>
    <s v="High value"/>
    <s v="Under Review"/>
    <n v="75203"/>
    <n v="5132971"/>
    <x v="10"/>
    <s v="Female"/>
    <s v="Employee 21"/>
    <x v="2"/>
    <x v="1"/>
  </r>
  <r>
    <s v="L0161"/>
    <n v="1020"/>
    <s v="LT05"/>
    <s v="E007"/>
    <n v="4049323"/>
    <x v="2"/>
    <n v="120"/>
    <s v="2025-04-10"/>
    <s v="Rejected"/>
    <x v="4"/>
    <s v="Customer 1020"/>
    <s v="Business Loan"/>
    <s v="B04"/>
    <x v="0"/>
    <s v="High value"/>
    <s v="Under Review"/>
    <n v="115840"/>
    <n v="3933483"/>
    <x v="3"/>
    <s v="Male"/>
    <s v="Employee 7"/>
    <x v="0"/>
    <x v="0"/>
  </r>
  <r>
    <s v="L0162"/>
    <n v="1098"/>
    <s v="LT01"/>
    <s v="E019"/>
    <n v="255270"/>
    <x v="0"/>
    <n v="60"/>
    <s v="2025-04-03"/>
    <s v="Approved"/>
    <x v="76"/>
    <s v="Customer 1098"/>
    <s v="Home Loan"/>
    <s v="B04"/>
    <x v="0"/>
    <s v="Normal"/>
    <s v="Under Review"/>
    <n v="200695"/>
    <n v="54575"/>
    <x v="3"/>
    <s v="Female"/>
    <s v="Employee 19"/>
    <x v="0"/>
    <x v="0"/>
  </r>
  <r>
    <s v="L0163"/>
    <n v="1190"/>
    <s v="LT01"/>
    <s v="E012"/>
    <n v="6899270"/>
    <x v="2"/>
    <n v="60"/>
    <s v="2025-02-09"/>
    <s v="Rejected"/>
    <x v="4"/>
    <s v="Customer 1190"/>
    <s v="Home Loan"/>
    <s v="B01"/>
    <x v="1"/>
    <s v="High value"/>
    <s v="Under Review"/>
    <n v="0"/>
    <n v="6899270"/>
    <x v="7"/>
    <s v="Female"/>
    <s v="Employee 12"/>
    <x v="1"/>
    <x v="1"/>
  </r>
  <r>
    <s v="L0164"/>
    <n v="1122"/>
    <s v="LT04"/>
    <s v="E025"/>
    <n v="3007519"/>
    <x v="3"/>
    <n v="120"/>
    <s v="2025-09-21"/>
    <s v="Approved"/>
    <x v="59"/>
    <s v="Customer 1122"/>
    <s v="Education Loan"/>
    <s v="B01"/>
    <x v="1"/>
    <s v="High value"/>
    <s v="Under Review"/>
    <n v="131815"/>
    <n v="2875704"/>
    <x v="9"/>
    <s v="Female"/>
    <s v="Employee 25"/>
    <x v="1"/>
    <x v="1"/>
  </r>
  <r>
    <s v="L0165"/>
    <n v="1155"/>
    <s v="LT01"/>
    <s v="E011"/>
    <n v="7330029"/>
    <x v="3"/>
    <n v="60"/>
    <s v="2025-05-25"/>
    <s v="Rejected"/>
    <x v="4"/>
    <s v="Customer 1155"/>
    <s v="Home Loan"/>
    <s v="B05"/>
    <x v="2"/>
    <s v="High value"/>
    <s v="Under Review"/>
    <n v="0"/>
    <n v="7330029"/>
    <x v="8"/>
    <s v="Male"/>
    <s v="Employee 11"/>
    <x v="2"/>
    <x v="1"/>
  </r>
  <r>
    <s v="L0166"/>
    <n v="1133"/>
    <s v="LT04"/>
    <s v="E009"/>
    <n v="9529371"/>
    <x v="1"/>
    <n v="84"/>
    <s v="2025-08-04"/>
    <s v="Pending"/>
    <x v="4"/>
    <s v="Customer 1133"/>
    <s v="Education Loan"/>
    <s v="B04"/>
    <x v="0"/>
    <s v="High value"/>
    <s v="Under Review"/>
    <n v="14271"/>
    <n v="9515100"/>
    <x v="0"/>
    <s v="Female"/>
    <s v="Employee 9"/>
    <x v="0"/>
    <x v="0"/>
  </r>
  <r>
    <s v="L0167"/>
    <n v="1035"/>
    <s v="LT03"/>
    <s v="E028"/>
    <n v="9643713"/>
    <x v="2"/>
    <n v="240"/>
    <s v="2025-08-27"/>
    <s v="Approved"/>
    <x v="77"/>
    <s v="Customer 1035"/>
    <s v="Car Loan"/>
    <s v="B05"/>
    <x v="2"/>
    <s v="High value"/>
    <s v="Under Review"/>
    <n v="79125"/>
    <n v="9564588"/>
    <x v="0"/>
    <s v="Male"/>
    <s v="Employee 28"/>
    <x v="2"/>
    <x v="1"/>
  </r>
  <r>
    <s v="L0168"/>
    <n v="1029"/>
    <s v="LT05"/>
    <s v="E021"/>
    <n v="8697726"/>
    <x v="0"/>
    <n v="120"/>
    <s v="2025-03-12"/>
    <s v="Approved"/>
    <x v="78"/>
    <s v="Customer 1029"/>
    <s v="Business Loan"/>
    <s v="B04"/>
    <x v="0"/>
    <s v="High value"/>
    <s v="Under Review"/>
    <n v="46200"/>
    <n v="8651526"/>
    <x v="1"/>
    <s v="Female"/>
    <s v="Employee 21"/>
    <x v="0"/>
    <x v="0"/>
  </r>
  <r>
    <s v="L0169"/>
    <n v="1063"/>
    <s v="LT02"/>
    <s v="E016"/>
    <n v="7321585"/>
    <x v="4"/>
    <n v="60"/>
    <s v="2025-09-30"/>
    <s v="Approved"/>
    <x v="79"/>
    <s v="Customer 1063"/>
    <s v="Personal Loan"/>
    <s v="B05"/>
    <x v="2"/>
    <s v="High value"/>
    <s v="Under Review"/>
    <n v="20076"/>
    <n v="7301509"/>
    <x v="9"/>
    <s v="Female"/>
    <s v="Employee 16"/>
    <x v="2"/>
    <x v="1"/>
  </r>
  <r>
    <s v="L0170"/>
    <n v="1015"/>
    <s v="LT04"/>
    <s v="E012"/>
    <n v="7397252"/>
    <x v="1"/>
    <n v="60"/>
    <s v="2025-09-10"/>
    <s v="Pending"/>
    <x v="4"/>
    <s v="Customer 1015"/>
    <s v="Education Loan"/>
    <s v="B01"/>
    <x v="1"/>
    <s v="High value"/>
    <s v="Under Review"/>
    <n v="76867"/>
    <n v="7320385"/>
    <x v="9"/>
    <s v="Female"/>
    <s v="Employee 12"/>
    <x v="1"/>
    <x v="1"/>
  </r>
  <r>
    <s v="L0171"/>
    <n v="1126"/>
    <s v="LT05"/>
    <s v="E022"/>
    <n v="1549172"/>
    <x v="0"/>
    <n v="36"/>
    <s v="2025-07-01"/>
    <s v="Pending"/>
    <x v="4"/>
    <s v="Customer 1126"/>
    <s v="Business Loan"/>
    <s v="B01"/>
    <x v="1"/>
    <s v="High value"/>
    <s v="Under Review"/>
    <n v="54838"/>
    <n v="1494334"/>
    <x v="5"/>
    <s v="Male"/>
    <s v="Employee 22"/>
    <x v="1"/>
    <x v="1"/>
  </r>
  <r>
    <s v="L0172"/>
    <n v="1069"/>
    <s v="LT02"/>
    <s v="E007"/>
    <n v="1441586"/>
    <x v="0"/>
    <n v="84"/>
    <s v="2025-09-02"/>
    <s v="Pending"/>
    <x v="4"/>
    <s v="Customer 1069"/>
    <s v="Personal Loan"/>
    <s v="B01"/>
    <x v="1"/>
    <s v="High value"/>
    <s v="Under Review"/>
    <n v="170711"/>
    <n v="1270875"/>
    <x v="9"/>
    <s v="Male"/>
    <s v="Employee 7"/>
    <x v="1"/>
    <x v="1"/>
  </r>
  <r>
    <s v="L0173"/>
    <n v="1152"/>
    <s v="LT04"/>
    <s v="E002"/>
    <n v="9295437"/>
    <x v="4"/>
    <n v="240"/>
    <s v="2025-04-04"/>
    <s v="Approved"/>
    <x v="80"/>
    <s v="Customer 1152"/>
    <s v="Education Loan"/>
    <s v="B03"/>
    <x v="4"/>
    <s v="High value"/>
    <s v="Under Review"/>
    <n v="216725"/>
    <n v="9078712"/>
    <x v="3"/>
    <s v="Female"/>
    <s v="Employee 2"/>
    <x v="4"/>
    <x v="0"/>
  </r>
  <r>
    <s v="L0174"/>
    <n v="1060"/>
    <s v="LT04"/>
    <s v="E027"/>
    <n v="5235368"/>
    <x v="3"/>
    <n v="120"/>
    <s v="2025-09-05"/>
    <s v="Pending"/>
    <x v="4"/>
    <s v="Customer 1060"/>
    <s v="Education Loan"/>
    <s v="B04"/>
    <x v="0"/>
    <s v="High value"/>
    <s v="Under Review"/>
    <n v="59754"/>
    <n v="5175614"/>
    <x v="9"/>
    <s v="Male"/>
    <s v="Employee 27"/>
    <x v="0"/>
    <x v="0"/>
  </r>
  <r>
    <s v="L0175"/>
    <n v="1159"/>
    <s v="LT03"/>
    <s v="E015"/>
    <n v="3042459"/>
    <x v="2"/>
    <n v="84"/>
    <s v="2025-03-26"/>
    <s v="Approved"/>
    <x v="81"/>
    <s v="Customer 1159"/>
    <s v="Car Loan"/>
    <s v="B05"/>
    <x v="2"/>
    <s v="High value"/>
    <s v="Under Review"/>
    <n v="96361"/>
    <n v="2946098"/>
    <x v="1"/>
    <s v="Male"/>
    <s v="Employee 15"/>
    <x v="2"/>
    <x v="1"/>
  </r>
  <r>
    <s v="L0176"/>
    <n v="1140"/>
    <s v="LT01"/>
    <s v="E006"/>
    <n v="2086033"/>
    <x v="2"/>
    <n v="84"/>
    <s v="2025-01-15"/>
    <s v="Rejected"/>
    <x v="4"/>
    <s v="Customer 1140"/>
    <s v="Home Loan"/>
    <s v="B03"/>
    <x v="4"/>
    <s v="High value"/>
    <s v="Under Review"/>
    <n v="47876"/>
    <n v="2038157"/>
    <x v="6"/>
    <s v="Male"/>
    <s v="Employee 6"/>
    <x v="4"/>
    <x v="0"/>
  </r>
  <r>
    <s v="L0177"/>
    <n v="1027"/>
    <s v="LT03"/>
    <s v="E027"/>
    <n v="6460420"/>
    <x v="4"/>
    <n v="120"/>
    <s v="2025-06-22"/>
    <s v="Pending"/>
    <x v="4"/>
    <s v="Customer 1027"/>
    <s v="Car Loan"/>
    <s v="B02"/>
    <x v="3"/>
    <s v="High value"/>
    <s v="Under Review"/>
    <n v="89047"/>
    <n v="6371373"/>
    <x v="10"/>
    <s v="Male"/>
    <s v="Employee 27"/>
    <x v="3"/>
    <x v="0"/>
  </r>
  <r>
    <s v="L0178"/>
    <n v="1100"/>
    <s v="LT02"/>
    <s v="E020"/>
    <n v="9704731"/>
    <x v="0"/>
    <n v="36"/>
    <s v="2025-12-29"/>
    <s v="Approved"/>
    <x v="82"/>
    <s v="Customer 1100"/>
    <s v="Personal Loan"/>
    <s v="B01"/>
    <x v="1"/>
    <s v="High value"/>
    <s v="Under Review"/>
    <n v="6164"/>
    <n v="9698567"/>
    <x v="4"/>
    <s v="Female"/>
    <s v="Employee 20"/>
    <x v="1"/>
    <x v="1"/>
  </r>
  <r>
    <s v="L0179"/>
    <n v="1121"/>
    <s v="LT03"/>
    <s v="E013"/>
    <n v="3885303"/>
    <x v="4"/>
    <n v="36"/>
    <s v="2025-10-19"/>
    <s v="Pending"/>
    <x v="4"/>
    <s v="Customer 1121"/>
    <s v="Car Loan"/>
    <s v="B01"/>
    <x v="1"/>
    <s v="High value"/>
    <s v="Under Review"/>
    <n v="58849"/>
    <n v="3826454"/>
    <x v="11"/>
    <s v="Female"/>
    <s v="Employee 13"/>
    <x v="1"/>
    <x v="1"/>
  </r>
  <r>
    <s v="L0180"/>
    <n v="1012"/>
    <s v="LT05"/>
    <s v="E028"/>
    <n v="4558778"/>
    <x v="1"/>
    <n v="84"/>
    <s v="2025-06-01"/>
    <s v="Rejected"/>
    <x v="4"/>
    <s v="Customer 1012"/>
    <s v="Business Loan"/>
    <s v="B01"/>
    <x v="1"/>
    <s v="High value"/>
    <s v="Under Review"/>
    <n v="56240"/>
    <n v="4502538"/>
    <x v="10"/>
    <s v="Female"/>
    <s v="Employee 28"/>
    <x v="1"/>
    <x v="1"/>
  </r>
  <r>
    <s v="L0181"/>
    <n v="1197"/>
    <s v="LT04"/>
    <s v="E011"/>
    <n v="4546493"/>
    <x v="1"/>
    <n v="240"/>
    <s v="2025-08-04"/>
    <s v="Pending"/>
    <x v="4"/>
    <s v="Customer 1197"/>
    <s v="Education Loan"/>
    <s v="B02"/>
    <x v="3"/>
    <s v="High value"/>
    <s v="Under Review"/>
    <n v="126206"/>
    <n v="4420287"/>
    <x v="0"/>
    <s v="Male"/>
    <s v="Employee 11"/>
    <x v="3"/>
    <x v="0"/>
  </r>
  <r>
    <s v="L0182"/>
    <n v="1033"/>
    <s v="LT02"/>
    <s v="E025"/>
    <n v="7791613"/>
    <x v="3"/>
    <n v="240"/>
    <s v="2025-08-22"/>
    <s v="Approved"/>
    <x v="83"/>
    <s v="Customer 1033"/>
    <s v="Personal Loan"/>
    <s v="B03"/>
    <x v="4"/>
    <s v="High value"/>
    <s v="Under Review"/>
    <n v="97593"/>
    <n v="7694020"/>
    <x v="0"/>
    <s v="Female"/>
    <s v="Employee 25"/>
    <x v="4"/>
    <x v="0"/>
  </r>
  <r>
    <s v="L0183"/>
    <n v="1187"/>
    <s v="LT03"/>
    <s v="E024"/>
    <n v="3776424"/>
    <x v="2"/>
    <n v="120"/>
    <s v="2025-09-09"/>
    <s v="Approved"/>
    <x v="84"/>
    <s v="Customer 1187"/>
    <s v="Car Loan"/>
    <s v="B02"/>
    <x v="3"/>
    <s v="High value"/>
    <s v="Under Review"/>
    <n v="97883"/>
    <n v="3678541"/>
    <x v="9"/>
    <s v="Male"/>
    <s v="Employee 24"/>
    <x v="3"/>
    <x v="0"/>
  </r>
  <r>
    <s v="L0184"/>
    <n v="1073"/>
    <s v="LT04"/>
    <s v="E017"/>
    <n v="3113624"/>
    <x v="1"/>
    <n v="84"/>
    <s v="2025-07-10"/>
    <s v="Rejected"/>
    <x v="4"/>
    <s v="Customer 1073"/>
    <s v="Education Loan"/>
    <s v="B02"/>
    <x v="3"/>
    <s v="High value"/>
    <s v="Under Review"/>
    <n v="93464"/>
    <n v="3020160"/>
    <x v="5"/>
    <s v="Male"/>
    <s v="Employee 17"/>
    <x v="3"/>
    <x v="0"/>
  </r>
  <r>
    <s v="L0185"/>
    <n v="1189"/>
    <s v="LT01"/>
    <s v="E018"/>
    <n v="8340384"/>
    <x v="0"/>
    <n v="60"/>
    <s v="2025-12-04"/>
    <s v="Approved"/>
    <x v="6"/>
    <s v="Customer 1189"/>
    <s v="Home Loan"/>
    <s v="B05"/>
    <x v="2"/>
    <s v="High value"/>
    <s v="Under Review"/>
    <n v="138938"/>
    <n v="8201446"/>
    <x v="4"/>
    <s v="Female"/>
    <s v="Employee 18"/>
    <x v="2"/>
    <x v="1"/>
  </r>
  <r>
    <s v="L0186"/>
    <n v="1094"/>
    <s v="LT01"/>
    <s v="E012"/>
    <n v="5940545"/>
    <x v="0"/>
    <n v="240"/>
    <s v="2025-03-02"/>
    <s v="Approved"/>
    <x v="72"/>
    <s v="Customer 1094"/>
    <s v="Home Loan"/>
    <s v="B01"/>
    <x v="1"/>
    <s v="High value"/>
    <s v="Under Review"/>
    <n v="93423"/>
    <n v="5847122"/>
    <x v="1"/>
    <s v="Male"/>
    <s v="Employee 12"/>
    <x v="1"/>
    <x v="1"/>
  </r>
  <r>
    <s v="L0187"/>
    <n v="1146"/>
    <s v="LT03"/>
    <s v="E004"/>
    <n v="285186"/>
    <x v="2"/>
    <n v="60"/>
    <s v="2025-09-21"/>
    <s v="Approved"/>
    <x v="85"/>
    <s v="Customer 1146"/>
    <s v="Car Loan"/>
    <s v="B03"/>
    <x v="4"/>
    <s v="Normal"/>
    <s v="Under Review"/>
    <n v="140520"/>
    <n v="144666"/>
    <x v="9"/>
    <s v="Male"/>
    <s v="Employee 4"/>
    <x v="4"/>
    <x v="0"/>
  </r>
  <r>
    <s v="L0188"/>
    <n v="1090"/>
    <s v="LT03"/>
    <s v="E017"/>
    <n v="4276031"/>
    <x v="2"/>
    <n v="120"/>
    <s v="2025-04-15"/>
    <s v="Approved"/>
    <x v="86"/>
    <s v="Customer 1090"/>
    <s v="Car Loan"/>
    <s v="B04"/>
    <x v="0"/>
    <s v="High value"/>
    <s v="Under Review"/>
    <n v="103397"/>
    <n v="4172634"/>
    <x v="3"/>
    <s v="Male"/>
    <s v="Employee 17"/>
    <x v="0"/>
    <x v="0"/>
  </r>
  <r>
    <s v="L0189"/>
    <n v="1197"/>
    <s v="LT01"/>
    <s v="E024"/>
    <n v="1955363"/>
    <x v="0"/>
    <n v="120"/>
    <s v="2025-04-04"/>
    <s v="Pending"/>
    <x v="4"/>
    <s v="Customer 1197"/>
    <s v="Home Loan"/>
    <s v="B02"/>
    <x v="3"/>
    <s v="High value"/>
    <s v="Under Review"/>
    <n v="83398"/>
    <n v="1871965"/>
    <x v="3"/>
    <s v="Male"/>
    <s v="Employee 24"/>
    <x v="3"/>
    <x v="0"/>
  </r>
  <r>
    <s v="L0190"/>
    <n v="1106"/>
    <s v="LT01"/>
    <s v="E017"/>
    <n v="2380532"/>
    <x v="1"/>
    <n v="120"/>
    <s v="2025-08-31"/>
    <s v="Approved"/>
    <x v="87"/>
    <s v="Customer 1106"/>
    <s v="Home Loan"/>
    <s v="B02"/>
    <x v="3"/>
    <s v="High value"/>
    <s v="Under Review"/>
    <n v="47771"/>
    <n v="2332761"/>
    <x v="0"/>
    <s v="Male"/>
    <s v="Employee 17"/>
    <x v="3"/>
    <x v="0"/>
  </r>
  <r>
    <s v="L0191"/>
    <n v="1161"/>
    <s v="LT05"/>
    <s v="E030"/>
    <n v="6167968"/>
    <x v="3"/>
    <n v="60"/>
    <s v="2025-11-21"/>
    <s v="Rejected"/>
    <x v="4"/>
    <s v="Customer 1161"/>
    <s v="Business Loan"/>
    <s v="B01"/>
    <x v="1"/>
    <s v="High value"/>
    <s v="Under Review"/>
    <n v="173801"/>
    <n v="5994167"/>
    <x v="2"/>
    <s v="Male"/>
    <s v="Employee 30"/>
    <x v="1"/>
    <x v="1"/>
  </r>
  <r>
    <s v="L0192"/>
    <n v="1195"/>
    <s v="LT04"/>
    <s v="E005"/>
    <n v="1996806"/>
    <x v="2"/>
    <n v="120"/>
    <s v="2025-04-24"/>
    <s v="Pending"/>
    <x v="4"/>
    <s v="Customer 1195"/>
    <s v="Education Loan"/>
    <s v="B02"/>
    <x v="3"/>
    <s v="High value"/>
    <s v="Under Review"/>
    <n v="61971"/>
    <n v="1934835"/>
    <x v="3"/>
    <s v="Female"/>
    <s v="Employee 5"/>
    <x v="3"/>
    <x v="0"/>
  </r>
  <r>
    <s v="L0193"/>
    <n v="1102"/>
    <s v="LT01"/>
    <s v="E009"/>
    <n v="7628530"/>
    <x v="4"/>
    <n v="120"/>
    <s v="2025-03-03"/>
    <s v="Rejected"/>
    <x v="4"/>
    <s v="Customer 1102"/>
    <s v="Home Loan"/>
    <s v="B01"/>
    <x v="1"/>
    <s v="High value"/>
    <s v="Under Review"/>
    <n v="54321"/>
    <n v="7574209"/>
    <x v="1"/>
    <s v="Female"/>
    <s v="Employee 9"/>
    <x v="1"/>
    <x v="1"/>
  </r>
  <r>
    <s v="L0194"/>
    <n v="1034"/>
    <s v="LT01"/>
    <s v="E003"/>
    <n v="3065535"/>
    <x v="2"/>
    <n v="84"/>
    <s v="2025-03-18"/>
    <s v="Approved"/>
    <x v="88"/>
    <s v="Customer 1034"/>
    <s v="Home Loan"/>
    <s v="B05"/>
    <x v="2"/>
    <s v="High value"/>
    <s v="Under Review"/>
    <n v="40002"/>
    <n v="3025533"/>
    <x v="1"/>
    <s v="Male"/>
    <s v="Employee 3"/>
    <x v="2"/>
    <x v="1"/>
  </r>
  <r>
    <s v="L0195"/>
    <n v="1008"/>
    <s v="LT04"/>
    <s v="E019"/>
    <n v="5971847"/>
    <x v="4"/>
    <n v="240"/>
    <s v="2025-02-22"/>
    <s v="Approved"/>
    <x v="89"/>
    <s v="Customer 1008"/>
    <s v="Education Loan"/>
    <s v="B02"/>
    <x v="3"/>
    <s v="High value"/>
    <s v="Under Review"/>
    <n v="192313"/>
    <n v="5779534"/>
    <x v="7"/>
    <s v="Female"/>
    <s v="Employee 19"/>
    <x v="3"/>
    <x v="0"/>
  </r>
  <r>
    <s v="L0196"/>
    <n v="1194"/>
    <s v="LT02"/>
    <s v="E023"/>
    <n v="4930914"/>
    <x v="4"/>
    <n v="120"/>
    <s v="2025-06-12"/>
    <s v="Approved"/>
    <x v="90"/>
    <s v="Customer 1194"/>
    <s v="Personal Loan"/>
    <s v="B03"/>
    <x v="4"/>
    <s v="High value"/>
    <s v="Under Review"/>
    <n v="132632"/>
    <n v="4798282"/>
    <x v="10"/>
    <s v="Female"/>
    <s v="Employee 23"/>
    <x v="4"/>
    <x v="0"/>
  </r>
  <r>
    <s v="L0197"/>
    <n v="1022"/>
    <s v="LT02"/>
    <s v="E017"/>
    <n v="5332160"/>
    <x v="4"/>
    <n v="36"/>
    <s v="2025-12-30"/>
    <s v="Rejected"/>
    <x v="4"/>
    <s v="Customer 1022"/>
    <s v="Personal Loan"/>
    <s v="B02"/>
    <x v="3"/>
    <s v="High value"/>
    <s v="Under Review"/>
    <n v="127572"/>
    <n v="5204588"/>
    <x v="4"/>
    <s v="Male"/>
    <s v="Employee 17"/>
    <x v="3"/>
    <x v="0"/>
  </r>
  <r>
    <s v="L0198"/>
    <n v="1019"/>
    <s v="LT04"/>
    <s v="E016"/>
    <n v="3675836"/>
    <x v="0"/>
    <n v="240"/>
    <s v="2025-05-16"/>
    <s v="Rejected"/>
    <x v="4"/>
    <s v="Customer 1019"/>
    <s v="Education Loan"/>
    <s v="B05"/>
    <x v="2"/>
    <s v="High value"/>
    <s v="Under Review"/>
    <n v="51208"/>
    <n v="3624628"/>
    <x v="8"/>
    <s v="Male"/>
    <s v="Employee 16"/>
    <x v="2"/>
    <x v="1"/>
  </r>
  <r>
    <s v="L0199"/>
    <n v="1175"/>
    <s v="LT04"/>
    <s v="E007"/>
    <n v="2393726"/>
    <x v="1"/>
    <n v="84"/>
    <s v="2025-06-13"/>
    <s v="Approved"/>
    <x v="91"/>
    <s v="Customer 1175"/>
    <s v="Education Loan"/>
    <s v="B01"/>
    <x v="1"/>
    <s v="High value"/>
    <s v="Under Review"/>
    <n v="107143"/>
    <n v="2286583"/>
    <x v="10"/>
    <s v="Male"/>
    <s v="Employee 7"/>
    <x v="1"/>
    <x v="1"/>
  </r>
  <r>
    <s v="L0200"/>
    <n v="1110"/>
    <s v="LT02"/>
    <s v="E009"/>
    <n v="7139819"/>
    <x v="0"/>
    <n v="84"/>
    <s v="2025-05-20"/>
    <s v="Approved"/>
    <x v="92"/>
    <s v="Customer 1110"/>
    <s v="Personal Loan"/>
    <s v="B02"/>
    <x v="3"/>
    <s v="High value"/>
    <s v="Under Review"/>
    <n v="66428"/>
    <n v="7073391"/>
    <x v="8"/>
    <s v="Female"/>
    <s v="Employee 9"/>
    <x v="3"/>
    <x v="0"/>
  </r>
  <r>
    <s v="L0201"/>
    <n v="1146"/>
    <s v="LT04"/>
    <s v="E020"/>
    <n v="9361605"/>
    <x v="3"/>
    <n v="240"/>
    <s v="2025-02-17"/>
    <s v="Approved"/>
    <x v="93"/>
    <s v="Customer 1146"/>
    <s v="Education Loan"/>
    <s v="B03"/>
    <x v="4"/>
    <s v="High value"/>
    <s v="Under Review"/>
    <n v="17449"/>
    <n v="9344156"/>
    <x v="7"/>
    <s v="Male"/>
    <s v="Employee 20"/>
    <x v="4"/>
    <x v="0"/>
  </r>
  <r>
    <s v="L0202"/>
    <n v="1094"/>
    <s v="LT02"/>
    <s v="E021"/>
    <n v="1437202"/>
    <x v="0"/>
    <n v="120"/>
    <s v="2025-06-13"/>
    <s v="Rejected"/>
    <x v="4"/>
    <s v="Customer 1094"/>
    <s v="Personal Loan"/>
    <s v="B01"/>
    <x v="1"/>
    <s v="High value"/>
    <s v="Under Review"/>
    <n v="86866"/>
    <n v="1350336"/>
    <x v="10"/>
    <s v="Male"/>
    <s v="Employee 21"/>
    <x v="1"/>
    <x v="1"/>
  </r>
  <r>
    <s v="L0203"/>
    <n v="1095"/>
    <s v="LT02"/>
    <s v="E029"/>
    <n v="4491797"/>
    <x v="0"/>
    <n v="60"/>
    <s v="2025-10-31"/>
    <s v="Rejected"/>
    <x v="4"/>
    <s v="Customer 1095"/>
    <s v="Personal Loan"/>
    <s v="B03"/>
    <x v="4"/>
    <s v="High value"/>
    <s v="Under Review"/>
    <n v="25876"/>
    <n v="4465921"/>
    <x v="11"/>
    <s v="Male"/>
    <s v="Employee 29"/>
    <x v="4"/>
    <x v="0"/>
  </r>
  <r>
    <s v="L0204"/>
    <n v="1170"/>
    <s v="LT03"/>
    <s v="E012"/>
    <n v="7468949"/>
    <x v="1"/>
    <n v="84"/>
    <s v="2025-08-30"/>
    <s v="Approved"/>
    <x v="94"/>
    <s v="Customer 1170"/>
    <s v="Car Loan"/>
    <s v="B04"/>
    <x v="0"/>
    <s v="High value"/>
    <s v="Under Review"/>
    <n v="90075"/>
    <n v="7378874"/>
    <x v="0"/>
    <s v="Female"/>
    <s v="Employee 12"/>
    <x v="0"/>
    <x v="0"/>
  </r>
  <r>
    <s v="L0205"/>
    <n v="1126"/>
    <s v="LT04"/>
    <s v="E030"/>
    <n v="2359379"/>
    <x v="2"/>
    <n v="84"/>
    <s v="2025-06-29"/>
    <s v="Rejected"/>
    <x v="4"/>
    <s v="Customer 1126"/>
    <s v="Education Loan"/>
    <s v="B01"/>
    <x v="1"/>
    <s v="High value"/>
    <s v="Under Review"/>
    <n v="121213"/>
    <n v="2238166"/>
    <x v="10"/>
    <s v="Male"/>
    <s v="Employee 30"/>
    <x v="1"/>
    <x v="1"/>
  </r>
  <r>
    <s v="L0206"/>
    <n v="1044"/>
    <s v="LT05"/>
    <s v="E021"/>
    <n v="5499599"/>
    <x v="4"/>
    <n v="60"/>
    <s v="2025-05-21"/>
    <s v="Pending"/>
    <x v="4"/>
    <s v="Customer 1044"/>
    <s v="Business Loan"/>
    <s v="B04"/>
    <x v="0"/>
    <s v="High value"/>
    <s v="Under Review"/>
    <n v="17456"/>
    <n v="5482143"/>
    <x v="8"/>
    <s v="Female"/>
    <s v="Employee 21"/>
    <x v="0"/>
    <x v="0"/>
  </r>
  <r>
    <s v="L0207"/>
    <n v="1120"/>
    <s v="LT01"/>
    <s v="E019"/>
    <n v="7108709"/>
    <x v="0"/>
    <n v="84"/>
    <s v="2025-03-11"/>
    <s v="Approved"/>
    <x v="95"/>
    <s v="Customer 1120"/>
    <s v="Home Loan"/>
    <s v="B04"/>
    <x v="0"/>
    <s v="High value"/>
    <s v="Under Review"/>
    <n v="69501"/>
    <n v="7039208"/>
    <x v="1"/>
    <s v="Female"/>
    <s v="Employee 19"/>
    <x v="0"/>
    <x v="0"/>
  </r>
  <r>
    <s v="L0208"/>
    <n v="1200"/>
    <s v="LT01"/>
    <s v="E026"/>
    <n v="1268678"/>
    <x v="0"/>
    <n v="84"/>
    <s v="2025-12-04"/>
    <s v="Approved"/>
    <x v="96"/>
    <s v="Customer 1200"/>
    <s v="Home Loan"/>
    <s v="B03"/>
    <x v="4"/>
    <s v="High value"/>
    <s v="Under Review"/>
    <n v="67143"/>
    <n v="1201535"/>
    <x v="4"/>
    <s v="Male"/>
    <s v="Employee 26"/>
    <x v="4"/>
    <x v="0"/>
  </r>
  <r>
    <s v="L0209"/>
    <n v="1037"/>
    <s v="LT02"/>
    <s v="E028"/>
    <n v="821690"/>
    <x v="3"/>
    <n v="240"/>
    <s v="2025-02-17"/>
    <s v="Approved"/>
    <x v="97"/>
    <s v="Customer 1037"/>
    <s v="Personal Loan"/>
    <s v="B04"/>
    <x v="0"/>
    <s v="Normal"/>
    <s v="Under Review"/>
    <n v="43952"/>
    <n v="777738"/>
    <x v="7"/>
    <s v="Female"/>
    <s v="Employee 28"/>
    <x v="0"/>
    <x v="0"/>
  </r>
  <r>
    <s v="L0210"/>
    <n v="1184"/>
    <s v="LT05"/>
    <s v="E023"/>
    <n v="8482673"/>
    <x v="1"/>
    <n v="36"/>
    <s v="2025-11-09"/>
    <s v="Approved"/>
    <x v="98"/>
    <s v="Customer 1184"/>
    <s v="Business Loan"/>
    <s v="B02"/>
    <x v="3"/>
    <s v="High value"/>
    <s v="Under Review"/>
    <n v="78738"/>
    <n v="8403935"/>
    <x v="2"/>
    <s v="Male"/>
    <s v="Employee 23"/>
    <x v="3"/>
    <x v="0"/>
  </r>
  <r>
    <s v="L0211"/>
    <n v="1169"/>
    <s v="LT02"/>
    <s v="E014"/>
    <n v="6093005"/>
    <x v="3"/>
    <n v="240"/>
    <s v="2025-08-09"/>
    <s v="Approved"/>
    <x v="43"/>
    <s v="Customer 1169"/>
    <s v="Personal Loan"/>
    <s v="B01"/>
    <x v="1"/>
    <s v="High value"/>
    <s v="Under Review"/>
    <n v="66170"/>
    <n v="6026835"/>
    <x v="0"/>
    <s v="Female"/>
    <s v="Employee 14"/>
    <x v="1"/>
    <x v="1"/>
  </r>
  <r>
    <s v="L0212"/>
    <n v="1010"/>
    <s v="LT04"/>
    <s v="E015"/>
    <n v="5761166"/>
    <x v="0"/>
    <n v="120"/>
    <s v="2025-10-20"/>
    <s v="Pending"/>
    <x v="4"/>
    <s v="Customer 1010"/>
    <s v="Education Loan"/>
    <s v="B03"/>
    <x v="4"/>
    <s v="High value"/>
    <s v="Under Review"/>
    <n v="141452"/>
    <n v="5619714"/>
    <x v="11"/>
    <s v="Female"/>
    <s v="Employee 15"/>
    <x v="4"/>
    <x v="0"/>
  </r>
  <r>
    <s v="L0213"/>
    <n v="1096"/>
    <s v="LT03"/>
    <s v="E029"/>
    <n v="6883232"/>
    <x v="2"/>
    <n v="84"/>
    <s v="2025-08-09"/>
    <s v="Rejected"/>
    <x v="4"/>
    <s v="Customer 1096"/>
    <s v="Car Loan"/>
    <s v="B03"/>
    <x v="4"/>
    <s v="High value"/>
    <s v="Under Review"/>
    <n v="196516"/>
    <n v="6686716"/>
    <x v="0"/>
    <s v="Female"/>
    <s v="Employee 29"/>
    <x v="4"/>
    <x v="0"/>
  </r>
  <r>
    <s v="L0214"/>
    <n v="1105"/>
    <s v="LT01"/>
    <s v="E029"/>
    <n v="6630574"/>
    <x v="3"/>
    <n v="240"/>
    <s v="2025-02-09"/>
    <s v="Pending"/>
    <x v="4"/>
    <s v="Customer 1105"/>
    <s v="Home Loan"/>
    <s v="B01"/>
    <x v="1"/>
    <s v="High value"/>
    <s v="Under Review"/>
    <n v="27548"/>
    <n v="6603026"/>
    <x v="7"/>
    <s v="Female"/>
    <s v="Employee 29"/>
    <x v="1"/>
    <x v="1"/>
  </r>
  <r>
    <s v="L0215"/>
    <n v="1132"/>
    <s v="LT04"/>
    <s v="E021"/>
    <n v="6914232"/>
    <x v="4"/>
    <n v="240"/>
    <s v="2025-06-15"/>
    <s v="Approved"/>
    <x v="99"/>
    <s v="Customer 1132"/>
    <s v="Education Loan"/>
    <s v="B04"/>
    <x v="0"/>
    <s v="High value"/>
    <s v="Under Review"/>
    <n v="25511"/>
    <n v="6888721"/>
    <x v="10"/>
    <s v="Male"/>
    <s v="Employee 21"/>
    <x v="0"/>
    <x v="0"/>
  </r>
  <r>
    <s v="L0216"/>
    <n v="1049"/>
    <s v="LT02"/>
    <s v="E019"/>
    <n v="7351636"/>
    <x v="4"/>
    <n v="240"/>
    <s v="2025-07-07"/>
    <s v="Approved"/>
    <x v="100"/>
    <s v="Customer 1049"/>
    <s v="Personal Loan"/>
    <s v="B02"/>
    <x v="3"/>
    <s v="High value"/>
    <s v="Under Review"/>
    <n v="160092"/>
    <n v="7191544"/>
    <x v="5"/>
    <s v="Male"/>
    <s v="Employee 19"/>
    <x v="3"/>
    <x v="0"/>
  </r>
  <r>
    <s v="L0217"/>
    <n v="1027"/>
    <s v="LT01"/>
    <s v="E015"/>
    <n v="1378481"/>
    <x v="1"/>
    <n v="60"/>
    <s v="2025-06-05"/>
    <s v="Approved"/>
    <x v="101"/>
    <s v="Customer 1027"/>
    <s v="Home Loan"/>
    <s v="B02"/>
    <x v="3"/>
    <s v="High value"/>
    <s v="Under Review"/>
    <n v="92290"/>
    <n v="1286191"/>
    <x v="10"/>
    <s v="Male"/>
    <s v="Employee 15"/>
    <x v="3"/>
    <x v="0"/>
  </r>
  <r>
    <s v="L0218"/>
    <n v="1185"/>
    <s v="LT05"/>
    <s v="E026"/>
    <n v="2872416"/>
    <x v="1"/>
    <n v="36"/>
    <s v="2025-05-13"/>
    <s v="Approved"/>
    <x v="102"/>
    <s v="Customer 1185"/>
    <s v="Business Loan"/>
    <s v="B02"/>
    <x v="3"/>
    <s v="High value"/>
    <s v="Under Review"/>
    <n v="87779"/>
    <n v="2784637"/>
    <x v="8"/>
    <s v="Male"/>
    <s v="Employee 26"/>
    <x v="3"/>
    <x v="0"/>
  </r>
  <r>
    <s v="L0219"/>
    <n v="1155"/>
    <s v="LT04"/>
    <s v="E001"/>
    <n v="188268"/>
    <x v="1"/>
    <n v="60"/>
    <s v="2025-05-15"/>
    <s v="Rejected"/>
    <x v="4"/>
    <s v="Customer 1155"/>
    <s v="Education Loan"/>
    <s v="B05"/>
    <x v="2"/>
    <s v="Normal"/>
    <s v="Under Review"/>
    <n v="129135"/>
    <n v="59133"/>
    <x v="8"/>
    <s v="Male"/>
    <s v="Employee 1"/>
    <x v="2"/>
    <x v="1"/>
  </r>
  <r>
    <s v="L0220"/>
    <n v="1067"/>
    <s v="LT01"/>
    <s v="E007"/>
    <n v="6689588"/>
    <x v="4"/>
    <n v="120"/>
    <s v="2025-03-19"/>
    <s v="Rejected"/>
    <x v="4"/>
    <s v="Customer 1067"/>
    <s v="Home Loan"/>
    <s v="B03"/>
    <x v="4"/>
    <s v="High value"/>
    <s v="Under Review"/>
    <n v="120587"/>
    <n v="6569001"/>
    <x v="1"/>
    <s v="Male"/>
    <s v="Employee 7"/>
    <x v="4"/>
    <x v="0"/>
  </r>
  <r>
    <s v="L0221"/>
    <n v="1037"/>
    <s v="LT04"/>
    <s v="E015"/>
    <n v="8930157"/>
    <x v="1"/>
    <n v="84"/>
    <s v="2025-03-13"/>
    <s v="Pending"/>
    <x v="4"/>
    <s v="Customer 1037"/>
    <s v="Education Loan"/>
    <s v="B04"/>
    <x v="0"/>
    <s v="High value"/>
    <s v="Under Review"/>
    <n v="0"/>
    <n v="8930157"/>
    <x v="1"/>
    <s v="Female"/>
    <s v="Employee 15"/>
    <x v="0"/>
    <x v="0"/>
  </r>
  <r>
    <s v="L0222"/>
    <n v="1051"/>
    <s v="LT02"/>
    <s v="E004"/>
    <n v="950725"/>
    <x v="4"/>
    <n v="60"/>
    <s v="2025-05-06"/>
    <s v="Rejected"/>
    <x v="4"/>
    <s v="Customer 1051"/>
    <s v="Personal Loan"/>
    <s v="B05"/>
    <x v="2"/>
    <s v="Normal"/>
    <s v="Under Review"/>
    <n v="43914"/>
    <n v="906811"/>
    <x v="8"/>
    <s v="Female"/>
    <s v="Employee 4"/>
    <x v="2"/>
    <x v="1"/>
  </r>
  <r>
    <s v="L0223"/>
    <n v="1096"/>
    <s v="LT02"/>
    <s v="E021"/>
    <n v="9184973"/>
    <x v="4"/>
    <n v="60"/>
    <s v="2025-03-17"/>
    <s v="Pending"/>
    <x v="4"/>
    <s v="Customer 1096"/>
    <s v="Personal Loan"/>
    <s v="B03"/>
    <x v="4"/>
    <s v="High value"/>
    <s v="Under Review"/>
    <n v="0"/>
    <n v="9184973"/>
    <x v="1"/>
    <s v="Female"/>
    <s v="Employee 21"/>
    <x v="4"/>
    <x v="0"/>
  </r>
  <r>
    <s v="L0224"/>
    <n v="1005"/>
    <s v="LT01"/>
    <s v="E023"/>
    <n v="4635795"/>
    <x v="4"/>
    <n v="84"/>
    <s v="2025-07-06"/>
    <s v="Pending"/>
    <x v="4"/>
    <s v="Customer 1005"/>
    <s v="Home Loan"/>
    <s v="B03"/>
    <x v="4"/>
    <s v="High value"/>
    <s v="Under Review"/>
    <n v="111162"/>
    <n v="4524633"/>
    <x v="5"/>
    <s v="Male"/>
    <s v="Employee 23"/>
    <x v="4"/>
    <x v="0"/>
  </r>
  <r>
    <s v="L0225"/>
    <n v="1199"/>
    <s v="LT01"/>
    <s v="E021"/>
    <n v="2209520"/>
    <x v="0"/>
    <n v="60"/>
    <s v="2025-01-08"/>
    <s v="Rejected"/>
    <x v="4"/>
    <s v="Customer 1199"/>
    <s v="Home Loan"/>
    <s v="B03"/>
    <x v="4"/>
    <s v="High value"/>
    <s v="Under Review"/>
    <n v="194801"/>
    <n v="2014719"/>
    <x v="6"/>
    <s v="Female"/>
    <s v="Employee 21"/>
    <x v="4"/>
    <x v="0"/>
  </r>
  <r>
    <s v="L0226"/>
    <n v="1153"/>
    <s v="LT02"/>
    <s v="E017"/>
    <n v="3709936"/>
    <x v="4"/>
    <n v="36"/>
    <s v="2025-05-19"/>
    <s v="Rejected"/>
    <x v="4"/>
    <s v="Customer 1153"/>
    <s v="Personal Loan"/>
    <s v="B01"/>
    <x v="1"/>
    <s v="High value"/>
    <s v="Under Review"/>
    <n v="167513"/>
    <n v="3542423"/>
    <x v="8"/>
    <s v="Female"/>
    <s v="Employee 17"/>
    <x v="1"/>
    <x v="1"/>
  </r>
  <r>
    <s v="L0227"/>
    <n v="1136"/>
    <s v="LT04"/>
    <s v="E011"/>
    <n v="9595498"/>
    <x v="3"/>
    <n v="240"/>
    <s v="2025-04-02"/>
    <s v="Rejected"/>
    <x v="4"/>
    <s v="Customer 1136"/>
    <s v="Education Loan"/>
    <s v="B01"/>
    <x v="1"/>
    <s v="High value"/>
    <s v="Under Review"/>
    <n v="70363"/>
    <n v="9525135"/>
    <x v="3"/>
    <s v="Male"/>
    <s v="Employee 11"/>
    <x v="1"/>
    <x v="1"/>
  </r>
  <r>
    <s v="L0228"/>
    <n v="1093"/>
    <s v="LT02"/>
    <s v="E028"/>
    <n v="7618195"/>
    <x v="1"/>
    <n v="84"/>
    <s v="2025-04-25"/>
    <s v="Approved"/>
    <x v="103"/>
    <s v="Customer 1093"/>
    <s v="Personal Loan"/>
    <s v="B04"/>
    <x v="0"/>
    <s v="High value"/>
    <s v="Under Review"/>
    <n v="141318"/>
    <n v="7476877"/>
    <x v="3"/>
    <s v="Female"/>
    <s v="Employee 28"/>
    <x v="0"/>
    <x v="0"/>
  </r>
  <r>
    <s v="L0229"/>
    <n v="1068"/>
    <s v="LT05"/>
    <s v="E024"/>
    <n v="8146074"/>
    <x v="1"/>
    <n v="120"/>
    <s v="2025-09-24"/>
    <s v="Approved"/>
    <x v="104"/>
    <s v="Customer 1068"/>
    <s v="Business Loan"/>
    <s v="B05"/>
    <x v="2"/>
    <s v="High value"/>
    <s v="Under Review"/>
    <n v="0"/>
    <n v="8146074"/>
    <x v="9"/>
    <s v="Female"/>
    <s v="Employee 24"/>
    <x v="2"/>
    <x v="1"/>
  </r>
  <r>
    <s v="L0230"/>
    <n v="1009"/>
    <s v="LT02"/>
    <s v="E016"/>
    <n v="3887135"/>
    <x v="3"/>
    <n v="240"/>
    <s v="2025-01-27"/>
    <s v="Approved"/>
    <x v="105"/>
    <s v="Customer 1009"/>
    <s v="Personal Loan"/>
    <s v="B05"/>
    <x v="2"/>
    <s v="High value"/>
    <s v="Under Review"/>
    <n v="48418"/>
    <n v="3838717"/>
    <x v="6"/>
    <s v="Male"/>
    <s v="Employee 16"/>
    <x v="2"/>
    <x v="1"/>
  </r>
  <r>
    <s v="L0231"/>
    <n v="1076"/>
    <s v="LT01"/>
    <s v="E017"/>
    <n v="4531714"/>
    <x v="2"/>
    <n v="120"/>
    <s v="2025-03-09"/>
    <s v="Approved"/>
    <x v="106"/>
    <s v="Customer 1076"/>
    <s v="Home Loan"/>
    <s v="B02"/>
    <x v="3"/>
    <s v="High value"/>
    <s v="Under Review"/>
    <n v="209955"/>
    <n v="4321759"/>
    <x v="1"/>
    <s v="Male"/>
    <s v="Employee 17"/>
    <x v="3"/>
    <x v="0"/>
  </r>
  <r>
    <s v="L0232"/>
    <n v="1197"/>
    <s v="LT01"/>
    <s v="E001"/>
    <n v="1771931"/>
    <x v="0"/>
    <n v="240"/>
    <s v="2025-03-29"/>
    <s v="Pending"/>
    <x v="4"/>
    <s v="Customer 1197"/>
    <s v="Home Loan"/>
    <s v="B02"/>
    <x v="3"/>
    <s v="High value"/>
    <s v="Under Review"/>
    <n v="90866"/>
    <n v="1681065"/>
    <x v="1"/>
    <s v="Male"/>
    <s v="Employee 1"/>
    <x v="3"/>
    <x v="0"/>
  </r>
  <r>
    <s v="L0233"/>
    <n v="1087"/>
    <s v="LT04"/>
    <s v="E022"/>
    <n v="742904"/>
    <x v="1"/>
    <n v="84"/>
    <s v="2025-12-16"/>
    <s v="Approved"/>
    <x v="29"/>
    <s v="Customer 1087"/>
    <s v="Education Loan"/>
    <s v="B04"/>
    <x v="0"/>
    <s v="Normal"/>
    <s v="Under Review"/>
    <n v="119803"/>
    <n v="623101"/>
    <x v="4"/>
    <s v="Female"/>
    <s v="Employee 22"/>
    <x v="0"/>
    <x v="0"/>
  </r>
  <r>
    <s v="L0234"/>
    <n v="1014"/>
    <s v="LT05"/>
    <s v="E004"/>
    <n v="4423252"/>
    <x v="4"/>
    <n v="60"/>
    <s v="2025-04-01"/>
    <s v="Approved"/>
    <x v="107"/>
    <s v="Customer 1014"/>
    <s v="Business Loan"/>
    <s v="B01"/>
    <x v="1"/>
    <s v="High value"/>
    <s v="Under Review"/>
    <n v="58435"/>
    <n v="4364817"/>
    <x v="3"/>
    <s v="Male"/>
    <s v="Employee 4"/>
    <x v="1"/>
    <x v="1"/>
  </r>
  <r>
    <s v="L0235"/>
    <n v="1194"/>
    <s v="LT05"/>
    <s v="E028"/>
    <n v="3332851"/>
    <x v="3"/>
    <n v="120"/>
    <s v="2025-02-22"/>
    <s v="Approved"/>
    <x v="89"/>
    <s v="Customer 1194"/>
    <s v="Business Loan"/>
    <s v="B03"/>
    <x v="4"/>
    <s v="High value"/>
    <s v="Under Review"/>
    <n v="71328"/>
    <n v="3261523"/>
    <x v="7"/>
    <s v="Female"/>
    <s v="Employee 28"/>
    <x v="4"/>
    <x v="0"/>
  </r>
  <r>
    <s v="L0236"/>
    <n v="1099"/>
    <s v="LT01"/>
    <s v="E002"/>
    <n v="9127270"/>
    <x v="4"/>
    <n v="36"/>
    <s v="2025-04-26"/>
    <s v="Rejected"/>
    <x v="4"/>
    <s v="Customer 1099"/>
    <s v="Home Loan"/>
    <s v="B05"/>
    <x v="2"/>
    <s v="High value"/>
    <s v="Under Review"/>
    <n v="35031"/>
    <n v="9092239"/>
    <x v="3"/>
    <s v="Female"/>
    <s v="Employee 2"/>
    <x v="2"/>
    <x v="1"/>
  </r>
  <r>
    <s v="L0237"/>
    <n v="1167"/>
    <s v="LT01"/>
    <s v="E010"/>
    <n v="1674191"/>
    <x v="1"/>
    <n v="120"/>
    <s v="2025-10-17"/>
    <s v="Approved"/>
    <x v="108"/>
    <s v="Customer 1167"/>
    <s v="Home Loan"/>
    <s v="B05"/>
    <x v="2"/>
    <s v="High value"/>
    <s v="Under Review"/>
    <n v="68556"/>
    <n v="1605635"/>
    <x v="11"/>
    <s v="Female"/>
    <s v="Employee 10"/>
    <x v="2"/>
    <x v="1"/>
  </r>
  <r>
    <s v="L0238"/>
    <n v="1012"/>
    <s v="LT05"/>
    <s v="E006"/>
    <n v="5939700"/>
    <x v="0"/>
    <n v="240"/>
    <s v="2025-10-06"/>
    <s v="Pending"/>
    <x v="4"/>
    <s v="Customer 1012"/>
    <s v="Business Loan"/>
    <s v="B01"/>
    <x v="1"/>
    <s v="High value"/>
    <s v="Under Review"/>
    <n v="62329"/>
    <n v="5877371"/>
    <x v="11"/>
    <s v="Female"/>
    <s v="Employee 6"/>
    <x v="1"/>
    <x v="1"/>
  </r>
  <r>
    <s v="L0239"/>
    <n v="1188"/>
    <s v="LT02"/>
    <s v="E018"/>
    <n v="3939123"/>
    <x v="3"/>
    <n v="120"/>
    <s v="2025-07-06"/>
    <s v="Pending"/>
    <x v="4"/>
    <s v="Customer 1188"/>
    <s v="Personal Loan"/>
    <s v="B05"/>
    <x v="2"/>
    <s v="High value"/>
    <s v="Under Review"/>
    <n v="51962"/>
    <n v="3887161"/>
    <x v="5"/>
    <s v="Male"/>
    <s v="Employee 18"/>
    <x v="2"/>
    <x v="1"/>
  </r>
  <r>
    <s v="L0240"/>
    <n v="1160"/>
    <s v="LT03"/>
    <s v="E016"/>
    <n v="4022272"/>
    <x v="0"/>
    <n v="240"/>
    <s v="2025-02-13"/>
    <s v="Approved"/>
    <x v="109"/>
    <s v="Customer 1160"/>
    <s v="Car Loan"/>
    <s v="B03"/>
    <x v="4"/>
    <s v="High value"/>
    <s v="Under Review"/>
    <n v="54968"/>
    <n v="3967304"/>
    <x v="7"/>
    <s v="Female"/>
    <s v="Employee 16"/>
    <x v="4"/>
    <x v="0"/>
  </r>
  <r>
    <s v="L0241"/>
    <n v="1029"/>
    <s v="LT02"/>
    <s v="E017"/>
    <n v="6103608"/>
    <x v="0"/>
    <n v="36"/>
    <s v="2025-12-30"/>
    <s v="Approved"/>
    <x v="110"/>
    <s v="Customer 1029"/>
    <s v="Personal Loan"/>
    <s v="B04"/>
    <x v="0"/>
    <s v="High value"/>
    <s v="Under Review"/>
    <n v="60766"/>
    <n v="6042842"/>
    <x v="4"/>
    <s v="Female"/>
    <s v="Employee 17"/>
    <x v="0"/>
    <x v="0"/>
  </r>
  <r>
    <s v="L0242"/>
    <n v="1022"/>
    <s v="LT02"/>
    <s v="E029"/>
    <n v="3737012"/>
    <x v="2"/>
    <n v="240"/>
    <s v="2025-01-20"/>
    <s v="Rejected"/>
    <x v="4"/>
    <s v="Customer 1022"/>
    <s v="Personal Loan"/>
    <s v="B02"/>
    <x v="3"/>
    <s v="High value"/>
    <s v="Under Review"/>
    <n v="70578"/>
    <n v="3666434"/>
    <x v="6"/>
    <s v="Male"/>
    <s v="Employee 29"/>
    <x v="3"/>
    <x v="0"/>
  </r>
  <r>
    <s v="L0243"/>
    <n v="1137"/>
    <s v="LT02"/>
    <s v="E010"/>
    <n v="4650117"/>
    <x v="0"/>
    <n v="240"/>
    <s v="2025-09-07"/>
    <s v="Approved"/>
    <x v="111"/>
    <s v="Customer 1137"/>
    <s v="Personal Loan"/>
    <s v="B05"/>
    <x v="2"/>
    <s v="High value"/>
    <s v="Under Review"/>
    <n v="214471"/>
    <n v="4435646"/>
    <x v="9"/>
    <s v="Female"/>
    <s v="Employee 10"/>
    <x v="2"/>
    <x v="1"/>
  </r>
  <r>
    <s v="L0244"/>
    <n v="1176"/>
    <s v="LT01"/>
    <s v="E027"/>
    <n v="7972153"/>
    <x v="4"/>
    <n v="240"/>
    <s v="2025-07-01"/>
    <s v="Approved"/>
    <x v="112"/>
    <s v="Customer 1176"/>
    <s v="Home Loan"/>
    <s v="B05"/>
    <x v="2"/>
    <s v="High value"/>
    <s v="Under Review"/>
    <n v="58363"/>
    <n v="7913790"/>
    <x v="5"/>
    <s v="Female"/>
    <s v="Employee 27"/>
    <x v="2"/>
    <x v="1"/>
  </r>
  <r>
    <s v="L0245"/>
    <n v="1055"/>
    <s v="LT01"/>
    <s v="E009"/>
    <n v="2580142"/>
    <x v="2"/>
    <n v="120"/>
    <s v="2025-03-17"/>
    <s v="Approved"/>
    <x v="113"/>
    <s v="Customer 1055"/>
    <s v="Home Loan"/>
    <s v="B05"/>
    <x v="2"/>
    <s v="High value"/>
    <s v="Under Review"/>
    <n v="205361"/>
    <n v="2374781"/>
    <x v="1"/>
    <s v="Female"/>
    <s v="Employee 9"/>
    <x v="2"/>
    <x v="1"/>
  </r>
  <r>
    <s v="L0246"/>
    <n v="1002"/>
    <s v="LT02"/>
    <s v="E004"/>
    <n v="9253732"/>
    <x v="1"/>
    <n v="36"/>
    <s v="2025-09-02"/>
    <s v="Pending"/>
    <x v="4"/>
    <s v="Customer 1002"/>
    <s v="Personal Loan"/>
    <s v="B05"/>
    <x v="2"/>
    <s v="High value"/>
    <s v="Under Review"/>
    <n v="192147"/>
    <n v="9061585"/>
    <x v="9"/>
    <s v="Female"/>
    <s v="Employee 4"/>
    <x v="2"/>
    <x v="1"/>
  </r>
  <r>
    <s v="L0247"/>
    <n v="1031"/>
    <s v="LT04"/>
    <s v="E006"/>
    <n v="2575495"/>
    <x v="0"/>
    <n v="60"/>
    <s v="2025-04-11"/>
    <s v="Approved"/>
    <x v="114"/>
    <s v="Customer 1031"/>
    <s v="Education Loan"/>
    <s v="B01"/>
    <x v="1"/>
    <s v="High value"/>
    <s v="Under Review"/>
    <n v="55484"/>
    <n v="2520011"/>
    <x v="3"/>
    <s v="Male"/>
    <s v="Employee 6"/>
    <x v="1"/>
    <x v="1"/>
  </r>
  <r>
    <s v="L0248"/>
    <n v="1193"/>
    <s v="LT01"/>
    <s v="E022"/>
    <n v="6204279"/>
    <x v="2"/>
    <n v="36"/>
    <s v="2025-03-06"/>
    <s v="Approved"/>
    <x v="28"/>
    <s v="Customer 1193"/>
    <s v="Home Loan"/>
    <s v="B01"/>
    <x v="1"/>
    <s v="High value"/>
    <s v="Under Review"/>
    <n v="41426"/>
    <n v="6162853"/>
    <x v="1"/>
    <s v="Female"/>
    <s v="Employee 22"/>
    <x v="1"/>
    <x v="1"/>
  </r>
  <r>
    <s v="L0249"/>
    <n v="1062"/>
    <s v="LT04"/>
    <s v="E030"/>
    <n v="6468393"/>
    <x v="4"/>
    <n v="240"/>
    <s v="2025-05-03"/>
    <s v="Approved"/>
    <x v="71"/>
    <s v="Customer 1062"/>
    <s v="Education Loan"/>
    <s v="B04"/>
    <x v="0"/>
    <s v="High value"/>
    <s v="Under Review"/>
    <n v="48406"/>
    <n v="6419987"/>
    <x v="8"/>
    <s v="Male"/>
    <s v="Employee 30"/>
    <x v="0"/>
    <x v="0"/>
  </r>
  <r>
    <s v="L0250"/>
    <n v="1081"/>
    <s v="LT01"/>
    <s v="E005"/>
    <n v="4527281"/>
    <x v="2"/>
    <n v="120"/>
    <s v="2025-08-11"/>
    <s v="Approved"/>
    <x v="115"/>
    <s v="Customer 1081"/>
    <s v="Home Loan"/>
    <s v="B05"/>
    <x v="2"/>
    <s v="High value"/>
    <s v="Under Review"/>
    <n v="9081"/>
    <n v="4518200"/>
    <x v="0"/>
    <s v="Female"/>
    <s v="Employee 5"/>
    <x v="2"/>
    <x v="1"/>
  </r>
  <r>
    <s v="L0251"/>
    <n v="1035"/>
    <s v="LT02"/>
    <s v="E026"/>
    <n v="5580079"/>
    <x v="2"/>
    <n v="36"/>
    <s v="2025-01-11"/>
    <s v="Approved"/>
    <x v="116"/>
    <s v="Customer 1035"/>
    <s v="Personal Loan"/>
    <s v="B05"/>
    <x v="2"/>
    <s v="High value"/>
    <s v="Under Review"/>
    <n v="37723"/>
    <n v="5542356"/>
    <x v="6"/>
    <s v="Male"/>
    <s v="Employee 26"/>
    <x v="2"/>
    <x v="1"/>
  </r>
  <r>
    <s v="L0252"/>
    <n v="1012"/>
    <s v="LT04"/>
    <s v="E027"/>
    <n v="1676490"/>
    <x v="0"/>
    <n v="60"/>
    <s v="2025-03-13"/>
    <s v="Approved"/>
    <x v="24"/>
    <s v="Customer 1012"/>
    <s v="Education Loan"/>
    <s v="B01"/>
    <x v="1"/>
    <s v="High value"/>
    <s v="Under Review"/>
    <n v="29679"/>
    <n v="1646811"/>
    <x v="1"/>
    <s v="Female"/>
    <s v="Employee 27"/>
    <x v="1"/>
    <x v="1"/>
  </r>
  <r>
    <s v="L0253"/>
    <n v="1038"/>
    <s v="LT02"/>
    <s v="E017"/>
    <n v="1248043"/>
    <x v="4"/>
    <n v="240"/>
    <s v="2025-10-07"/>
    <s v="Approved"/>
    <x v="117"/>
    <s v="Customer 1038"/>
    <s v="Personal Loan"/>
    <s v="B02"/>
    <x v="3"/>
    <s v="High value"/>
    <s v="Under Review"/>
    <n v="78189"/>
    <n v="1169854"/>
    <x v="11"/>
    <s v="Male"/>
    <s v="Employee 17"/>
    <x v="3"/>
    <x v="0"/>
  </r>
  <r>
    <s v="L0254"/>
    <n v="1093"/>
    <s v="LT02"/>
    <s v="E023"/>
    <n v="5934409"/>
    <x v="3"/>
    <n v="120"/>
    <s v="2025-08-24"/>
    <s v="Approved"/>
    <x v="118"/>
    <s v="Customer 1093"/>
    <s v="Personal Loan"/>
    <s v="B04"/>
    <x v="0"/>
    <s v="High value"/>
    <s v="Under Review"/>
    <n v="106995"/>
    <n v="5827414"/>
    <x v="0"/>
    <s v="Female"/>
    <s v="Employee 23"/>
    <x v="0"/>
    <x v="0"/>
  </r>
  <r>
    <s v="L0255"/>
    <n v="1158"/>
    <s v="LT01"/>
    <s v="E019"/>
    <n v="6520426"/>
    <x v="3"/>
    <n v="240"/>
    <s v="2025-07-27"/>
    <s v="Approved"/>
    <x v="119"/>
    <s v="Customer 1158"/>
    <s v="Home Loan"/>
    <s v="B05"/>
    <x v="2"/>
    <s v="High value"/>
    <s v="Under Review"/>
    <n v="108208"/>
    <n v="6412218"/>
    <x v="5"/>
    <s v="Female"/>
    <s v="Employee 19"/>
    <x v="2"/>
    <x v="1"/>
  </r>
  <r>
    <s v="L0256"/>
    <n v="1089"/>
    <s v="LT04"/>
    <s v="E024"/>
    <n v="7959344"/>
    <x v="3"/>
    <n v="60"/>
    <s v="2025-02-20"/>
    <s v="Approved"/>
    <x v="120"/>
    <s v="Customer 1089"/>
    <s v="Education Loan"/>
    <s v="B05"/>
    <x v="2"/>
    <s v="High value"/>
    <s v="Under Review"/>
    <n v="162975"/>
    <n v="7796369"/>
    <x v="7"/>
    <s v="Male"/>
    <s v="Employee 24"/>
    <x v="2"/>
    <x v="1"/>
  </r>
  <r>
    <s v="L0257"/>
    <n v="1152"/>
    <s v="LT04"/>
    <s v="E003"/>
    <n v="1737924"/>
    <x v="2"/>
    <n v="120"/>
    <s v="2025-02-20"/>
    <s v="Pending"/>
    <x v="4"/>
    <s v="Customer 1152"/>
    <s v="Education Loan"/>
    <s v="B03"/>
    <x v="4"/>
    <s v="High value"/>
    <s v="Under Review"/>
    <n v="95633"/>
    <n v="1642291"/>
    <x v="7"/>
    <s v="Female"/>
    <s v="Employee 3"/>
    <x v="4"/>
    <x v="0"/>
  </r>
  <r>
    <s v="L0258"/>
    <n v="1114"/>
    <s v="LT04"/>
    <s v="E001"/>
    <n v="8814481"/>
    <x v="0"/>
    <n v="36"/>
    <s v="2025-12-06"/>
    <s v="Rejected"/>
    <x v="4"/>
    <s v="Customer 1114"/>
    <s v="Education Loan"/>
    <s v="B03"/>
    <x v="4"/>
    <s v="High value"/>
    <s v="Under Review"/>
    <n v="162455"/>
    <n v="8652026"/>
    <x v="4"/>
    <s v="Female"/>
    <s v="Employee 1"/>
    <x v="4"/>
    <x v="0"/>
  </r>
  <r>
    <s v="L0259"/>
    <n v="1089"/>
    <s v="LT03"/>
    <s v="E015"/>
    <n v="6370127"/>
    <x v="3"/>
    <n v="36"/>
    <s v="2025-06-20"/>
    <s v="Approved"/>
    <x v="121"/>
    <s v="Customer 1089"/>
    <s v="Car Loan"/>
    <s v="B05"/>
    <x v="2"/>
    <s v="High value"/>
    <s v="Under Review"/>
    <n v="99697"/>
    <n v="6270430"/>
    <x v="10"/>
    <s v="Male"/>
    <s v="Employee 15"/>
    <x v="2"/>
    <x v="1"/>
  </r>
  <r>
    <s v="L0260"/>
    <n v="1185"/>
    <s v="LT03"/>
    <s v="E025"/>
    <n v="6875532"/>
    <x v="3"/>
    <n v="36"/>
    <s v="2025-12-18"/>
    <s v="Approved"/>
    <x v="122"/>
    <s v="Customer 1185"/>
    <s v="Car Loan"/>
    <s v="B02"/>
    <x v="3"/>
    <s v="High value"/>
    <s v="Under Review"/>
    <n v="129316"/>
    <n v="6746216"/>
    <x v="4"/>
    <s v="Male"/>
    <s v="Employee 25"/>
    <x v="3"/>
    <x v="0"/>
  </r>
  <r>
    <s v="L0261"/>
    <n v="1118"/>
    <s v="LT04"/>
    <s v="E014"/>
    <n v="785396"/>
    <x v="0"/>
    <n v="120"/>
    <s v="2025-10-12"/>
    <s v="Approved"/>
    <x v="117"/>
    <s v="Customer 1118"/>
    <s v="Education Loan"/>
    <s v="B02"/>
    <x v="3"/>
    <s v="Normal"/>
    <s v="Under Review"/>
    <n v="9839"/>
    <n v="775557"/>
    <x v="11"/>
    <s v="Female"/>
    <s v="Employee 14"/>
    <x v="3"/>
    <x v="0"/>
  </r>
  <r>
    <s v="L0262"/>
    <n v="1037"/>
    <s v="LT02"/>
    <s v="E027"/>
    <n v="875373"/>
    <x v="2"/>
    <n v="36"/>
    <s v="2025-04-15"/>
    <s v="Approved"/>
    <x v="123"/>
    <s v="Customer 1037"/>
    <s v="Personal Loan"/>
    <s v="B04"/>
    <x v="0"/>
    <s v="Normal"/>
    <s v="Under Review"/>
    <n v="12124"/>
    <n v="863249"/>
    <x v="3"/>
    <s v="Female"/>
    <s v="Employee 27"/>
    <x v="0"/>
    <x v="0"/>
  </r>
  <r>
    <s v="L0263"/>
    <n v="1116"/>
    <s v="LT01"/>
    <s v="E017"/>
    <n v="2487807"/>
    <x v="0"/>
    <n v="36"/>
    <s v="2025-03-28"/>
    <s v="Rejected"/>
    <x v="4"/>
    <s v="Customer 1116"/>
    <s v="Home Loan"/>
    <s v="B02"/>
    <x v="3"/>
    <s v="High value"/>
    <s v="Under Review"/>
    <n v="74599"/>
    <n v="2413208"/>
    <x v="1"/>
    <s v="Female"/>
    <s v="Employee 17"/>
    <x v="3"/>
    <x v="0"/>
  </r>
  <r>
    <s v="L0264"/>
    <n v="1082"/>
    <s v="LT04"/>
    <s v="E022"/>
    <n v="6622483"/>
    <x v="2"/>
    <n v="60"/>
    <s v="2025-03-14"/>
    <s v="Rejected"/>
    <x v="4"/>
    <s v="Customer 1082"/>
    <s v="Education Loan"/>
    <s v="B01"/>
    <x v="1"/>
    <s v="High value"/>
    <s v="Under Review"/>
    <n v="177372"/>
    <n v="6445111"/>
    <x v="1"/>
    <s v="Female"/>
    <s v="Employee 22"/>
    <x v="1"/>
    <x v="1"/>
  </r>
  <r>
    <s v="L0265"/>
    <n v="1182"/>
    <s v="LT02"/>
    <s v="E022"/>
    <n v="352515"/>
    <x v="4"/>
    <n v="84"/>
    <s v="2025-05-10"/>
    <s v="Approved"/>
    <x v="124"/>
    <s v="Customer 1182"/>
    <s v="Personal Loan"/>
    <s v="B04"/>
    <x v="0"/>
    <s v="Normal"/>
    <s v="Under Review"/>
    <n v="98370"/>
    <n v="254145"/>
    <x v="8"/>
    <s v="Female"/>
    <s v="Employee 22"/>
    <x v="0"/>
    <x v="0"/>
  </r>
  <r>
    <s v="L0266"/>
    <n v="1112"/>
    <s v="LT04"/>
    <s v="E024"/>
    <n v="407466"/>
    <x v="2"/>
    <n v="240"/>
    <s v="2025-10-06"/>
    <s v="Approved"/>
    <x v="21"/>
    <s v="Customer 1112"/>
    <s v="Education Loan"/>
    <s v="B03"/>
    <x v="4"/>
    <s v="Normal"/>
    <s v="Under Review"/>
    <n v="44595"/>
    <n v="362871"/>
    <x v="11"/>
    <s v="Female"/>
    <s v="Employee 24"/>
    <x v="4"/>
    <x v="0"/>
  </r>
  <r>
    <s v="L0267"/>
    <n v="1005"/>
    <s v="LT05"/>
    <s v="E019"/>
    <n v="1314358"/>
    <x v="4"/>
    <n v="36"/>
    <s v="2025-08-13"/>
    <s v="Approved"/>
    <x v="62"/>
    <s v="Customer 1005"/>
    <s v="Business Loan"/>
    <s v="B03"/>
    <x v="4"/>
    <s v="High value"/>
    <s v="Under Review"/>
    <n v="63496"/>
    <n v="1250862"/>
    <x v="0"/>
    <s v="Male"/>
    <s v="Employee 19"/>
    <x v="4"/>
    <x v="0"/>
  </r>
  <r>
    <s v="L0268"/>
    <n v="1059"/>
    <s v="LT04"/>
    <s v="E020"/>
    <n v="9334504"/>
    <x v="3"/>
    <n v="60"/>
    <s v="2025-04-20"/>
    <s v="Approved"/>
    <x v="125"/>
    <s v="Customer 1059"/>
    <s v="Education Loan"/>
    <s v="B01"/>
    <x v="1"/>
    <s v="High value"/>
    <s v="Under Review"/>
    <n v="116567"/>
    <n v="9217937"/>
    <x v="3"/>
    <s v="Female"/>
    <s v="Employee 20"/>
    <x v="1"/>
    <x v="1"/>
  </r>
  <r>
    <s v="L0269"/>
    <n v="1131"/>
    <s v="LT03"/>
    <s v="E002"/>
    <n v="6435280"/>
    <x v="0"/>
    <n v="240"/>
    <s v="2025-12-02"/>
    <s v="Approved"/>
    <x v="126"/>
    <s v="Customer 1131"/>
    <s v="Car Loan"/>
    <s v="B02"/>
    <x v="3"/>
    <s v="High value"/>
    <s v="Under Review"/>
    <n v="66134"/>
    <n v="6369146"/>
    <x v="4"/>
    <s v="Female"/>
    <s v="Employee 2"/>
    <x v="3"/>
    <x v="0"/>
  </r>
  <r>
    <s v="L0270"/>
    <n v="1167"/>
    <s v="LT04"/>
    <s v="E016"/>
    <n v="1641662"/>
    <x v="0"/>
    <n v="84"/>
    <s v="2025-08-26"/>
    <s v="Approved"/>
    <x v="127"/>
    <s v="Customer 1167"/>
    <s v="Education Loan"/>
    <s v="B05"/>
    <x v="2"/>
    <s v="High value"/>
    <s v="Under Review"/>
    <n v="129441"/>
    <n v="1512221"/>
    <x v="0"/>
    <s v="Female"/>
    <s v="Employee 16"/>
    <x v="2"/>
    <x v="1"/>
  </r>
  <r>
    <s v="L0271"/>
    <n v="1010"/>
    <s v="LT03"/>
    <s v="E010"/>
    <n v="7422281"/>
    <x v="1"/>
    <n v="240"/>
    <s v="2025-07-26"/>
    <s v="Approved"/>
    <x v="119"/>
    <s v="Customer 1010"/>
    <s v="Car Loan"/>
    <s v="B03"/>
    <x v="4"/>
    <s v="High value"/>
    <s v="Under Review"/>
    <n v="134443"/>
    <n v="7287838"/>
    <x v="5"/>
    <s v="Female"/>
    <s v="Employee 10"/>
    <x v="4"/>
    <x v="0"/>
  </r>
  <r>
    <s v="L0272"/>
    <n v="1160"/>
    <s v="LT02"/>
    <s v="E017"/>
    <n v="2189025"/>
    <x v="4"/>
    <n v="84"/>
    <s v="2025-12-21"/>
    <s v="Pending"/>
    <x v="4"/>
    <s v="Customer 1160"/>
    <s v="Personal Loan"/>
    <s v="B03"/>
    <x v="4"/>
    <s v="High value"/>
    <s v="Under Review"/>
    <n v="117579"/>
    <n v="2071446"/>
    <x v="4"/>
    <s v="Female"/>
    <s v="Employee 17"/>
    <x v="4"/>
    <x v="0"/>
  </r>
  <r>
    <s v="L0273"/>
    <n v="1062"/>
    <s v="LT03"/>
    <s v="E008"/>
    <n v="3003780"/>
    <x v="2"/>
    <n v="120"/>
    <s v="2025-04-18"/>
    <s v="Approved"/>
    <x v="47"/>
    <s v="Customer 1062"/>
    <s v="Car Loan"/>
    <s v="B04"/>
    <x v="0"/>
    <s v="High value"/>
    <s v="Under Review"/>
    <n v="42925"/>
    <n v="2960855"/>
    <x v="3"/>
    <s v="Male"/>
    <s v="Employee 8"/>
    <x v="0"/>
    <x v="0"/>
  </r>
  <r>
    <s v="L0274"/>
    <n v="1044"/>
    <s v="LT02"/>
    <s v="E015"/>
    <n v="5776260"/>
    <x v="3"/>
    <n v="60"/>
    <s v="2025-05-15"/>
    <s v="Approved"/>
    <x v="128"/>
    <s v="Customer 1044"/>
    <s v="Personal Loan"/>
    <s v="B04"/>
    <x v="0"/>
    <s v="High value"/>
    <s v="Under Review"/>
    <n v="43167"/>
    <n v="5733093"/>
    <x v="8"/>
    <s v="Female"/>
    <s v="Employee 15"/>
    <x v="0"/>
    <x v="0"/>
  </r>
  <r>
    <s v="L0275"/>
    <n v="1115"/>
    <s v="LT02"/>
    <s v="E006"/>
    <n v="5793838"/>
    <x v="2"/>
    <n v="36"/>
    <s v="2025-11-13"/>
    <s v="Approved"/>
    <x v="44"/>
    <s v="Customer 1115"/>
    <s v="Personal Loan"/>
    <s v="B02"/>
    <x v="3"/>
    <s v="High value"/>
    <s v="Under Review"/>
    <n v="43968"/>
    <n v="5749870"/>
    <x v="2"/>
    <s v="Male"/>
    <s v="Employee 6"/>
    <x v="3"/>
    <x v="0"/>
  </r>
  <r>
    <s v="L0276"/>
    <n v="1112"/>
    <s v="LT03"/>
    <s v="E009"/>
    <n v="7423972"/>
    <x v="2"/>
    <n v="60"/>
    <s v="2025-08-25"/>
    <s v="Pending"/>
    <x v="4"/>
    <s v="Customer 1112"/>
    <s v="Car Loan"/>
    <s v="B03"/>
    <x v="4"/>
    <s v="High value"/>
    <s v="Under Review"/>
    <n v="158345"/>
    <n v="7265627"/>
    <x v="0"/>
    <s v="Female"/>
    <s v="Employee 9"/>
    <x v="4"/>
    <x v="0"/>
  </r>
  <r>
    <s v="L0277"/>
    <n v="1001"/>
    <s v="LT02"/>
    <s v="E003"/>
    <n v="1111429"/>
    <x v="3"/>
    <n v="84"/>
    <s v="2025-07-22"/>
    <s v="Pending"/>
    <x v="4"/>
    <s v="Customer 1001"/>
    <s v="Personal Loan"/>
    <s v="B01"/>
    <x v="1"/>
    <s v="High value"/>
    <s v="Under Review"/>
    <n v="65220"/>
    <n v="1046209"/>
    <x v="5"/>
    <s v="Male"/>
    <s v="Employee 3"/>
    <x v="1"/>
    <x v="1"/>
  </r>
  <r>
    <s v="L0278"/>
    <n v="1118"/>
    <s v="LT01"/>
    <s v="E005"/>
    <n v="8288701"/>
    <x v="0"/>
    <n v="84"/>
    <s v="2025-07-08"/>
    <s v="Approved"/>
    <x v="129"/>
    <s v="Customer 1118"/>
    <s v="Home Loan"/>
    <s v="B02"/>
    <x v="3"/>
    <s v="High value"/>
    <s v="Under Review"/>
    <n v="143644"/>
    <n v="8145057"/>
    <x v="5"/>
    <s v="Female"/>
    <s v="Employee 5"/>
    <x v="3"/>
    <x v="0"/>
  </r>
  <r>
    <s v="L0279"/>
    <n v="1097"/>
    <s v="LT04"/>
    <s v="E027"/>
    <n v="3225150"/>
    <x v="3"/>
    <n v="120"/>
    <s v="2025-09-05"/>
    <s v="Approved"/>
    <x v="130"/>
    <s v="Customer 1097"/>
    <s v="Education Loan"/>
    <s v="B03"/>
    <x v="4"/>
    <s v="High value"/>
    <s v="Under Review"/>
    <n v="0"/>
    <n v="3225150"/>
    <x v="9"/>
    <s v="Male"/>
    <s v="Employee 27"/>
    <x v="4"/>
    <x v="0"/>
  </r>
  <r>
    <s v="L0280"/>
    <n v="1084"/>
    <s v="LT03"/>
    <s v="E022"/>
    <n v="1532165"/>
    <x v="1"/>
    <n v="36"/>
    <s v="2025-03-29"/>
    <s v="Approved"/>
    <x v="131"/>
    <s v="Customer 1084"/>
    <s v="Car Loan"/>
    <s v="B03"/>
    <x v="4"/>
    <s v="High value"/>
    <s v="Under Review"/>
    <n v="142265"/>
    <n v="1389900"/>
    <x v="1"/>
    <s v="Female"/>
    <s v="Employee 22"/>
    <x v="4"/>
    <x v="0"/>
  </r>
  <r>
    <s v="L0281"/>
    <n v="1198"/>
    <s v="LT03"/>
    <s v="E027"/>
    <n v="1876121"/>
    <x v="0"/>
    <n v="60"/>
    <s v="2025-06-01"/>
    <s v="Approved"/>
    <x v="75"/>
    <s v="Customer 1198"/>
    <s v="Car Loan"/>
    <s v="B05"/>
    <x v="2"/>
    <s v="High value"/>
    <s v="Under Review"/>
    <n v="86208"/>
    <n v="1789913"/>
    <x v="10"/>
    <s v="Female"/>
    <s v="Employee 27"/>
    <x v="2"/>
    <x v="1"/>
  </r>
  <r>
    <s v="L0282"/>
    <n v="1179"/>
    <s v="LT01"/>
    <s v="E030"/>
    <n v="6614359"/>
    <x v="3"/>
    <n v="60"/>
    <s v="2025-05-02"/>
    <s v="Pending"/>
    <x v="4"/>
    <s v="Customer 1179"/>
    <s v="Home Loan"/>
    <s v="B03"/>
    <x v="4"/>
    <s v="High value"/>
    <s v="Under Review"/>
    <n v="58053"/>
    <n v="6556306"/>
    <x v="8"/>
    <s v="Female"/>
    <s v="Employee 30"/>
    <x v="4"/>
    <x v="0"/>
  </r>
  <r>
    <s v="L0283"/>
    <n v="1069"/>
    <s v="LT01"/>
    <s v="E012"/>
    <n v="2119659"/>
    <x v="2"/>
    <n v="36"/>
    <s v="2025-08-07"/>
    <s v="Pending"/>
    <x v="4"/>
    <s v="Customer 1069"/>
    <s v="Home Loan"/>
    <s v="B01"/>
    <x v="1"/>
    <s v="High value"/>
    <s v="Under Review"/>
    <n v="76137"/>
    <n v="2043522"/>
    <x v="0"/>
    <s v="Male"/>
    <s v="Employee 12"/>
    <x v="1"/>
    <x v="1"/>
  </r>
  <r>
    <s v="L0284"/>
    <n v="1029"/>
    <s v="LT02"/>
    <s v="E014"/>
    <n v="2585751"/>
    <x v="0"/>
    <n v="36"/>
    <s v="2025-10-05"/>
    <s v="Approved"/>
    <x v="132"/>
    <s v="Customer 1029"/>
    <s v="Personal Loan"/>
    <s v="B04"/>
    <x v="0"/>
    <s v="High value"/>
    <s v="Under Review"/>
    <n v="66638"/>
    <n v="2519113"/>
    <x v="11"/>
    <s v="Female"/>
    <s v="Employee 14"/>
    <x v="0"/>
    <x v="0"/>
  </r>
  <r>
    <s v="L0285"/>
    <n v="1061"/>
    <s v="LT01"/>
    <s v="E022"/>
    <n v="2781574"/>
    <x v="0"/>
    <n v="84"/>
    <s v="2025-03-16"/>
    <s v="Approved"/>
    <x v="1"/>
    <s v="Customer 1061"/>
    <s v="Home Loan"/>
    <s v="B04"/>
    <x v="0"/>
    <s v="High value"/>
    <s v="Under Review"/>
    <n v="130481"/>
    <n v="2651093"/>
    <x v="1"/>
    <s v="Female"/>
    <s v="Employee 22"/>
    <x v="0"/>
    <x v="0"/>
  </r>
  <r>
    <s v="L0286"/>
    <n v="1080"/>
    <s v="LT01"/>
    <s v="E004"/>
    <n v="7212821"/>
    <x v="3"/>
    <n v="120"/>
    <s v="2025-12-21"/>
    <s v="Approved"/>
    <x v="133"/>
    <s v="Customer 1080"/>
    <s v="Home Loan"/>
    <s v="B01"/>
    <x v="1"/>
    <s v="High value"/>
    <s v="Under Review"/>
    <n v="144447"/>
    <n v="7068374"/>
    <x v="4"/>
    <s v="Male"/>
    <s v="Employee 4"/>
    <x v="1"/>
    <x v="1"/>
  </r>
  <r>
    <s v="L0287"/>
    <n v="1114"/>
    <s v="LT03"/>
    <s v="E018"/>
    <n v="673184"/>
    <x v="3"/>
    <n v="60"/>
    <s v="2025-04-23"/>
    <s v="Approved"/>
    <x v="134"/>
    <s v="Customer 1114"/>
    <s v="Car Loan"/>
    <s v="B03"/>
    <x v="4"/>
    <s v="Normal"/>
    <s v="Under Review"/>
    <n v="111355"/>
    <n v="561829"/>
    <x v="3"/>
    <s v="Female"/>
    <s v="Employee 18"/>
    <x v="4"/>
    <x v="0"/>
  </r>
  <r>
    <s v="L0288"/>
    <n v="1008"/>
    <s v="LT04"/>
    <s v="E010"/>
    <n v="1614059"/>
    <x v="0"/>
    <n v="36"/>
    <s v="2025-07-27"/>
    <s v="Pending"/>
    <x v="4"/>
    <s v="Customer 1008"/>
    <s v="Education Loan"/>
    <s v="B02"/>
    <x v="3"/>
    <s v="High value"/>
    <s v="Under Review"/>
    <n v="88798"/>
    <n v="1525261"/>
    <x v="5"/>
    <s v="Female"/>
    <s v="Employee 10"/>
    <x v="3"/>
    <x v="0"/>
  </r>
  <r>
    <s v="L0289"/>
    <n v="1070"/>
    <s v="LT04"/>
    <s v="E030"/>
    <n v="5952745"/>
    <x v="1"/>
    <n v="240"/>
    <s v="2025-12-08"/>
    <s v="Approved"/>
    <x v="61"/>
    <s v="Customer 1070"/>
    <s v="Education Loan"/>
    <s v="B03"/>
    <x v="4"/>
    <s v="High value"/>
    <s v="Under Review"/>
    <n v="80542"/>
    <n v="5872203"/>
    <x v="4"/>
    <s v="Female"/>
    <s v="Employee 30"/>
    <x v="4"/>
    <x v="0"/>
  </r>
  <r>
    <s v="L0290"/>
    <n v="1188"/>
    <s v="LT02"/>
    <s v="E030"/>
    <n v="4755995"/>
    <x v="2"/>
    <n v="60"/>
    <s v="2025-11-13"/>
    <s v="Pending"/>
    <x v="4"/>
    <s v="Customer 1188"/>
    <s v="Personal Loan"/>
    <s v="B05"/>
    <x v="2"/>
    <s v="High value"/>
    <s v="Under Review"/>
    <n v="22663"/>
    <n v="4733332"/>
    <x v="2"/>
    <s v="Male"/>
    <s v="Employee 30"/>
    <x v="2"/>
    <x v="1"/>
  </r>
  <r>
    <s v="L0291"/>
    <n v="1042"/>
    <s v="LT05"/>
    <s v="E023"/>
    <n v="6756196"/>
    <x v="3"/>
    <n v="240"/>
    <s v="2025-02-25"/>
    <s v="Approved"/>
    <x v="135"/>
    <s v="Customer 1042"/>
    <s v="Business Loan"/>
    <s v="B02"/>
    <x v="3"/>
    <s v="High value"/>
    <s v="Under Review"/>
    <n v="10787"/>
    <n v="6745409"/>
    <x v="7"/>
    <s v="Female"/>
    <s v="Employee 23"/>
    <x v="3"/>
    <x v="0"/>
  </r>
  <r>
    <s v="L0292"/>
    <n v="1173"/>
    <s v="LT01"/>
    <s v="E025"/>
    <n v="5283235"/>
    <x v="1"/>
    <n v="120"/>
    <s v="2025-11-09"/>
    <s v="Approved"/>
    <x v="136"/>
    <s v="Customer 1173"/>
    <s v="Home Loan"/>
    <s v="B02"/>
    <x v="3"/>
    <s v="High value"/>
    <s v="Under Review"/>
    <n v="73415"/>
    <n v="5209820"/>
    <x v="2"/>
    <s v="Female"/>
    <s v="Employee 25"/>
    <x v="3"/>
    <x v="0"/>
  </r>
  <r>
    <s v="L0293"/>
    <n v="1108"/>
    <s v="LT05"/>
    <s v="E008"/>
    <n v="2674868"/>
    <x v="0"/>
    <n v="60"/>
    <s v="2025-09-12"/>
    <s v="Approved"/>
    <x v="137"/>
    <s v="Customer 1108"/>
    <s v="Business Loan"/>
    <s v="B03"/>
    <x v="4"/>
    <s v="High value"/>
    <s v="Under Review"/>
    <n v="61038"/>
    <n v="2613830"/>
    <x v="9"/>
    <s v="Female"/>
    <s v="Employee 8"/>
    <x v="4"/>
    <x v="0"/>
  </r>
  <r>
    <s v="L0294"/>
    <n v="1046"/>
    <s v="LT04"/>
    <s v="E030"/>
    <n v="2482356"/>
    <x v="4"/>
    <n v="240"/>
    <s v="2025-02-09"/>
    <s v="Approved"/>
    <x v="138"/>
    <s v="Customer 1046"/>
    <s v="Education Loan"/>
    <s v="B02"/>
    <x v="3"/>
    <s v="High value"/>
    <s v="Under Review"/>
    <n v="110831"/>
    <n v="2371525"/>
    <x v="7"/>
    <s v="Female"/>
    <s v="Employee 30"/>
    <x v="3"/>
    <x v="0"/>
  </r>
  <r>
    <s v="L0295"/>
    <n v="1101"/>
    <s v="LT02"/>
    <s v="E013"/>
    <n v="3857847"/>
    <x v="1"/>
    <n v="60"/>
    <s v="2025-02-14"/>
    <s v="Approved"/>
    <x v="139"/>
    <s v="Customer 1101"/>
    <s v="Personal Loan"/>
    <s v="B04"/>
    <x v="0"/>
    <s v="High value"/>
    <s v="Under Review"/>
    <n v="119278"/>
    <n v="3738569"/>
    <x v="7"/>
    <s v="Male"/>
    <s v="Employee 13"/>
    <x v="0"/>
    <x v="0"/>
  </r>
  <r>
    <s v="L0296"/>
    <n v="1198"/>
    <s v="LT04"/>
    <s v="E010"/>
    <n v="9477882"/>
    <x v="4"/>
    <n v="240"/>
    <s v="2025-02-14"/>
    <s v="Approved"/>
    <x v="97"/>
    <s v="Customer 1198"/>
    <s v="Education Loan"/>
    <s v="B05"/>
    <x v="2"/>
    <s v="High value"/>
    <s v="Under Review"/>
    <n v="57260"/>
    <n v="9420622"/>
    <x v="7"/>
    <s v="Female"/>
    <s v="Employee 10"/>
    <x v="2"/>
    <x v="1"/>
  </r>
  <r>
    <s v="L0297"/>
    <n v="1030"/>
    <s v="LT04"/>
    <s v="E012"/>
    <n v="1076174"/>
    <x v="3"/>
    <n v="240"/>
    <s v="2025-11-01"/>
    <s v="Approved"/>
    <x v="140"/>
    <s v="Customer 1030"/>
    <s v="Education Loan"/>
    <s v="B05"/>
    <x v="2"/>
    <s v="High value"/>
    <s v="Under Review"/>
    <n v="165770"/>
    <n v="910404"/>
    <x v="2"/>
    <s v="Female"/>
    <s v="Employee 12"/>
    <x v="2"/>
    <x v="1"/>
  </r>
  <r>
    <s v="L0298"/>
    <n v="1075"/>
    <s v="LT05"/>
    <s v="E005"/>
    <n v="6250437"/>
    <x v="0"/>
    <n v="84"/>
    <s v="2025-10-25"/>
    <s v="Rejected"/>
    <x v="4"/>
    <s v="Customer 1075"/>
    <s v="Business Loan"/>
    <s v="B01"/>
    <x v="1"/>
    <s v="High value"/>
    <s v="Under Review"/>
    <n v="0"/>
    <n v="6250437"/>
    <x v="11"/>
    <s v="Male"/>
    <s v="Employee 5"/>
    <x v="1"/>
    <x v="1"/>
  </r>
  <r>
    <s v="L0299"/>
    <n v="1149"/>
    <s v="LT01"/>
    <s v="E014"/>
    <n v="9245482"/>
    <x v="3"/>
    <n v="60"/>
    <s v="2025-11-26"/>
    <s v="Approved"/>
    <x v="141"/>
    <s v="Customer 1149"/>
    <s v="Home Loan"/>
    <s v="B05"/>
    <x v="2"/>
    <s v="High value"/>
    <s v="Under Review"/>
    <n v="198653"/>
    <n v="9046829"/>
    <x v="2"/>
    <s v="Female"/>
    <s v="Employee 14"/>
    <x v="2"/>
    <x v="1"/>
  </r>
  <r>
    <s v="L0300"/>
    <n v="1139"/>
    <s v="LT03"/>
    <s v="E016"/>
    <n v="2322577"/>
    <x v="2"/>
    <n v="84"/>
    <s v="2025-09-23"/>
    <s v="Approved"/>
    <x v="142"/>
    <s v="Customer 1139"/>
    <s v="Car Loan"/>
    <s v="B01"/>
    <x v="1"/>
    <s v="High value"/>
    <s v="Under Review"/>
    <n v="68595"/>
    <n v="2253982"/>
    <x v="9"/>
    <s v="Female"/>
    <s v="Employee 16"/>
    <x v="1"/>
    <x v="1"/>
  </r>
  <r>
    <s v="L0301"/>
    <n v="1109"/>
    <s v="LT02"/>
    <s v="E001"/>
    <n v="4733640"/>
    <x v="2"/>
    <n v="60"/>
    <s v="2025-06-02"/>
    <s v="Approved"/>
    <x v="143"/>
    <s v="Customer 1109"/>
    <s v="Personal Loan"/>
    <s v="B02"/>
    <x v="3"/>
    <s v="High value"/>
    <s v="Under Review"/>
    <n v="46689"/>
    <n v="4686951"/>
    <x v="10"/>
    <s v="Male"/>
    <s v="Employee 1"/>
    <x v="3"/>
    <x v="0"/>
  </r>
  <r>
    <s v="L0302"/>
    <n v="1033"/>
    <s v="LT05"/>
    <s v="E005"/>
    <n v="8459020"/>
    <x v="4"/>
    <n v="36"/>
    <s v="2025-02-18"/>
    <s v="Pending"/>
    <x v="4"/>
    <s v="Customer 1033"/>
    <s v="Business Loan"/>
    <s v="B03"/>
    <x v="4"/>
    <s v="High value"/>
    <s v="Under Review"/>
    <n v="81066"/>
    <n v="8377954"/>
    <x v="7"/>
    <s v="Female"/>
    <s v="Employee 5"/>
    <x v="4"/>
    <x v="0"/>
  </r>
  <r>
    <s v="L0303"/>
    <n v="1137"/>
    <s v="LT01"/>
    <s v="E022"/>
    <n v="2793318"/>
    <x v="1"/>
    <n v="240"/>
    <s v="2025-05-25"/>
    <s v="Pending"/>
    <x v="4"/>
    <s v="Customer 1137"/>
    <s v="Home Loan"/>
    <s v="B05"/>
    <x v="2"/>
    <s v="High value"/>
    <s v="Under Review"/>
    <n v="85066"/>
    <n v="2708252"/>
    <x v="8"/>
    <s v="Female"/>
    <s v="Employee 22"/>
    <x v="2"/>
    <x v="1"/>
  </r>
  <r>
    <s v="L0304"/>
    <n v="1177"/>
    <s v="LT04"/>
    <s v="E024"/>
    <n v="4348215"/>
    <x v="1"/>
    <n v="84"/>
    <s v="2025-04-27"/>
    <s v="Approved"/>
    <x v="144"/>
    <s v="Customer 1177"/>
    <s v="Education Loan"/>
    <s v="B03"/>
    <x v="4"/>
    <s v="High value"/>
    <s v="Under Review"/>
    <n v="74869"/>
    <n v="4273346"/>
    <x v="3"/>
    <s v="Female"/>
    <s v="Employee 24"/>
    <x v="4"/>
    <x v="0"/>
  </r>
  <r>
    <s v="L0305"/>
    <n v="1154"/>
    <s v="LT02"/>
    <s v="E024"/>
    <n v="8983112"/>
    <x v="0"/>
    <n v="84"/>
    <s v="2025-12-28"/>
    <s v="Pending"/>
    <x v="4"/>
    <s v="Customer 1154"/>
    <s v="Personal Loan"/>
    <s v="B04"/>
    <x v="0"/>
    <s v="High value"/>
    <s v="Under Review"/>
    <n v="132072"/>
    <n v="8851040"/>
    <x v="4"/>
    <s v="Male"/>
    <s v="Employee 24"/>
    <x v="0"/>
    <x v="0"/>
  </r>
  <r>
    <s v="L0306"/>
    <n v="1150"/>
    <s v="LT03"/>
    <s v="E002"/>
    <n v="4369699"/>
    <x v="3"/>
    <n v="60"/>
    <s v="2025-08-27"/>
    <s v="Rejected"/>
    <x v="4"/>
    <s v="Customer 1150"/>
    <s v="Car Loan"/>
    <s v="B01"/>
    <x v="1"/>
    <s v="High value"/>
    <s v="Under Review"/>
    <n v="115775"/>
    <n v="4253924"/>
    <x v="0"/>
    <s v="Female"/>
    <s v="Employee 2"/>
    <x v="1"/>
    <x v="1"/>
  </r>
  <r>
    <s v="L0307"/>
    <n v="1027"/>
    <s v="LT05"/>
    <s v="E014"/>
    <n v="658907"/>
    <x v="1"/>
    <n v="84"/>
    <s v="2025-11-10"/>
    <s v="Pending"/>
    <x v="4"/>
    <s v="Customer 1027"/>
    <s v="Business Loan"/>
    <s v="B02"/>
    <x v="3"/>
    <s v="Normal"/>
    <s v="Under Review"/>
    <n v="29866"/>
    <n v="629041"/>
    <x v="2"/>
    <s v="Male"/>
    <s v="Employee 14"/>
    <x v="3"/>
    <x v="0"/>
  </r>
  <r>
    <s v="L0308"/>
    <n v="1198"/>
    <s v="LT02"/>
    <s v="E015"/>
    <n v="8306514"/>
    <x v="3"/>
    <n v="240"/>
    <s v="2025-09-10"/>
    <s v="Approved"/>
    <x v="111"/>
    <s v="Customer 1198"/>
    <s v="Personal Loan"/>
    <s v="B05"/>
    <x v="2"/>
    <s v="High value"/>
    <s v="Under Review"/>
    <n v="54942"/>
    <n v="8251572"/>
    <x v="9"/>
    <s v="Female"/>
    <s v="Employee 15"/>
    <x v="2"/>
    <x v="1"/>
  </r>
  <r>
    <s v="L0309"/>
    <n v="1087"/>
    <s v="LT01"/>
    <s v="E008"/>
    <n v="2896202"/>
    <x v="0"/>
    <n v="120"/>
    <s v="2025-12-17"/>
    <s v="Approved"/>
    <x v="145"/>
    <s v="Customer 1087"/>
    <s v="Home Loan"/>
    <s v="B04"/>
    <x v="0"/>
    <s v="High value"/>
    <s v="Under Review"/>
    <n v="116366"/>
    <n v="2779836"/>
    <x v="4"/>
    <s v="Female"/>
    <s v="Employee 8"/>
    <x v="0"/>
    <x v="0"/>
  </r>
  <r>
    <s v="L0310"/>
    <n v="1034"/>
    <s v="LT05"/>
    <s v="E026"/>
    <n v="4792172"/>
    <x v="1"/>
    <n v="84"/>
    <s v="2025-07-27"/>
    <s v="Pending"/>
    <x v="4"/>
    <s v="Customer 1034"/>
    <s v="Business Loan"/>
    <s v="B05"/>
    <x v="2"/>
    <s v="High value"/>
    <s v="Under Review"/>
    <n v="150017"/>
    <n v="4642155"/>
    <x v="5"/>
    <s v="Male"/>
    <s v="Employee 26"/>
    <x v="2"/>
    <x v="1"/>
  </r>
  <r>
    <s v="L0311"/>
    <n v="1187"/>
    <s v="LT04"/>
    <s v="E012"/>
    <n v="9332143"/>
    <x v="2"/>
    <n v="60"/>
    <s v="2025-06-13"/>
    <s v="Approved"/>
    <x v="26"/>
    <s v="Customer 1187"/>
    <s v="Education Loan"/>
    <s v="B02"/>
    <x v="3"/>
    <s v="High value"/>
    <s v="Under Review"/>
    <n v="66963"/>
    <n v="9265180"/>
    <x v="10"/>
    <s v="Male"/>
    <s v="Employee 12"/>
    <x v="3"/>
    <x v="0"/>
  </r>
  <r>
    <s v="L0312"/>
    <n v="1012"/>
    <s v="LT05"/>
    <s v="E015"/>
    <n v="2688089"/>
    <x v="2"/>
    <n v="84"/>
    <s v="2025-06-01"/>
    <s v="Rejected"/>
    <x v="4"/>
    <s v="Customer 1012"/>
    <s v="Business Loan"/>
    <s v="B01"/>
    <x v="1"/>
    <s v="High value"/>
    <s v="Under Review"/>
    <n v="38194"/>
    <n v="2649895"/>
    <x v="10"/>
    <s v="Female"/>
    <s v="Employee 15"/>
    <x v="1"/>
    <x v="1"/>
  </r>
  <r>
    <s v="L0313"/>
    <n v="1089"/>
    <s v="LT02"/>
    <s v="E023"/>
    <n v="4180938"/>
    <x v="4"/>
    <n v="84"/>
    <s v="2025-09-23"/>
    <s v="Approved"/>
    <x v="54"/>
    <s v="Customer 1089"/>
    <s v="Personal Loan"/>
    <s v="B05"/>
    <x v="2"/>
    <s v="High value"/>
    <s v="Under Review"/>
    <n v="26752"/>
    <n v="4154186"/>
    <x v="9"/>
    <s v="Male"/>
    <s v="Employee 23"/>
    <x v="2"/>
    <x v="1"/>
  </r>
  <r>
    <s v="L0314"/>
    <n v="1043"/>
    <s v="LT03"/>
    <s v="E003"/>
    <n v="6187382"/>
    <x v="2"/>
    <n v="60"/>
    <s v="2025-03-27"/>
    <s v="Approved"/>
    <x v="146"/>
    <s v="Customer 1043"/>
    <s v="Car Loan"/>
    <s v="B02"/>
    <x v="3"/>
    <s v="High value"/>
    <s v="Under Review"/>
    <n v="235231"/>
    <n v="5952151"/>
    <x v="1"/>
    <s v="Male"/>
    <s v="Employee 3"/>
    <x v="3"/>
    <x v="0"/>
  </r>
  <r>
    <s v="L0315"/>
    <n v="1117"/>
    <s v="LT01"/>
    <s v="E030"/>
    <n v="320731"/>
    <x v="1"/>
    <n v="36"/>
    <s v="2025-03-04"/>
    <s v="Approved"/>
    <x v="24"/>
    <s v="Customer 1117"/>
    <s v="Home Loan"/>
    <s v="B04"/>
    <x v="0"/>
    <s v="Normal"/>
    <s v="Under Review"/>
    <n v="98055"/>
    <n v="222676"/>
    <x v="1"/>
    <s v="Female"/>
    <s v="Employee 30"/>
    <x v="0"/>
    <x v="0"/>
  </r>
  <r>
    <s v="L0316"/>
    <n v="1113"/>
    <s v="LT03"/>
    <s v="E029"/>
    <n v="3720310"/>
    <x v="4"/>
    <n v="36"/>
    <s v="2025-05-05"/>
    <s v="Approved"/>
    <x v="17"/>
    <s v="Customer 1113"/>
    <s v="Car Loan"/>
    <s v="B02"/>
    <x v="3"/>
    <s v="High value"/>
    <s v="Under Review"/>
    <n v="17119"/>
    <n v="3703191"/>
    <x v="8"/>
    <s v="Female"/>
    <s v="Employee 29"/>
    <x v="3"/>
    <x v="0"/>
  </r>
  <r>
    <s v="L0317"/>
    <n v="1076"/>
    <s v="LT05"/>
    <s v="E017"/>
    <n v="4970285"/>
    <x v="1"/>
    <n v="120"/>
    <s v="2025-09-01"/>
    <s v="Approved"/>
    <x v="77"/>
    <s v="Customer 1076"/>
    <s v="Business Loan"/>
    <s v="B02"/>
    <x v="3"/>
    <s v="High value"/>
    <s v="Under Review"/>
    <n v="142691"/>
    <n v="4827594"/>
    <x v="9"/>
    <s v="Male"/>
    <s v="Employee 17"/>
    <x v="3"/>
    <x v="0"/>
  </r>
  <r>
    <s v="L0318"/>
    <n v="1100"/>
    <s v="LT05"/>
    <s v="E007"/>
    <n v="5452765"/>
    <x v="0"/>
    <n v="120"/>
    <s v="2025-01-18"/>
    <s v="Approved"/>
    <x v="49"/>
    <s v="Customer 1100"/>
    <s v="Business Loan"/>
    <s v="B01"/>
    <x v="1"/>
    <s v="High value"/>
    <s v="Under Review"/>
    <n v="175891"/>
    <n v="5276874"/>
    <x v="6"/>
    <s v="Female"/>
    <s v="Employee 7"/>
    <x v="1"/>
    <x v="1"/>
  </r>
  <r>
    <s v="L0319"/>
    <n v="1030"/>
    <s v="LT02"/>
    <s v="E021"/>
    <n v="3251722"/>
    <x v="1"/>
    <n v="120"/>
    <s v="2025-02-26"/>
    <s v="Approved"/>
    <x v="147"/>
    <s v="Customer 1030"/>
    <s v="Personal Loan"/>
    <s v="B05"/>
    <x v="2"/>
    <s v="High value"/>
    <s v="Under Review"/>
    <n v="49390"/>
    <n v="3202332"/>
    <x v="7"/>
    <s v="Female"/>
    <s v="Employee 21"/>
    <x v="2"/>
    <x v="1"/>
  </r>
  <r>
    <s v="L0320"/>
    <n v="1085"/>
    <s v="LT04"/>
    <s v="E016"/>
    <n v="8052259"/>
    <x v="1"/>
    <n v="120"/>
    <s v="2025-09-23"/>
    <s v="Rejected"/>
    <x v="4"/>
    <s v="Customer 1085"/>
    <s v="Education Loan"/>
    <s v="B05"/>
    <x v="2"/>
    <s v="High value"/>
    <s v="Under Review"/>
    <n v="6786"/>
    <n v="8045473"/>
    <x v="9"/>
    <s v="Female"/>
    <s v="Employee 16"/>
    <x v="2"/>
    <x v="1"/>
  </r>
  <r>
    <s v="L0321"/>
    <n v="1103"/>
    <s v="LT05"/>
    <s v="E010"/>
    <n v="1230336"/>
    <x v="3"/>
    <n v="36"/>
    <s v="2025-02-25"/>
    <s v="Rejected"/>
    <x v="4"/>
    <s v="Customer 1103"/>
    <s v="Business Loan"/>
    <s v="B01"/>
    <x v="1"/>
    <s v="High value"/>
    <s v="Under Review"/>
    <n v="70125"/>
    <n v="1160211"/>
    <x v="7"/>
    <s v="Female"/>
    <s v="Employee 10"/>
    <x v="1"/>
    <x v="1"/>
  </r>
  <r>
    <s v="L0322"/>
    <n v="1040"/>
    <s v="LT01"/>
    <s v="E013"/>
    <n v="2519900"/>
    <x v="2"/>
    <n v="60"/>
    <s v="2025-03-05"/>
    <s v="Rejected"/>
    <x v="4"/>
    <s v="Customer 1040"/>
    <s v="Home Loan"/>
    <s v="B05"/>
    <x v="2"/>
    <s v="High value"/>
    <s v="Under Review"/>
    <n v="64664"/>
    <n v="2455236"/>
    <x v="1"/>
    <s v="Female"/>
    <s v="Employee 13"/>
    <x v="2"/>
    <x v="1"/>
  </r>
  <r>
    <s v="L0323"/>
    <n v="1028"/>
    <s v="LT04"/>
    <s v="E030"/>
    <n v="9518427"/>
    <x v="3"/>
    <n v="240"/>
    <s v="2025-03-23"/>
    <s v="Approved"/>
    <x v="148"/>
    <s v="Customer 1028"/>
    <s v="Education Loan"/>
    <s v="B01"/>
    <x v="1"/>
    <s v="High value"/>
    <s v="Under Review"/>
    <n v="100424"/>
    <n v="9418003"/>
    <x v="1"/>
    <s v="Female"/>
    <s v="Employee 30"/>
    <x v="1"/>
    <x v="1"/>
  </r>
  <r>
    <s v="L0324"/>
    <n v="1058"/>
    <s v="LT04"/>
    <s v="E024"/>
    <n v="679337"/>
    <x v="4"/>
    <n v="36"/>
    <s v="2025-06-23"/>
    <s v="Approved"/>
    <x v="149"/>
    <s v="Customer 1058"/>
    <s v="Education Loan"/>
    <s v="B01"/>
    <x v="1"/>
    <s v="Normal"/>
    <s v="Under Review"/>
    <n v="19703"/>
    <n v="659634"/>
    <x v="10"/>
    <s v="Male"/>
    <s v="Employee 24"/>
    <x v="1"/>
    <x v="1"/>
  </r>
  <r>
    <s v="L0325"/>
    <n v="1079"/>
    <s v="LT05"/>
    <s v="E028"/>
    <n v="6329538"/>
    <x v="1"/>
    <n v="84"/>
    <s v="2025-12-29"/>
    <s v="Approved"/>
    <x v="133"/>
    <s v="Customer 1079"/>
    <s v="Business Loan"/>
    <s v="B01"/>
    <x v="1"/>
    <s v="High value"/>
    <s v="Under Review"/>
    <n v="26948"/>
    <n v="6302590"/>
    <x v="4"/>
    <s v="Male"/>
    <s v="Employee 28"/>
    <x v="1"/>
    <x v="1"/>
  </r>
  <r>
    <s v="L0326"/>
    <n v="1005"/>
    <s v="LT03"/>
    <s v="E003"/>
    <n v="9062506"/>
    <x v="0"/>
    <n v="84"/>
    <s v="2025-06-03"/>
    <s v="Approved"/>
    <x v="101"/>
    <s v="Customer 1005"/>
    <s v="Car Loan"/>
    <s v="B03"/>
    <x v="4"/>
    <s v="High value"/>
    <s v="Under Review"/>
    <n v="40932"/>
    <n v="9021574"/>
    <x v="10"/>
    <s v="Male"/>
    <s v="Employee 3"/>
    <x v="4"/>
    <x v="0"/>
  </r>
  <r>
    <s v="L0327"/>
    <n v="1048"/>
    <s v="LT03"/>
    <s v="E015"/>
    <n v="2647201"/>
    <x v="2"/>
    <n v="120"/>
    <s v="2025-09-27"/>
    <s v="Approved"/>
    <x v="59"/>
    <s v="Customer 1048"/>
    <s v="Car Loan"/>
    <s v="B02"/>
    <x v="3"/>
    <s v="High value"/>
    <s v="Under Review"/>
    <n v="136486"/>
    <n v="2510715"/>
    <x v="9"/>
    <s v="Male"/>
    <s v="Employee 15"/>
    <x v="3"/>
    <x v="0"/>
  </r>
  <r>
    <s v="L0328"/>
    <n v="1001"/>
    <s v="LT05"/>
    <s v="E024"/>
    <n v="4396032"/>
    <x v="2"/>
    <n v="60"/>
    <s v="2025-05-27"/>
    <s v="Rejected"/>
    <x v="4"/>
    <s v="Customer 1001"/>
    <s v="Business Loan"/>
    <s v="B01"/>
    <x v="1"/>
    <s v="High value"/>
    <s v="Under Review"/>
    <n v="73746"/>
    <n v="4322286"/>
    <x v="8"/>
    <s v="Male"/>
    <s v="Employee 24"/>
    <x v="1"/>
    <x v="1"/>
  </r>
  <r>
    <s v="L0329"/>
    <n v="1075"/>
    <s v="LT04"/>
    <s v="E029"/>
    <n v="6356750"/>
    <x v="4"/>
    <n v="240"/>
    <s v="2025-01-03"/>
    <s v="Approved"/>
    <x v="150"/>
    <s v="Customer 1075"/>
    <s v="Education Loan"/>
    <s v="B01"/>
    <x v="1"/>
    <s v="High value"/>
    <s v="Under Review"/>
    <n v="86054"/>
    <n v="6270696"/>
    <x v="6"/>
    <s v="Male"/>
    <s v="Employee 29"/>
    <x v="1"/>
    <x v="1"/>
  </r>
  <r>
    <s v="L0330"/>
    <n v="1127"/>
    <s v="LT02"/>
    <s v="E018"/>
    <n v="4214160"/>
    <x v="1"/>
    <n v="60"/>
    <s v="2025-12-02"/>
    <s v="Pending"/>
    <x v="4"/>
    <s v="Customer 1127"/>
    <s v="Personal Loan"/>
    <s v="B02"/>
    <x v="3"/>
    <s v="High value"/>
    <s v="Under Review"/>
    <n v="33381"/>
    <n v="4180779"/>
    <x v="4"/>
    <s v="Male"/>
    <s v="Employee 18"/>
    <x v="3"/>
    <x v="0"/>
  </r>
  <r>
    <s v="L0331"/>
    <n v="1017"/>
    <s v="LT05"/>
    <s v="E012"/>
    <n v="6182838"/>
    <x v="4"/>
    <n v="36"/>
    <s v="2025-08-15"/>
    <s v="Pending"/>
    <x v="4"/>
    <s v="Customer 1017"/>
    <s v="Business Loan"/>
    <s v="B02"/>
    <x v="3"/>
    <s v="High value"/>
    <s v="Under Review"/>
    <n v="62136"/>
    <n v="6120702"/>
    <x v="0"/>
    <s v="Male"/>
    <s v="Employee 12"/>
    <x v="3"/>
    <x v="0"/>
  </r>
  <r>
    <s v="L0332"/>
    <n v="1169"/>
    <s v="LT01"/>
    <s v="E016"/>
    <n v="8476974"/>
    <x v="3"/>
    <n v="240"/>
    <s v="2025-05-20"/>
    <s v="Pending"/>
    <x v="4"/>
    <s v="Customer 1169"/>
    <s v="Home Loan"/>
    <s v="B01"/>
    <x v="1"/>
    <s v="High value"/>
    <s v="Under Review"/>
    <n v="88519"/>
    <n v="8388455"/>
    <x v="8"/>
    <s v="Female"/>
    <s v="Employee 16"/>
    <x v="1"/>
    <x v="1"/>
  </r>
  <r>
    <s v="L0333"/>
    <n v="1103"/>
    <s v="LT02"/>
    <s v="E001"/>
    <n v="8468071"/>
    <x v="2"/>
    <n v="36"/>
    <s v="2025-03-25"/>
    <s v="Approved"/>
    <x v="81"/>
    <s v="Customer 1103"/>
    <s v="Personal Loan"/>
    <s v="B01"/>
    <x v="1"/>
    <s v="High value"/>
    <s v="Under Review"/>
    <n v="22662"/>
    <n v="8445409"/>
    <x v="1"/>
    <s v="Female"/>
    <s v="Employee 1"/>
    <x v="1"/>
    <x v="1"/>
  </r>
  <r>
    <s v="L0334"/>
    <n v="1194"/>
    <s v="LT05"/>
    <s v="E012"/>
    <n v="1806639"/>
    <x v="4"/>
    <n v="60"/>
    <s v="2025-06-19"/>
    <s v="Rejected"/>
    <x v="4"/>
    <s v="Customer 1194"/>
    <s v="Business Loan"/>
    <s v="B03"/>
    <x v="4"/>
    <s v="High value"/>
    <s v="Under Review"/>
    <n v="58257"/>
    <n v="1748382"/>
    <x v="10"/>
    <s v="Female"/>
    <s v="Employee 12"/>
    <x v="4"/>
    <x v="0"/>
  </r>
  <r>
    <s v="L0335"/>
    <n v="1062"/>
    <s v="LT01"/>
    <s v="E003"/>
    <n v="2971623"/>
    <x v="0"/>
    <n v="240"/>
    <s v="2025-11-24"/>
    <s v="Approved"/>
    <x v="151"/>
    <s v="Customer 1062"/>
    <s v="Home Loan"/>
    <s v="B04"/>
    <x v="0"/>
    <s v="High value"/>
    <s v="Under Review"/>
    <n v="206275"/>
    <n v="2765348"/>
    <x v="2"/>
    <s v="Male"/>
    <s v="Employee 3"/>
    <x v="0"/>
    <x v="0"/>
  </r>
  <r>
    <s v="L0336"/>
    <n v="1006"/>
    <s v="LT02"/>
    <s v="E014"/>
    <n v="5427946"/>
    <x v="3"/>
    <n v="36"/>
    <s v="2025-03-08"/>
    <s v="Approved"/>
    <x v="152"/>
    <s v="Customer 1006"/>
    <s v="Personal Loan"/>
    <s v="B02"/>
    <x v="3"/>
    <s v="High value"/>
    <s v="Under Review"/>
    <n v="98573"/>
    <n v="5329373"/>
    <x v="1"/>
    <s v="Male"/>
    <s v="Employee 14"/>
    <x v="3"/>
    <x v="0"/>
  </r>
  <r>
    <s v="L0337"/>
    <n v="1156"/>
    <s v="LT02"/>
    <s v="E014"/>
    <n v="6040027"/>
    <x v="4"/>
    <n v="240"/>
    <s v="2025-10-11"/>
    <s v="Approved"/>
    <x v="153"/>
    <s v="Customer 1156"/>
    <s v="Personal Loan"/>
    <s v="B03"/>
    <x v="4"/>
    <s v="High value"/>
    <s v="Under Review"/>
    <n v="129437"/>
    <n v="5910590"/>
    <x v="11"/>
    <s v="Female"/>
    <s v="Employee 14"/>
    <x v="4"/>
    <x v="0"/>
  </r>
  <r>
    <s v="L0338"/>
    <n v="1168"/>
    <s v="LT02"/>
    <s v="E018"/>
    <n v="1043080"/>
    <x v="4"/>
    <n v="240"/>
    <s v="2025-09-27"/>
    <s v="Approved"/>
    <x v="132"/>
    <s v="Customer 1168"/>
    <s v="Personal Loan"/>
    <s v="B04"/>
    <x v="0"/>
    <s v="High value"/>
    <s v="Under Review"/>
    <n v="179758"/>
    <n v="863322"/>
    <x v="9"/>
    <s v="Male"/>
    <s v="Employee 18"/>
    <x v="0"/>
    <x v="0"/>
  </r>
  <r>
    <s v="L0339"/>
    <n v="1168"/>
    <s v="LT05"/>
    <s v="E001"/>
    <n v="325224"/>
    <x v="4"/>
    <n v="240"/>
    <s v="2025-01-12"/>
    <s v="Approved"/>
    <x v="154"/>
    <s v="Customer 1168"/>
    <s v="Business Loan"/>
    <s v="B04"/>
    <x v="0"/>
    <s v="Normal"/>
    <s v="Under Review"/>
    <n v="22838"/>
    <n v="302386"/>
    <x v="6"/>
    <s v="Male"/>
    <s v="Employee 1"/>
    <x v="0"/>
    <x v="0"/>
  </r>
  <r>
    <s v="L0340"/>
    <n v="1007"/>
    <s v="LT03"/>
    <s v="E022"/>
    <n v="1193398"/>
    <x v="0"/>
    <n v="120"/>
    <s v="2025-10-25"/>
    <s v="Approved"/>
    <x v="155"/>
    <s v="Customer 1007"/>
    <s v="Car Loan"/>
    <s v="B03"/>
    <x v="4"/>
    <s v="High value"/>
    <s v="Under Review"/>
    <n v="34131"/>
    <n v="1159267"/>
    <x v="11"/>
    <s v="Male"/>
    <s v="Employee 22"/>
    <x v="4"/>
    <x v="0"/>
  </r>
  <r>
    <s v="L0341"/>
    <n v="1031"/>
    <s v="LT05"/>
    <s v="E029"/>
    <n v="5417700"/>
    <x v="4"/>
    <n v="240"/>
    <s v="2025-07-17"/>
    <s v="Pending"/>
    <x v="4"/>
    <s v="Customer 1031"/>
    <s v="Business Loan"/>
    <s v="B01"/>
    <x v="1"/>
    <s v="High value"/>
    <s v="Under Review"/>
    <n v="33691"/>
    <n v="5384009"/>
    <x v="5"/>
    <s v="Male"/>
    <s v="Employee 29"/>
    <x v="1"/>
    <x v="1"/>
  </r>
  <r>
    <s v="L0342"/>
    <n v="1114"/>
    <s v="LT05"/>
    <s v="E018"/>
    <n v="1082602"/>
    <x v="4"/>
    <n v="84"/>
    <s v="2025-03-04"/>
    <s v="Rejected"/>
    <x v="4"/>
    <s v="Customer 1114"/>
    <s v="Business Loan"/>
    <s v="B03"/>
    <x v="4"/>
    <s v="High value"/>
    <s v="Under Review"/>
    <n v="67566"/>
    <n v="1015036"/>
    <x v="1"/>
    <s v="Female"/>
    <s v="Employee 18"/>
    <x v="4"/>
    <x v="0"/>
  </r>
  <r>
    <s v="L0343"/>
    <n v="1094"/>
    <s v="LT01"/>
    <s v="E002"/>
    <n v="4157455"/>
    <x v="3"/>
    <n v="84"/>
    <s v="2025-04-09"/>
    <s v="Rejected"/>
    <x v="4"/>
    <s v="Customer 1094"/>
    <s v="Home Loan"/>
    <s v="B01"/>
    <x v="1"/>
    <s v="High value"/>
    <s v="Under Review"/>
    <n v="95072"/>
    <n v="4062383"/>
    <x v="3"/>
    <s v="Male"/>
    <s v="Employee 2"/>
    <x v="1"/>
    <x v="1"/>
  </r>
  <r>
    <s v="L0344"/>
    <n v="1013"/>
    <s v="LT04"/>
    <s v="E018"/>
    <n v="437270"/>
    <x v="2"/>
    <n v="60"/>
    <s v="2025-11-11"/>
    <s v="Approved"/>
    <x v="156"/>
    <s v="Customer 1013"/>
    <s v="Education Loan"/>
    <s v="B03"/>
    <x v="4"/>
    <s v="Normal"/>
    <s v="Under Review"/>
    <n v="19434"/>
    <n v="417836"/>
    <x v="2"/>
    <s v="Male"/>
    <s v="Employee 18"/>
    <x v="4"/>
    <x v="0"/>
  </r>
  <r>
    <s v="L0345"/>
    <n v="1055"/>
    <s v="LT02"/>
    <s v="E019"/>
    <n v="9449647"/>
    <x v="0"/>
    <n v="60"/>
    <s v="2025-10-17"/>
    <s v="Approved"/>
    <x v="157"/>
    <s v="Customer 1055"/>
    <s v="Personal Loan"/>
    <s v="B05"/>
    <x v="2"/>
    <s v="High value"/>
    <s v="Under Review"/>
    <n v="42573"/>
    <n v="9407074"/>
    <x v="11"/>
    <s v="Female"/>
    <s v="Employee 19"/>
    <x v="2"/>
    <x v="1"/>
  </r>
  <r>
    <s v="L0346"/>
    <n v="1043"/>
    <s v="LT01"/>
    <s v="E024"/>
    <n v="4597875"/>
    <x v="3"/>
    <n v="36"/>
    <s v="2025-01-19"/>
    <s v="Approved"/>
    <x v="158"/>
    <s v="Customer 1043"/>
    <s v="Home Loan"/>
    <s v="B02"/>
    <x v="3"/>
    <s v="High value"/>
    <s v="Under Review"/>
    <n v="25198"/>
    <n v="4572677"/>
    <x v="6"/>
    <s v="Male"/>
    <s v="Employee 24"/>
    <x v="3"/>
    <x v="0"/>
  </r>
  <r>
    <s v="L0347"/>
    <n v="1185"/>
    <s v="LT04"/>
    <s v="E003"/>
    <n v="3076661"/>
    <x v="3"/>
    <n v="36"/>
    <s v="2025-12-15"/>
    <s v="Approved"/>
    <x v="122"/>
    <s v="Customer 1185"/>
    <s v="Education Loan"/>
    <s v="B02"/>
    <x v="3"/>
    <s v="High value"/>
    <s v="Under Review"/>
    <n v="146272"/>
    <n v="2930389"/>
    <x v="4"/>
    <s v="Male"/>
    <s v="Employee 3"/>
    <x v="3"/>
    <x v="0"/>
  </r>
  <r>
    <s v="L0348"/>
    <n v="1020"/>
    <s v="LT04"/>
    <s v="E014"/>
    <n v="7976055"/>
    <x v="1"/>
    <n v="84"/>
    <s v="2025-10-11"/>
    <s v="Approved"/>
    <x v="117"/>
    <s v="Customer 1020"/>
    <s v="Education Loan"/>
    <s v="B04"/>
    <x v="0"/>
    <s v="High value"/>
    <s v="Under Review"/>
    <n v="232099"/>
    <n v="7743956"/>
    <x v="11"/>
    <s v="Male"/>
    <s v="Employee 14"/>
    <x v="0"/>
    <x v="0"/>
  </r>
  <r>
    <s v="L0349"/>
    <n v="1057"/>
    <s v="LT02"/>
    <s v="E023"/>
    <n v="5205943"/>
    <x v="1"/>
    <n v="240"/>
    <s v="2025-02-04"/>
    <s v="Rejected"/>
    <x v="4"/>
    <s v="Customer 1057"/>
    <s v="Personal Loan"/>
    <s v="B02"/>
    <x v="3"/>
    <s v="High value"/>
    <s v="Under Review"/>
    <n v="31200"/>
    <n v="5174743"/>
    <x v="7"/>
    <s v="Female"/>
    <s v="Employee 23"/>
    <x v="3"/>
    <x v="0"/>
  </r>
  <r>
    <s v="L0350"/>
    <n v="1057"/>
    <s v="LT02"/>
    <s v="E020"/>
    <n v="298578"/>
    <x v="1"/>
    <n v="36"/>
    <s v="2025-03-14"/>
    <s v="Approved"/>
    <x v="159"/>
    <s v="Customer 1057"/>
    <s v="Personal Loan"/>
    <s v="B02"/>
    <x v="3"/>
    <s v="Normal"/>
    <s v="Under Review"/>
    <n v="26082"/>
    <n v="272496"/>
    <x v="1"/>
    <s v="Female"/>
    <s v="Employee 20"/>
    <x v="3"/>
    <x v="0"/>
  </r>
  <r>
    <s v="L0351"/>
    <n v="1066"/>
    <s v="LT03"/>
    <s v="E021"/>
    <n v="6199016"/>
    <x v="1"/>
    <n v="120"/>
    <s v="2025-05-18"/>
    <s v="Approved"/>
    <x v="128"/>
    <s v="Customer 1066"/>
    <s v="Car Loan"/>
    <s v="B02"/>
    <x v="3"/>
    <s v="High value"/>
    <s v="Under Review"/>
    <n v="170435"/>
    <n v="6028581"/>
    <x v="8"/>
    <s v="Male"/>
    <s v="Employee 21"/>
    <x v="3"/>
    <x v="0"/>
  </r>
  <r>
    <s v="L0352"/>
    <n v="1109"/>
    <s v="LT01"/>
    <s v="E015"/>
    <n v="6021846"/>
    <x v="2"/>
    <n v="240"/>
    <s v="2025-08-31"/>
    <s v="Approved"/>
    <x v="87"/>
    <s v="Customer 1109"/>
    <s v="Home Loan"/>
    <s v="B02"/>
    <x v="3"/>
    <s v="High value"/>
    <s v="Under Review"/>
    <n v="136599"/>
    <n v="5885247"/>
    <x v="0"/>
    <s v="Male"/>
    <s v="Employee 15"/>
    <x v="3"/>
    <x v="0"/>
  </r>
  <r>
    <s v="L0353"/>
    <n v="1023"/>
    <s v="LT03"/>
    <s v="E021"/>
    <n v="7363475"/>
    <x v="1"/>
    <n v="120"/>
    <s v="2025-09-24"/>
    <s v="Rejected"/>
    <x v="4"/>
    <s v="Customer 1023"/>
    <s v="Car Loan"/>
    <s v="B02"/>
    <x v="3"/>
    <s v="High value"/>
    <s v="Under Review"/>
    <n v="56064"/>
    <n v="7307411"/>
    <x v="9"/>
    <s v="Male"/>
    <s v="Employee 21"/>
    <x v="3"/>
    <x v="0"/>
  </r>
  <r>
    <s v="L0354"/>
    <n v="1042"/>
    <s v="LT02"/>
    <s v="E024"/>
    <n v="6827190"/>
    <x v="4"/>
    <n v="84"/>
    <s v="2025-11-10"/>
    <s v="Approved"/>
    <x v="98"/>
    <s v="Customer 1042"/>
    <s v="Personal Loan"/>
    <s v="B02"/>
    <x v="3"/>
    <s v="High value"/>
    <s v="Under Review"/>
    <n v="7200"/>
    <n v="6819990"/>
    <x v="2"/>
    <s v="Female"/>
    <s v="Employee 24"/>
    <x v="3"/>
    <x v="0"/>
  </r>
  <r>
    <s v="L0355"/>
    <n v="1129"/>
    <s v="LT04"/>
    <s v="E007"/>
    <n v="3637923"/>
    <x v="3"/>
    <n v="84"/>
    <s v="2025-08-07"/>
    <s v="Approved"/>
    <x v="160"/>
    <s v="Customer 1129"/>
    <s v="Education Loan"/>
    <s v="B02"/>
    <x v="3"/>
    <s v="High value"/>
    <s v="Under Review"/>
    <n v="185586"/>
    <n v="3452337"/>
    <x v="0"/>
    <s v="Female"/>
    <s v="Employee 7"/>
    <x v="3"/>
    <x v="0"/>
  </r>
  <r>
    <s v="L0356"/>
    <n v="1096"/>
    <s v="LT05"/>
    <s v="E014"/>
    <n v="3474891"/>
    <x v="0"/>
    <n v="60"/>
    <s v="2025-05-26"/>
    <s v="Approved"/>
    <x v="65"/>
    <s v="Customer 1096"/>
    <s v="Business Loan"/>
    <s v="B03"/>
    <x v="4"/>
    <s v="High value"/>
    <s v="Under Review"/>
    <n v="163736"/>
    <n v="3311155"/>
    <x v="8"/>
    <s v="Female"/>
    <s v="Employee 14"/>
    <x v="4"/>
    <x v="0"/>
  </r>
  <r>
    <s v="L0357"/>
    <n v="1159"/>
    <s v="LT01"/>
    <s v="E002"/>
    <n v="9495778"/>
    <x v="4"/>
    <n v="240"/>
    <s v="2025-09-08"/>
    <s v="Approved"/>
    <x v="161"/>
    <s v="Customer 1159"/>
    <s v="Home Loan"/>
    <s v="B05"/>
    <x v="2"/>
    <s v="High value"/>
    <s v="Under Review"/>
    <n v="152342"/>
    <n v="9343436"/>
    <x v="9"/>
    <s v="Male"/>
    <s v="Employee 2"/>
    <x v="2"/>
    <x v="1"/>
  </r>
  <r>
    <s v="L0358"/>
    <n v="1036"/>
    <s v="LT03"/>
    <s v="E001"/>
    <n v="417481"/>
    <x v="1"/>
    <n v="84"/>
    <s v="2025-05-12"/>
    <s v="Pending"/>
    <x v="4"/>
    <s v="Customer 1036"/>
    <s v="Car Loan"/>
    <s v="B04"/>
    <x v="0"/>
    <s v="Normal"/>
    <s v="Under Review"/>
    <n v="69845"/>
    <n v="347636"/>
    <x v="8"/>
    <s v="Male"/>
    <s v="Employee 1"/>
    <x v="0"/>
    <x v="0"/>
  </r>
  <r>
    <s v="L0359"/>
    <n v="1175"/>
    <s v="LT02"/>
    <s v="E006"/>
    <n v="4773292"/>
    <x v="0"/>
    <n v="60"/>
    <s v="2025-02-03"/>
    <s v="Approved"/>
    <x v="138"/>
    <s v="Customer 1175"/>
    <s v="Personal Loan"/>
    <s v="B01"/>
    <x v="1"/>
    <s v="High value"/>
    <s v="Under Review"/>
    <n v="105139"/>
    <n v="4668153"/>
    <x v="7"/>
    <s v="Male"/>
    <s v="Employee 6"/>
    <x v="1"/>
    <x v="1"/>
  </r>
  <r>
    <s v="L0360"/>
    <n v="1127"/>
    <s v="LT01"/>
    <s v="E005"/>
    <n v="9999077"/>
    <x v="2"/>
    <n v="36"/>
    <s v="2025-01-30"/>
    <s v="Pending"/>
    <x v="4"/>
    <s v="Customer 1127"/>
    <s v="Home Loan"/>
    <s v="B02"/>
    <x v="3"/>
    <s v="High value"/>
    <s v="Under Review"/>
    <n v="116218"/>
    <n v="9882859"/>
    <x v="6"/>
    <s v="Male"/>
    <s v="Employee 5"/>
    <x v="3"/>
    <x v="0"/>
  </r>
  <r>
    <s v="L0361"/>
    <n v="1074"/>
    <s v="LT04"/>
    <s v="E018"/>
    <n v="5248641"/>
    <x v="0"/>
    <n v="120"/>
    <s v="2025-10-16"/>
    <s v="Approved"/>
    <x v="162"/>
    <s v="Customer 1074"/>
    <s v="Education Loan"/>
    <s v="B03"/>
    <x v="4"/>
    <s v="High value"/>
    <s v="Under Review"/>
    <n v="104127"/>
    <n v="5144514"/>
    <x v="11"/>
    <s v="Female"/>
    <s v="Employee 18"/>
    <x v="4"/>
    <x v="0"/>
  </r>
  <r>
    <s v="L0362"/>
    <n v="1175"/>
    <s v="LT01"/>
    <s v="E028"/>
    <n v="5274869"/>
    <x v="1"/>
    <n v="84"/>
    <s v="2025-08-21"/>
    <s v="Approved"/>
    <x v="94"/>
    <s v="Customer 1175"/>
    <s v="Home Loan"/>
    <s v="B01"/>
    <x v="1"/>
    <s v="High value"/>
    <s v="Under Review"/>
    <n v="180531"/>
    <n v="5094338"/>
    <x v="0"/>
    <s v="Male"/>
    <s v="Employee 28"/>
    <x v="1"/>
    <x v="1"/>
  </r>
  <r>
    <s v="L0363"/>
    <n v="1118"/>
    <s v="LT01"/>
    <s v="E007"/>
    <n v="3742387"/>
    <x v="4"/>
    <n v="60"/>
    <s v="2025-08-10"/>
    <s v="Pending"/>
    <x v="4"/>
    <s v="Customer 1118"/>
    <s v="Home Loan"/>
    <s v="B02"/>
    <x v="3"/>
    <s v="High value"/>
    <s v="Under Review"/>
    <n v="186354"/>
    <n v="3556033"/>
    <x v="0"/>
    <s v="Female"/>
    <s v="Employee 7"/>
    <x v="3"/>
    <x v="0"/>
  </r>
  <r>
    <s v="L0364"/>
    <n v="1195"/>
    <s v="LT04"/>
    <s v="E001"/>
    <n v="3832872"/>
    <x v="1"/>
    <n v="120"/>
    <s v="2025-11-19"/>
    <s v="Rejected"/>
    <x v="4"/>
    <s v="Customer 1195"/>
    <s v="Education Loan"/>
    <s v="B02"/>
    <x v="3"/>
    <s v="High value"/>
    <s v="Under Review"/>
    <n v="123576"/>
    <n v="3709296"/>
    <x v="2"/>
    <s v="Female"/>
    <s v="Employee 1"/>
    <x v="3"/>
    <x v="0"/>
  </r>
  <r>
    <s v="L0365"/>
    <n v="1159"/>
    <s v="LT02"/>
    <s v="E012"/>
    <n v="4239304"/>
    <x v="0"/>
    <n v="84"/>
    <s v="2025-12-31"/>
    <s v="Approved"/>
    <x v="163"/>
    <s v="Customer 1159"/>
    <s v="Personal Loan"/>
    <s v="B05"/>
    <x v="2"/>
    <s v="High value"/>
    <s v="Under Review"/>
    <n v="6275"/>
    <n v="4233029"/>
    <x v="4"/>
    <s v="Male"/>
    <s v="Employee 12"/>
    <x v="2"/>
    <x v="1"/>
  </r>
  <r>
    <s v="L0366"/>
    <n v="1065"/>
    <s v="LT01"/>
    <s v="E009"/>
    <n v="5036272"/>
    <x v="1"/>
    <n v="60"/>
    <s v="2025-11-26"/>
    <s v="Approved"/>
    <x v="164"/>
    <s v="Customer 1065"/>
    <s v="Home Loan"/>
    <s v="B05"/>
    <x v="2"/>
    <s v="High value"/>
    <s v="Under Review"/>
    <n v="11713"/>
    <n v="5024559"/>
    <x v="2"/>
    <s v="Female"/>
    <s v="Employee 9"/>
    <x v="2"/>
    <x v="1"/>
  </r>
  <r>
    <s v="L0367"/>
    <n v="1011"/>
    <s v="LT02"/>
    <s v="E028"/>
    <n v="7294833"/>
    <x v="1"/>
    <n v="120"/>
    <s v="2025-12-23"/>
    <s v="Rejected"/>
    <x v="4"/>
    <s v="Customer 1011"/>
    <s v="Personal Loan"/>
    <s v="B04"/>
    <x v="0"/>
    <s v="High value"/>
    <s v="Under Review"/>
    <n v="94149"/>
    <n v="7200684"/>
    <x v="4"/>
    <s v="Female"/>
    <s v="Employee 28"/>
    <x v="0"/>
    <x v="0"/>
  </r>
  <r>
    <s v="L0368"/>
    <n v="1150"/>
    <s v="LT05"/>
    <s v="E010"/>
    <n v="6719125"/>
    <x v="1"/>
    <n v="120"/>
    <s v="2025-09-01"/>
    <s v="Pending"/>
    <x v="4"/>
    <s v="Customer 1150"/>
    <s v="Business Loan"/>
    <s v="B01"/>
    <x v="1"/>
    <s v="High value"/>
    <s v="Under Review"/>
    <n v="139026"/>
    <n v="6580099"/>
    <x v="9"/>
    <s v="Female"/>
    <s v="Employee 10"/>
    <x v="1"/>
    <x v="1"/>
  </r>
  <r>
    <s v="L0369"/>
    <n v="1071"/>
    <s v="LT01"/>
    <s v="E028"/>
    <n v="1334480"/>
    <x v="2"/>
    <n v="240"/>
    <s v="2025-12-28"/>
    <s v="Rejected"/>
    <x v="4"/>
    <s v="Customer 1071"/>
    <s v="Home Loan"/>
    <s v="B02"/>
    <x v="3"/>
    <s v="High value"/>
    <s v="Under Review"/>
    <n v="99002"/>
    <n v="1235478"/>
    <x v="4"/>
    <s v="Male"/>
    <s v="Employee 28"/>
    <x v="3"/>
    <x v="0"/>
  </r>
  <r>
    <s v="L0370"/>
    <n v="1054"/>
    <s v="LT04"/>
    <s v="E029"/>
    <n v="4237963"/>
    <x v="0"/>
    <n v="84"/>
    <s v="2025-03-19"/>
    <s v="Approved"/>
    <x v="148"/>
    <s v="Customer 1054"/>
    <s v="Education Loan"/>
    <s v="B02"/>
    <x v="3"/>
    <s v="High value"/>
    <s v="Under Review"/>
    <n v="136017"/>
    <n v="4101946"/>
    <x v="1"/>
    <s v="Female"/>
    <s v="Employee 29"/>
    <x v="3"/>
    <x v="0"/>
  </r>
  <r>
    <s v="L0371"/>
    <n v="1071"/>
    <s v="LT01"/>
    <s v="E002"/>
    <n v="5159726"/>
    <x v="4"/>
    <n v="60"/>
    <s v="2025-09-13"/>
    <s v="Rejected"/>
    <x v="4"/>
    <s v="Customer 1071"/>
    <s v="Home Loan"/>
    <s v="B02"/>
    <x v="3"/>
    <s v="High value"/>
    <s v="Under Review"/>
    <n v="41049"/>
    <n v="5118677"/>
    <x v="9"/>
    <s v="Male"/>
    <s v="Employee 2"/>
    <x v="3"/>
    <x v="0"/>
  </r>
  <r>
    <s v="L0372"/>
    <n v="1100"/>
    <s v="LT05"/>
    <s v="E015"/>
    <n v="6716012"/>
    <x v="0"/>
    <n v="240"/>
    <s v="2025-12-05"/>
    <s v="Pending"/>
    <x v="4"/>
    <s v="Customer 1100"/>
    <s v="Business Loan"/>
    <s v="B01"/>
    <x v="1"/>
    <s v="High value"/>
    <s v="Under Review"/>
    <n v="181861"/>
    <n v="6534151"/>
    <x v="4"/>
    <s v="Female"/>
    <s v="Employee 15"/>
    <x v="1"/>
    <x v="1"/>
  </r>
  <r>
    <s v="L0373"/>
    <n v="1136"/>
    <s v="LT05"/>
    <s v="E015"/>
    <n v="1471277"/>
    <x v="3"/>
    <n v="240"/>
    <s v="2025-02-21"/>
    <s v="Rejected"/>
    <x v="4"/>
    <s v="Customer 1136"/>
    <s v="Business Loan"/>
    <s v="B01"/>
    <x v="1"/>
    <s v="High value"/>
    <s v="Under Review"/>
    <n v="79420"/>
    <n v="1391857"/>
    <x v="7"/>
    <s v="Male"/>
    <s v="Employee 15"/>
    <x v="1"/>
    <x v="1"/>
  </r>
  <r>
    <s v="L0374"/>
    <n v="1179"/>
    <s v="LT03"/>
    <s v="E014"/>
    <n v="2181776"/>
    <x v="3"/>
    <n v="120"/>
    <s v="2025-05-02"/>
    <s v="Pending"/>
    <x v="4"/>
    <s v="Customer 1179"/>
    <s v="Car Loan"/>
    <s v="B03"/>
    <x v="4"/>
    <s v="High value"/>
    <s v="Under Review"/>
    <n v="110639"/>
    <n v="2071137"/>
    <x v="8"/>
    <s v="Female"/>
    <s v="Employee 14"/>
    <x v="4"/>
    <x v="0"/>
  </r>
  <r>
    <s v="L0375"/>
    <n v="1112"/>
    <s v="LT01"/>
    <s v="E028"/>
    <n v="7589588"/>
    <x v="3"/>
    <n v="36"/>
    <s v="2025-06-02"/>
    <s v="Pending"/>
    <x v="4"/>
    <s v="Customer 1112"/>
    <s v="Home Loan"/>
    <s v="B03"/>
    <x v="4"/>
    <s v="High value"/>
    <s v="Under Review"/>
    <n v="0"/>
    <n v="7589588"/>
    <x v="10"/>
    <s v="Female"/>
    <s v="Employee 28"/>
    <x v="4"/>
    <x v="0"/>
  </r>
  <r>
    <s v="L0376"/>
    <n v="1200"/>
    <s v="LT02"/>
    <s v="E018"/>
    <n v="6596770"/>
    <x v="4"/>
    <n v="84"/>
    <s v="2025-09-04"/>
    <s v="Approved"/>
    <x v="161"/>
    <s v="Customer 1200"/>
    <s v="Personal Loan"/>
    <s v="B03"/>
    <x v="4"/>
    <s v="High value"/>
    <s v="Under Review"/>
    <n v="159738"/>
    <n v="6437032"/>
    <x v="9"/>
    <s v="Male"/>
    <s v="Employee 18"/>
    <x v="4"/>
    <x v="0"/>
  </r>
  <r>
    <s v="L0377"/>
    <n v="1026"/>
    <s v="LT04"/>
    <s v="E022"/>
    <n v="1049198"/>
    <x v="3"/>
    <n v="60"/>
    <s v="2025-05-06"/>
    <s v="Approved"/>
    <x v="17"/>
    <s v="Customer 1026"/>
    <s v="Education Loan"/>
    <s v="B04"/>
    <x v="0"/>
    <s v="High value"/>
    <s v="Under Review"/>
    <n v="113476"/>
    <n v="935722"/>
    <x v="8"/>
    <s v="Male"/>
    <s v="Employee 22"/>
    <x v="0"/>
    <x v="0"/>
  </r>
  <r>
    <s v="L0378"/>
    <n v="1088"/>
    <s v="LT01"/>
    <s v="E027"/>
    <n v="7352264"/>
    <x v="2"/>
    <n v="60"/>
    <s v="2025-02-24"/>
    <s v="Approved"/>
    <x v="70"/>
    <s v="Customer 1088"/>
    <s v="Home Loan"/>
    <s v="B01"/>
    <x v="1"/>
    <s v="High value"/>
    <s v="Under Review"/>
    <n v="64274"/>
    <n v="7287990"/>
    <x v="7"/>
    <s v="Female"/>
    <s v="Employee 27"/>
    <x v="1"/>
    <x v="1"/>
  </r>
  <r>
    <s v="L0379"/>
    <n v="1177"/>
    <s v="LT05"/>
    <s v="E025"/>
    <n v="6364739"/>
    <x v="4"/>
    <n v="84"/>
    <s v="2025-02-04"/>
    <s v="Pending"/>
    <x v="4"/>
    <s v="Customer 1177"/>
    <s v="Business Loan"/>
    <s v="B03"/>
    <x v="4"/>
    <s v="High value"/>
    <s v="Under Review"/>
    <n v="123269"/>
    <n v="6241470"/>
    <x v="7"/>
    <s v="Female"/>
    <s v="Employee 25"/>
    <x v="4"/>
    <x v="0"/>
  </r>
  <r>
    <s v="L0380"/>
    <n v="1101"/>
    <s v="LT02"/>
    <s v="E015"/>
    <n v="8490363"/>
    <x v="4"/>
    <n v="60"/>
    <s v="2025-11-21"/>
    <s v="Approved"/>
    <x v="55"/>
    <s v="Customer 1101"/>
    <s v="Personal Loan"/>
    <s v="B04"/>
    <x v="0"/>
    <s v="High value"/>
    <s v="Under Review"/>
    <n v="74359"/>
    <n v="8416004"/>
    <x v="2"/>
    <s v="Male"/>
    <s v="Employee 15"/>
    <x v="0"/>
    <x v="0"/>
  </r>
  <r>
    <s v="L0381"/>
    <n v="1075"/>
    <s v="LT03"/>
    <s v="E007"/>
    <n v="7214130"/>
    <x v="3"/>
    <n v="120"/>
    <s v="2025-10-11"/>
    <s v="Approved"/>
    <x v="165"/>
    <s v="Customer 1075"/>
    <s v="Car Loan"/>
    <s v="B01"/>
    <x v="1"/>
    <s v="High value"/>
    <s v="Under Review"/>
    <n v="141003"/>
    <n v="7073127"/>
    <x v="11"/>
    <s v="Male"/>
    <s v="Employee 7"/>
    <x v="1"/>
    <x v="1"/>
  </r>
  <r>
    <s v="L0382"/>
    <n v="1024"/>
    <s v="LT02"/>
    <s v="E018"/>
    <n v="5708881"/>
    <x v="0"/>
    <n v="240"/>
    <s v="2025-02-28"/>
    <s v="Rejected"/>
    <x v="4"/>
    <s v="Customer 1024"/>
    <s v="Personal Loan"/>
    <s v="B02"/>
    <x v="3"/>
    <s v="High value"/>
    <s v="Under Review"/>
    <n v="97009"/>
    <n v="5611872"/>
    <x v="7"/>
    <s v="Male"/>
    <s v="Employee 18"/>
    <x v="3"/>
    <x v="0"/>
  </r>
  <r>
    <s v="L0383"/>
    <n v="1095"/>
    <s v="LT04"/>
    <s v="E023"/>
    <n v="8714067"/>
    <x v="2"/>
    <n v="240"/>
    <s v="2025-11-12"/>
    <s v="Pending"/>
    <x v="4"/>
    <s v="Customer 1095"/>
    <s v="Education Loan"/>
    <s v="B03"/>
    <x v="4"/>
    <s v="High value"/>
    <s v="Under Review"/>
    <n v="64623"/>
    <n v="8649444"/>
    <x v="2"/>
    <s v="Male"/>
    <s v="Employee 23"/>
    <x v="4"/>
    <x v="0"/>
  </r>
  <r>
    <s v="L0384"/>
    <n v="1106"/>
    <s v="LT01"/>
    <s v="E021"/>
    <n v="1605344"/>
    <x v="0"/>
    <n v="60"/>
    <s v="2025-10-24"/>
    <s v="Approved"/>
    <x v="166"/>
    <s v="Customer 1106"/>
    <s v="Home Loan"/>
    <s v="B02"/>
    <x v="3"/>
    <s v="High value"/>
    <s v="Under Review"/>
    <n v="180880"/>
    <n v="1424464"/>
    <x v="11"/>
    <s v="Male"/>
    <s v="Employee 21"/>
    <x v="3"/>
    <x v="0"/>
  </r>
  <r>
    <s v="L0385"/>
    <n v="1052"/>
    <s v="LT02"/>
    <s v="E005"/>
    <n v="5838454"/>
    <x v="4"/>
    <n v="60"/>
    <s v="2025-09-06"/>
    <s v="Rejected"/>
    <x v="4"/>
    <s v="Customer 1052"/>
    <s v="Personal Loan"/>
    <s v="B03"/>
    <x v="4"/>
    <s v="High value"/>
    <s v="Under Review"/>
    <n v="123917"/>
    <n v="5714537"/>
    <x v="9"/>
    <s v="Male"/>
    <s v="Employee 5"/>
    <x v="4"/>
    <x v="0"/>
  </r>
  <r>
    <s v="L0386"/>
    <n v="1090"/>
    <s v="LT03"/>
    <s v="E022"/>
    <n v="1091172"/>
    <x v="2"/>
    <n v="60"/>
    <s v="2025-03-04"/>
    <s v="Pending"/>
    <x v="4"/>
    <s v="Customer 1090"/>
    <s v="Car Loan"/>
    <s v="B04"/>
    <x v="0"/>
    <s v="High value"/>
    <s v="Under Review"/>
    <n v="5210"/>
    <n v="1085962"/>
    <x v="1"/>
    <s v="Male"/>
    <s v="Employee 22"/>
    <x v="0"/>
    <x v="0"/>
  </r>
  <r>
    <s v="L0387"/>
    <n v="1099"/>
    <s v="LT05"/>
    <s v="E027"/>
    <n v="6609161"/>
    <x v="0"/>
    <n v="60"/>
    <s v="2025-05-21"/>
    <s v="Approved"/>
    <x v="167"/>
    <s v="Customer 1099"/>
    <s v="Business Loan"/>
    <s v="B05"/>
    <x v="2"/>
    <s v="High value"/>
    <s v="Under Review"/>
    <n v="17757"/>
    <n v="6591404"/>
    <x v="8"/>
    <s v="Female"/>
    <s v="Employee 27"/>
    <x v="2"/>
    <x v="1"/>
  </r>
  <r>
    <s v="L0388"/>
    <n v="1177"/>
    <s v="LT05"/>
    <s v="E028"/>
    <n v="4537290"/>
    <x v="1"/>
    <n v="36"/>
    <s v="2025-11-01"/>
    <s v="Rejected"/>
    <x v="4"/>
    <s v="Customer 1177"/>
    <s v="Business Loan"/>
    <s v="B03"/>
    <x v="4"/>
    <s v="High value"/>
    <s v="Under Review"/>
    <n v="170639"/>
    <n v="4366651"/>
    <x v="2"/>
    <s v="Female"/>
    <s v="Employee 28"/>
    <x v="4"/>
    <x v="0"/>
  </r>
  <r>
    <s v="L0389"/>
    <n v="1001"/>
    <s v="LT01"/>
    <s v="E026"/>
    <n v="7585550"/>
    <x v="1"/>
    <n v="240"/>
    <s v="2025-05-24"/>
    <s v="Pending"/>
    <x v="4"/>
    <s v="Customer 1001"/>
    <s v="Home Loan"/>
    <s v="B01"/>
    <x v="1"/>
    <s v="High value"/>
    <s v="Under Review"/>
    <n v="52064"/>
    <n v="7533486"/>
    <x v="8"/>
    <s v="Male"/>
    <s v="Employee 26"/>
    <x v="1"/>
    <x v="1"/>
  </r>
  <r>
    <s v="L0390"/>
    <n v="1113"/>
    <s v="LT03"/>
    <s v="E028"/>
    <n v="4818713"/>
    <x v="4"/>
    <n v="120"/>
    <s v="2025-12-03"/>
    <s v="Approved"/>
    <x v="126"/>
    <s v="Customer 1113"/>
    <s v="Car Loan"/>
    <s v="B02"/>
    <x v="3"/>
    <s v="High value"/>
    <s v="Under Review"/>
    <n v="109412"/>
    <n v="4709301"/>
    <x v="4"/>
    <s v="Female"/>
    <s v="Employee 28"/>
    <x v="3"/>
    <x v="0"/>
  </r>
  <r>
    <s v="L0391"/>
    <n v="1005"/>
    <s v="LT02"/>
    <s v="E009"/>
    <n v="9518691"/>
    <x v="3"/>
    <n v="36"/>
    <s v="2025-11-30"/>
    <s v="Approved"/>
    <x v="141"/>
    <s v="Customer 1005"/>
    <s v="Personal Loan"/>
    <s v="B03"/>
    <x v="4"/>
    <s v="High value"/>
    <s v="Under Review"/>
    <n v="82831"/>
    <n v="9435860"/>
    <x v="2"/>
    <s v="Male"/>
    <s v="Employee 9"/>
    <x v="4"/>
    <x v="0"/>
  </r>
  <r>
    <s v="L0392"/>
    <n v="1144"/>
    <s v="LT04"/>
    <s v="E011"/>
    <n v="4587951"/>
    <x v="4"/>
    <n v="60"/>
    <s v="2025-10-30"/>
    <s v="Approved"/>
    <x v="60"/>
    <s v="Customer 1144"/>
    <s v="Education Loan"/>
    <s v="B01"/>
    <x v="1"/>
    <s v="High value"/>
    <s v="Under Review"/>
    <n v="116237"/>
    <n v="4471714"/>
    <x v="11"/>
    <s v="Female"/>
    <s v="Employee 11"/>
    <x v="1"/>
    <x v="1"/>
  </r>
  <r>
    <s v="L0393"/>
    <n v="1089"/>
    <s v="LT04"/>
    <s v="E002"/>
    <n v="8419158"/>
    <x v="3"/>
    <n v="120"/>
    <s v="2025-07-05"/>
    <s v="Rejected"/>
    <x v="4"/>
    <s v="Customer 1089"/>
    <s v="Education Loan"/>
    <s v="B05"/>
    <x v="2"/>
    <s v="High value"/>
    <s v="Under Review"/>
    <n v="200091"/>
    <n v="8219067"/>
    <x v="5"/>
    <s v="Male"/>
    <s v="Employee 2"/>
    <x v="2"/>
    <x v="1"/>
  </r>
  <r>
    <s v="L0394"/>
    <n v="1079"/>
    <s v="LT05"/>
    <s v="E009"/>
    <n v="9806684"/>
    <x v="3"/>
    <n v="240"/>
    <s v="2025-01-23"/>
    <s v="Approved"/>
    <x v="158"/>
    <s v="Customer 1079"/>
    <s v="Business Loan"/>
    <s v="B01"/>
    <x v="1"/>
    <s v="High value"/>
    <s v="Under Review"/>
    <n v="110577"/>
    <n v="9696107"/>
    <x v="6"/>
    <s v="Male"/>
    <s v="Employee 9"/>
    <x v="1"/>
    <x v="1"/>
  </r>
  <r>
    <s v="L0395"/>
    <n v="1137"/>
    <s v="LT05"/>
    <s v="E018"/>
    <n v="5046325"/>
    <x v="1"/>
    <n v="240"/>
    <s v="2025-03-22"/>
    <s v="Approved"/>
    <x v="168"/>
    <s v="Customer 1137"/>
    <s v="Business Loan"/>
    <s v="B05"/>
    <x v="2"/>
    <s v="High value"/>
    <s v="Under Review"/>
    <n v="21174"/>
    <n v="5025151"/>
    <x v="1"/>
    <s v="Female"/>
    <s v="Employee 18"/>
    <x v="2"/>
    <x v="1"/>
  </r>
  <r>
    <s v="L0396"/>
    <n v="1043"/>
    <s v="LT05"/>
    <s v="E013"/>
    <n v="9506864"/>
    <x v="2"/>
    <n v="120"/>
    <s v="2025-09-11"/>
    <s v="Rejected"/>
    <x v="4"/>
    <s v="Customer 1043"/>
    <s v="Business Loan"/>
    <s v="B02"/>
    <x v="3"/>
    <s v="High value"/>
    <s v="Under Review"/>
    <n v="164437"/>
    <n v="9342427"/>
    <x v="9"/>
    <s v="Male"/>
    <s v="Employee 13"/>
    <x v="3"/>
    <x v="0"/>
  </r>
  <r>
    <s v="L0397"/>
    <n v="1192"/>
    <s v="LT05"/>
    <s v="E001"/>
    <n v="5365383"/>
    <x v="3"/>
    <n v="84"/>
    <s v="2025-09-04"/>
    <s v="Pending"/>
    <x v="4"/>
    <s v="Customer 1192"/>
    <s v="Business Loan"/>
    <s v="B04"/>
    <x v="0"/>
    <s v="High value"/>
    <s v="Under Review"/>
    <n v="150002"/>
    <n v="5215381"/>
    <x v="9"/>
    <s v="Male"/>
    <s v="Employee 1"/>
    <x v="0"/>
    <x v="0"/>
  </r>
  <r>
    <s v="L0398"/>
    <n v="1132"/>
    <s v="LT02"/>
    <s v="E016"/>
    <n v="9451062"/>
    <x v="4"/>
    <n v="120"/>
    <s v="2025-01-23"/>
    <s v="Pending"/>
    <x v="4"/>
    <s v="Customer 1132"/>
    <s v="Personal Loan"/>
    <s v="B04"/>
    <x v="0"/>
    <s v="High value"/>
    <s v="Under Review"/>
    <n v="153840"/>
    <n v="9297222"/>
    <x v="6"/>
    <s v="Male"/>
    <s v="Employee 16"/>
    <x v="0"/>
    <x v="0"/>
  </r>
  <r>
    <s v="L0399"/>
    <n v="1083"/>
    <s v="LT02"/>
    <s v="E010"/>
    <n v="422863"/>
    <x v="4"/>
    <n v="60"/>
    <s v="2025-05-11"/>
    <s v="Approved"/>
    <x v="169"/>
    <s v="Customer 1083"/>
    <s v="Personal Loan"/>
    <s v="B03"/>
    <x v="4"/>
    <s v="Normal"/>
    <s v="Under Review"/>
    <n v="137057"/>
    <n v="285806"/>
    <x v="8"/>
    <s v="Male"/>
    <s v="Employee 10"/>
    <x v="4"/>
    <x v="0"/>
  </r>
  <r>
    <s v="L0400"/>
    <n v="1107"/>
    <s v="LT01"/>
    <s v="E003"/>
    <n v="4822330"/>
    <x v="1"/>
    <n v="36"/>
    <s v="2025-11-16"/>
    <s v="Approved"/>
    <x v="46"/>
    <s v="Customer 1107"/>
    <s v="Home Loan"/>
    <s v="B04"/>
    <x v="0"/>
    <s v="High value"/>
    <s v="Under Review"/>
    <n v="71463"/>
    <n v="4750867"/>
    <x v="2"/>
    <s v="Male"/>
    <s v="Employee 3"/>
    <x v="0"/>
    <x v="0"/>
  </r>
  <r>
    <s v="L0401"/>
    <n v="1057"/>
    <s v="LT02"/>
    <s v="E009"/>
    <n v="3849094"/>
    <x v="1"/>
    <n v="120"/>
    <s v="2025-09-15"/>
    <s v="Rejected"/>
    <x v="4"/>
    <s v="Customer 1057"/>
    <s v="Personal Loan"/>
    <s v="B02"/>
    <x v="3"/>
    <s v="High value"/>
    <s v="Under Review"/>
    <n v="0"/>
    <n v="3849094"/>
    <x v="9"/>
    <s v="Female"/>
    <s v="Employee 9"/>
    <x v="3"/>
    <x v="0"/>
  </r>
  <r>
    <s v="L0402"/>
    <n v="1106"/>
    <s v="LT05"/>
    <s v="E019"/>
    <n v="2775331"/>
    <x v="2"/>
    <n v="120"/>
    <s v="2025-08-04"/>
    <s v="Approved"/>
    <x v="170"/>
    <s v="Customer 1106"/>
    <s v="Business Loan"/>
    <s v="B02"/>
    <x v="3"/>
    <s v="High value"/>
    <s v="Under Review"/>
    <n v="44510"/>
    <n v="2730821"/>
    <x v="0"/>
    <s v="Male"/>
    <s v="Employee 19"/>
    <x v="3"/>
    <x v="0"/>
  </r>
  <r>
    <s v="L0403"/>
    <n v="1111"/>
    <s v="LT05"/>
    <s v="E016"/>
    <n v="8021281"/>
    <x v="0"/>
    <n v="84"/>
    <s v="2025-06-19"/>
    <s v="Rejected"/>
    <x v="4"/>
    <s v="Customer 1111"/>
    <s v="Business Loan"/>
    <s v="B05"/>
    <x v="2"/>
    <s v="High value"/>
    <s v="Under Review"/>
    <n v="45909"/>
    <n v="7975372"/>
    <x v="10"/>
    <s v="Male"/>
    <s v="Employee 16"/>
    <x v="2"/>
    <x v="1"/>
  </r>
  <r>
    <s v="L0404"/>
    <n v="1094"/>
    <s v="LT05"/>
    <s v="E016"/>
    <n v="9921560"/>
    <x v="0"/>
    <n v="60"/>
    <s v="2025-01-30"/>
    <s v="Approved"/>
    <x v="171"/>
    <s v="Customer 1094"/>
    <s v="Business Loan"/>
    <s v="B01"/>
    <x v="1"/>
    <s v="High value"/>
    <s v="Under Review"/>
    <n v="89368"/>
    <n v="9832192"/>
    <x v="6"/>
    <s v="Male"/>
    <s v="Employee 16"/>
    <x v="1"/>
    <x v="1"/>
  </r>
  <r>
    <s v="L0405"/>
    <n v="1133"/>
    <s v="LT03"/>
    <s v="E030"/>
    <n v="8635160"/>
    <x v="2"/>
    <n v="60"/>
    <s v="2025-06-22"/>
    <s v="Approved"/>
    <x v="58"/>
    <s v="Customer 1133"/>
    <s v="Car Loan"/>
    <s v="B04"/>
    <x v="0"/>
    <s v="High value"/>
    <s v="Under Review"/>
    <n v="0"/>
    <n v="8635160"/>
    <x v="10"/>
    <s v="Female"/>
    <s v="Employee 30"/>
    <x v="0"/>
    <x v="0"/>
  </r>
  <r>
    <s v="L0406"/>
    <n v="1097"/>
    <s v="LT02"/>
    <s v="E017"/>
    <n v="2148406"/>
    <x v="0"/>
    <n v="120"/>
    <s v="2025-10-07"/>
    <s v="Approved"/>
    <x v="172"/>
    <s v="Customer 1097"/>
    <s v="Personal Loan"/>
    <s v="B03"/>
    <x v="4"/>
    <s v="High value"/>
    <s v="Under Review"/>
    <n v="97051"/>
    <n v="2051355"/>
    <x v="11"/>
    <s v="Male"/>
    <s v="Employee 17"/>
    <x v="4"/>
    <x v="0"/>
  </r>
  <r>
    <s v="L0407"/>
    <n v="1021"/>
    <s v="LT04"/>
    <s v="E021"/>
    <n v="3107516"/>
    <x v="2"/>
    <n v="240"/>
    <s v="2025-03-01"/>
    <s v="Approved"/>
    <x v="147"/>
    <s v="Customer 1021"/>
    <s v="Education Loan"/>
    <s v="B03"/>
    <x v="4"/>
    <s v="High value"/>
    <s v="Under Review"/>
    <n v="279113"/>
    <n v="2828403"/>
    <x v="1"/>
    <s v="Male"/>
    <s v="Employee 21"/>
    <x v="4"/>
    <x v="0"/>
  </r>
  <r>
    <s v="L0408"/>
    <n v="1038"/>
    <s v="LT01"/>
    <s v="E004"/>
    <n v="3630045"/>
    <x v="0"/>
    <n v="60"/>
    <s v="2025-05-18"/>
    <s v="Approved"/>
    <x v="35"/>
    <s v="Customer 1038"/>
    <s v="Home Loan"/>
    <s v="B02"/>
    <x v="3"/>
    <s v="High value"/>
    <s v="Under Review"/>
    <n v="39137"/>
    <n v="3590908"/>
    <x v="8"/>
    <s v="Male"/>
    <s v="Employee 4"/>
    <x v="3"/>
    <x v="0"/>
  </r>
  <r>
    <s v="L0409"/>
    <n v="1117"/>
    <s v="LT02"/>
    <s v="E023"/>
    <n v="7916377"/>
    <x v="3"/>
    <n v="240"/>
    <s v="2025-04-09"/>
    <s v="Approved"/>
    <x v="86"/>
    <s v="Customer 1117"/>
    <s v="Personal Loan"/>
    <s v="B04"/>
    <x v="0"/>
    <s v="High value"/>
    <s v="Under Review"/>
    <n v="25883"/>
    <n v="7890494"/>
    <x v="3"/>
    <s v="Female"/>
    <s v="Employee 23"/>
    <x v="0"/>
    <x v="0"/>
  </r>
  <r>
    <s v="L0410"/>
    <n v="1114"/>
    <s v="LT05"/>
    <s v="E013"/>
    <n v="1183564"/>
    <x v="1"/>
    <n v="60"/>
    <s v="2025-05-18"/>
    <s v="Pending"/>
    <x v="4"/>
    <s v="Customer 1114"/>
    <s v="Business Loan"/>
    <s v="B03"/>
    <x v="4"/>
    <s v="High value"/>
    <s v="Under Review"/>
    <n v="106017"/>
    <n v="1077547"/>
    <x v="8"/>
    <s v="Female"/>
    <s v="Employee 13"/>
    <x v="4"/>
    <x v="0"/>
  </r>
  <r>
    <s v="L0411"/>
    <n v="1162"/>
    <s v="LT04"/>
    <s v="E012"/>
    <n v="4561023"/>
    <x v="4"/>
    <n v="36"/>
    <s v="2025-06-24"/>
    <s v="Rejected"/>
    <x v="4"/>
    <s v="Customer 1162"/>
    <s v="Education Loan"/>
    <s v="B01"/>
    <x v="1"/>
    <s v="High value"/>
    <s v="Under Review"/>
    <n v="138877"/>
    <n v="4422146"/>
    <x v="10"/>
    <s v="Female"/>
    <s v="Employee 12"/>
    <x v="1"/>
    <x v="1"/>
  </r>
  <r>
    <s v="L0412"/>
    <n v="1039"/>
    <s v="LT05"/>
    <s v="E014"/>
    <n v="3006667"/>
    <x v="1"/>
    <n v="120"/>
    <s v="2025-04-17"/>
    <s v="Approved"/>
    <x v="47"/>
    <s v="Customer 1039"/>
    <s v="Business Loan"/>
    <s v="B01"/>
    <x v="1"/>
    <s v="High value"/>
    <s v="Under Review"/>
    <n v="114105"/>
    <n v="2892562"/>
    <x v="3"/>
    <s v="Female"/>
    <s v="Employee 14"/>
    <x v="1"/>
    <x v="1"/>
  </r>
  <r>
    <s v="L0413"/>
    <n v="1157"/>
    <s v="LT01"/>
    <s v="E029"/>
    <n v="1687969"/>
    <x v="0"/>
    <n v="120"/>
    <s v="2025-12-11"/>
    <s v="Approved"/>
    <x v="173"/>
    <s v="Customer 1157"/>
    <s v="Home Loan"/>
    <s v="B03"/>
    <x v="4"/>
    <s v="High value"/>
    <s v="Under Review"/>
    <n v="88700"/>
    <n v="1599269"/>
    <x v="4"/>
    <s v="Female"/>
    <s v="Employee 29"/>
    <x v="4"/>
    <x v="0"/>
  </r>
  <r>
    <s v="L0414"/>
    <n v="1158"/>
    <s v="LT02"/>
    <s v="E026"/>
    <n v="488857"/>
    <x v="4"/>
    <n v="84"/>
    <s v="2025-10-18"/>
    <s v="Approved"/>
    <x v="157"/>
    <s v="Customer 1158"/>
    <s v="Personal Loan"/>
    <s v="B05"/>
    <x v="2"/>
    <s v="Normal"/>
    <s v="Under Review"/>
    <n v="122778"/>
    <n v="366079"/>
    <x v="11"/>
    <s v="Female"/>
    <s v="Employee 26"/>
    <x v="2"/>
    <x v="1"/>
  </r>
  <r>
    <s v="L0415"/>
    <n v="1009"/>
    <s v="LT04"/>
    <s v="E002"/>
    <n v="5175826"/>
    <x v="2"/>
    <n v="60"/>
    <s v="2025-12-11"/>
    <s v="Approved"/>
    <x v="174"/>
    <s v="Customer 1009"/>
    <s v="Education Loan"/>
    <s v="B05"/>
    <x v="2"/>
    <s v="High value"/>
    <s v="Under Review"/>
    <n v="35408"/>
    <n v="5140418"/>
    <x v="4"/>
    <s v="Male"/>
    <s v="Employee 2"/>
    <x v="2"/>
    <x v="1"/>
  </r>
  <r>
    <s v="L0416"/>
    <n v="1106"/>
    <s v="LT04"/>
    <s v="E024"/>
    <n v="1929610"/>
    <x v="0"/>
    <n v="36"/>
    <s v="2025-11-13"/>
    <s v="Approved"/>
    <x v="175"/>
    <s v="Customer 1106"/>
    <s v="Education Loan"/>
    <s v="B02"/>
    <x v="3"/>
    <s v="High value"/>
    <s v="Under Review"/>
    <n v="0"/>
    <n v="1929610"/>
    <x v="2"/>
    <s v="Male"/>
    <s v="Employee 24"/>
    <x v="3"/>
    <x v="0"/>
  </r>
  <r>
    <s v="L0417"/>
    <n v="1105"/>
    <s v="LT02"/>
    <s v="E009"/>
    <n v="4415238"/>
    <x v="4"/>
    <n v="240"/>
    <s v="2025-01-16"/>
    <s v="Approved"/>
    <x v="176"/>
    <s v="Customer 1105"/>
    <s v="Personal Loan"/>
    <s v="B01"/>
    <x v="1"/>
    <s v="High value"/>
    <s v="Under Review"/>
    <n v="67911"/>
    <n v="4347327"/>
    <x v="6"/>
    <s v="Female"/>
    <s v="Employee 9"/>
    <x v="1"/>
    <x v="1"/>
  </r>
  <r>
    <s v="L0418"/>
    <n v="1077"/>
    <s v="LT03"/>
    <s v="E026"/>
    <n v="6430018"/>
    <x v="2"/>
    <n v="240"/>
    <s v="2025-01-04"/>
    <s v="Pending"/>
    <x v="4"/>
    <s v="Customer 1077"/>
    <s v="Car Loan"/>
    <s v="B01"/>
    <x v="1"/>
    <s v="High value"/>
    <s v="Under Review"/>
    <n v="7344"/>
    <n v="6422674"/>
    <x v="6"/>
    <s v="Male"/>
    <s v="Employee 26"/>
    <x v="1"/>
    <x v="1"/>
  </r>
  <r>
    <s v="L0419"/>
    <n v="1123"/>
    <s v="LT02"/>
    <s v="E001"/>
    <n v="6097191"/>
    <x v="3"/>
    <n v="60"/>
    <s v="2025-09-24"/>
    <s v="Rejected"/>
    <x v="4"/>
    <s v="Customer 1123"/>
    <s v="Personal Loan"/>
    <s v="B04"/>
    <x v="0"/>
    <s v="High value"/>
    <s v="Under Review"/>
    <n v="0"/>
    <n v="6097191"/>
    <x v="9"/>
    <s v="Male"/>
    <s v="Employee 1"/>
    <x v="0"/>
    <x v="0"/>
  </r>
  <r>
    <s v="L0420"/>
    <n v="1092"/>
    <s v="LT04"/>
    <s v="E025"/>
    <n v="4537474"/>
    <x v="1"/>
    <n v="84"/>
    <s v="2025-11-18"/>
    <s v="Pending"/>
    <x v="4"/>
    <s v="Customer 1092"/>
    <s v="Education Loan"/>
    <s v="B02"/>
    <x v="3"/>
    <s v="High value"/>
    <s v="Under Review"/>
    <n v="152132"/>
    <n v="4385342"/>
    <x v="2"/>
    <s v="Female"/>
    <s v="Employee 25"/>
    <x v="3"/>
    <x v="0"/>
  </r>
  <r>
    <s v="L0421"/>
    <n v="1154"/>
    <s v="LT02"/>
    <s v="E006"/>
    <n v="5487092"/>
    <x v="0"/>
    <n v="36"/>
    <s v="2025-04-28"/>
    <s v="Approved"/>
    <x v="177"/>
    <s v="Customer 1154"/>
    <s v="Personal Loan"/>
    <s v="B04"/>
    <x v="0"/>
    <s v="High value"/>
    <s v="Under Review"/>
    <n v="98633"/>
    <n v="5388459"/>
    <x v="3"/>
    <s v="Male"/>
    <s v="Employee 6"/>
    <x v="0"/>
    <x v="0"/>
  </r>
  <r>
    <s v="L0422"/>
    <n v="1099"/>
    <s v="LT01"/>
    <s v="E021"/>
    <n v="4698031"/>
    <x v="1"/>
    <n v="120"/>
    <s v="2025-03-24"/>
    <s v="Approved"/>
    <x v="148"/>
    <s v="Customer 1099"/>
    <s v="Home Loan"/>
    <s v="B05"/>
    <x v="2"/>
    <s v="High value"/>
    <s v="Under Review"/>
    <n v="188838"/>
    <n v="4509193"/>
    <x v="1"/>
    <s v="Female"/>
    <s v="Employee 21"/>
    <x v="2"/>
    <x v="1"/>
  </r>
  <r>
    <s v="L0423"/>
    <n v="1178"/>
    <s v="LT04"/>
    <s v="E029"/>
    <n v="8706704"/>
    <x v="3"/>
    <n v="60"/>
    <s v="2025-10-13"/>
    <s v="Approved"/>
    <x v="178"/>
    <s v="Customer 1178"/>
    <s v="Education Loan"/>
    <s v="B01"/>
    <x v="1"/>
    <s v="High value"/>
    <s v="Under Review"/>
    <n v="77178"/>
    <n v="8629526"/>
    <x v="11"/>
    <s v="Male"/>
    <s v="Employee 29"/>
    <x v="1"/>
    <x v="1"/>
  </r>
  <r>
    <s v="L0424"/>
    <n v="1076"/>
    <s v="LT02"/>
    <s v="E021"/>
    <n v="7374869"/>
    <x v="0"/>
    <n v="240"/>
    <s v="2025-03-31"/>
    <s v="Approved"/>
    <x v="107"/>
    <s v="Customer 1076"/>
    <s v="Personal Loan"/>
    <s v="B02"/>
    <x v="3"/>
    <s v="High value"/>
    <s v="Under Review"/>
    <n v="0"/>
    <n v="7374869"/>
    <x v="1"/>
    <s v="Male"/>
    <s v="Employee 21"/>
    <x v="3"/>
    <x v="0"/>
  </r>
  <r>
    <s v="L0425"/>
    <n v="1175"/>
    <s v="LT01"/>
    <s v="E003"/>
    <n v="5388976"/>
    <x v="0"/>
    <n v="60"/>
    <s v="2025-06-20"/>
    <s v="Approved"/>
    <x v="121"/>
    <s v="Customer 1175"/>
    <s v="Home Loan"/>
    <s v="B01"/>
    <x v="1"/>
    <s v="High value"/>
    <s v="Under Review"/>
    <n v="110902"/>
    <n v="5278074"/>
    <x v="10"/>
    <s v="Male"/>
    <s v="Employee 3"/>
    <x v="1"/>
    <x v="1"/>
  </r>
  <r>
    <s v="L0426"/>
    <n v="1124"/>
    <s v="LT02"/>
    <s v="E024"/>
    <n v="5658719"/>
    <x v="3"/>
    <n v="120"/>
    <s v="2025-02-02"/>
    <s v="Rejected"/>
    <x v="4"/>
    <s v="Customer 1124"/>
    <s v="Personal Loan"/>
    <s v="B05"/>
    <x v="2"/>
    <s v="High value"/>
    <s v="Under Review"/>
    <n v="0"/>
    <n v="5658719"/>
    <x v="7"/>
    <s v="Female"/>
    <s v="Employee 24"/>
    <x v="2"/>
    <x v="1"/>
  </r>
  <r>
    <s v="L0427"/>
    <n v="1112"/>
    <s v="LT02"/>
    <s v="E014"/>
    <n v="7293787"/>
    <x v="0"/>
    <n v="120"/>
    <s v="2025-04-13"/>
    <s v="Pending"/>
    <x v="4"/>
    <s v="Customer 1112"/>
    <s v="Personal Loan"/>
    <s v="B03"/>
    <x v="4"/>
    <s v="High value"/>
    <s v="Under Review"/>
    <n v="145386"/>
    <n v="7148401"/>
    <x v="3"/>
    <s v="Female"/>
    <s v="Employee 14"/>
    <x v="4"/>
    <x v="0"/>
  </r>
  <r>
    <s v="L0428"/>
    <n v="1055"/>
    <s v="LT03"/>
    <s v="E007"/>
    <n v="827015"/>
    <x v="1"/>
    <n v="84"/>
    <s v="2025-11-24"/>
    <s v="Approved"/>
    <x v="126"/>
    <s v="Customer 1055"/>
    <s v="Car Loan"/>
    <s v="B05"/>
    <x v="2"/>
    <s v="Normal"/>
    <s v="Under Review"/>
    <n v="0"/>
    <n v="827015"/>
    <x v="2"/>
    <s v="Female"/>
    <s v="Employee 7"/>
    <x v="2"/>
    <x v="1"/>
  </r>
  <r>
    <s v="L0429"/>
    <n v="1197"/>
    <s v="LT01"/>
    <s v="E024"/>
    <n v="9548544"/>
    <x v="4"/>
    <n v="36"/>
    <s v="2025-12-28"/>
    <s v="Approved"/>
    <x v="133"/>
    <s v="Customer 1197"/>
    <s v="Home Loan"/>
    <s v="B02"/>
    <x v="3"/>
    <s v="High value"/>
    <s v="Under Review"/>
    <n v="211061"/>
    <n v="9337483"/>
    <x v="4"/>
    <s v="Male"/>
    <s v="Employee 24"/>
    <x v="3"/>
    <x v="0"/>
  </r>
  <r>
    <s v="L0430"/>
    <n v="1056"/>
    <s v="LT05"/>
    <s v="E023"/>
    <n v="5706107"/>
    <x v="2"/>
    <n v="36"/>
    <s v="2025-06-18"/>
    <s v="Approved"/>
    <x v="33"/>
    <s v="Customer 1056"/>
    <s v="Business Loan"/>
    <s v="B05"/>
    <x v="2"/>
    <s v="High value"/>
    <s v="Under Review"/>
    <n v="15948"/>
    <n v="5690159"/>
    <x v="10"/>
    <s v="Male"/>
    <s v="Employee 23"/>
    <x v="2"/>
    <x v="1"/>
  </r>
  <r>
    <s v="L0431"/>
    <n v="1138"/>
    <s v="LT03"/>
    <s v="E013"/>
    <n v="6117097"/>
    <x v="4"/>
    <n v="84"/>
    <s v="2025-12-14"/>
    <s v="Rejected"/>
    <x v="4"/>
    <s v="Customer 1138"/>
    <s v="Car Loan"/>
    <s v="B05"/>
    <x v="2"/>
    <s v="High value"/>
    <s v="Under Review"/>
    <n v="0"/>
    <n v="6117097"/>
    <x v="4"/>
    <s v="Female"/>
    <s v="Employee 13"/>
    <x v="2"/>
    <x v="1"/>
  </r>
  <r>
    <s v="L0432"/>
    <n v="1008"/>
    <s v="LT01"/>
    <s v="E013"/>
    <n v="3824386"/>
    <x v="3"/>
    <n v="60"/>
    <s v="2025-02-16"/>
    <s v="Approved"/>
    <x v="93"/>
    <s v="Customer 1008"/>
    <s v="Home Loan"/>
    <s v="B02"/>
    <x v="3"/>
    <s v="High value"/>
    <s v="Under Review"/>
    <n v="181462"/>
    <n v="3642924"/>
    <x v="7"/>
    <s v="Female"/>
    <s v="Employee 13"/>
    <x v="3"/>
    <x v="0"/>
  </r>
  <r>
    <s v="L0433"/>
    <n v="1136"/>
    <s v="LT02"/>
    <s v="E028"/>
    <n v="2772900"/>
    <x v="0"/>
    <n v="84"/>
    <s v="2025-06-09"/>
    <s v="Approved"/>
    <x v="179"/>
    <s v="Customer 1136"/>
    <s v="Personal Loan"/>
    <s v="B01"/>
    <x v="1"/>
    <s v="High value"/>
    <s v="Under Review"/>
    <n v="47389"/>
    <n v="2725511"/>
    <x v="10"/>
    <s v="Male"/>
    <s v="Employee 28"/>
    <x v="1"/>
    <x v="1"/>
  </r>
  <r>
    <s v="L0434"/>
    <n v="1002"/>
    <s v="LT04"/>
    <s v="E008"/>
    <n v="6628965"/>
    <x v="1"/>
    <n v="36"/>
    <s v="2025-04-04"/>
    <s v="Approved"/>
    <x v="180"/>
    <s v="Customer 1002"/>
    <s v="Education Loan"/>
    <s v="B05"/>
    <x v="2"/>
    <s v="High value"/>
    <s v="Under Review"/>
    <n v="64444"/>
    <n v="6564521"/>
    <x v="3"/>
    <s v="Female"/>
    <s v="Employee 8"/>
    <x v="2"/>
    <x v="1"/>
  </r>
  <r>
    <s v="L0435"/>
    <n v="1029"/>
    <s v="LT03"/>
    <s v="E024"/>
    <n v="8809380"/>
    <x v="2"/>
    <n v="60"/>
    <s v="2025-03-01"/>
    <s v="Approved"/>
    <x v="135"/>
    <s v="Customer 1029"/>
    <s v="Car Loan"/>
    <s v="B04"/>
    <x v="0"/>
    <s v="High value"/>
    <s v="Under Review"/>
    <n v="153038"/>
    <n v="8656342"/>
    <x v="1"/>
    <s v="Female"/>
    <s v="Employee 24"/>
    <x v="0"/>
    <x v="0"/>
  </r>
  <r>
    <s v="L0436"/>
    <n v="1131"/>
    <s v="LT04"/>
    <s v="E007"/>
    <n v="2569760"/>
    <x v="4"/>
    <n v="36"/>
    <s v="2025-12-12"/>
    <s v="Approved"/>
    <x v="181"/>
    <s v="Customer 1131"/>
    <s v="Education Loan"/>
    <s v="B02"/>
    <x v="3"/>
    <s v="High value"/>
    <s v="Under Review"/>
    <n v="180133"/>
    <n v="2389627"/>
    <x v="4"/>
    <s v="Female"/>
    <s v="Employee 7"/>
    <x v="3"/>
    <x v="0"/>
  </r>
  <r>
    <s v="L0437"/>
    <n v="1121"/>
    <s v="LT05"/>
    <s v="E008"/>
    <n v="2332546"/>
    <x v="0"/>
    <n v="120"/>
    <s v="2025-01-15"/>
    <s v="Approved"/>
    <x v="182"/>
    <s v="Customer 1121"/>
    <s v="Business Loan"/>
    <s v="B01"/>
    <x v="1"/>
    <s v="High value"/>
    <s v="Under Review"/>
    <n v="132153"/>
    <n v="2200393"/>
    <x v="6"/>
    <s v="Female"/>
    <s v="Employee 8"/>
    <x v="1"/>
    <x v="1"/>
  </r>
  <r>
    <s v="L0438"/>
    <n v="1098"/>
    <s v="LT02"/>
    <s v="E021"/>
    <n v="9977719"/>
    <x v="1"/>
    <n v="120"/>
    <s v="2025-05-30"/>
    <s v="Pending"/>
    <x v="4"/>
    <s v="Customer 1098"/>
    <s v="Personal Loan"/>
    <s v="B04"/>
    <x v="0"/>
    <s v="High value"/>
    <s v="Under Review"/>
    <n v="23999"/>
    <n v="9953720"/>
    <x v="8"/>
    <s v="Female"/>
    <s v="Employee 21"/>
    <x v="0"/>
    <x v="0"/>
  </r>
  <r>
    <s v="L0439"/>
    <n v="1094"/>
    <s v="LT01"/>
    <s v="E005"/>
    <n v="3382095"/>
    <x v="2"/>
    <n v="240"/>
    <s v="2025-02-23"/>
    <s v="Pending"/>
    <x v="4"/>
    <s v="Customer 1094"/>
    <s v="Home Loan"/>
    <s v="B01"/>
    <x v="1"/>
    <s v="High value"/>
    <s v="Under Review"/>
    <n v="152511"/>
    <n v="3229584"/>
    <x v="7"/>
    <s v="Male"/>
    <s v="Employee 5"/>
    <x v="1"/>
    <x v="1"/>
  </r>
  <r>
    <s v="L0440"/>
    <n v="1179"/>
    <s v="LT04"/>
    <s v="E016"/>
    <n v="6285881"/>
    <x v="1"/>
    <n v="84"/>
    <s v="2025-11-18"/>
    <s v="Approved"/>
    <x v="39"/>
    <s v="Customer 1179"/>
    <s v="Education Loan"/>
    <s v="B03"/>
    <x v="4"/>
    <s v="High value"/>
    <s v="Under Review"/>
    <n v="23612"/>
    <n v="6262269"/>
    <x v="2"/>
    <s v="Female"/>
    <s v="Employee 16"/>
    <x v="4"/>
    <x v="0"/>
  </r>
  <r>
    <s v="L0441"/>
    <n v="1145"/>
    <s v="LT04"/>
    <s v="E005"/>
    <n v="9821150"/>
    <x v="1"/>
    <n v="120"/>
    <s v="2025-06-25"/>
    <s v="Approved"/>
    <x v="183"/>
    <s v="Customer 1145"/>
    <s v="Education Loan"/>
    <s v="B01"/>
    <x v="1"/>
    <s v="High value"/>
    <s v="Under Review"/>
    <n v="37595"/>
    <n v="9783555"/>
    <x v="10"/>
    <s v="Male"/>
    <s v="Employee 5"/>
    <x v="1"/>
    <x v="1"/>
  </r>
  <r>
    <s v="L0442"/>
    <n v="1098"/>
    <s v="LT05"/>
    <s v="E018"/>
    <n v="9572439"/>
    <x v="4"/>
    <n v="36"/>
    <s v="2025-01-05"/>
    <s v="Approved"/>
    <x v="184"/>
    <s v="Customer 1098"/>
    <s v="Business Loan"/>
    <s v="B04"/>
    <x v="0"/>
    <s v="High value"/>
    <s v="Under Review"/>
    <n v="39694"/>
    <n v="9532745"/>
    <x v="6"/>
    <s v="Female"/>
    <s v="Employee 18"/>
    <x v="0"/>
    <x v="0"/>
  </r>
  <r>
    <s v="L0443"/>
    <n v="1091"/>
    <s v="LT03"/>
    <s v="E006"/>
    <n v="5539350"/>
    <x v="3"/>
    <n v="60"/>
    <s v="2025-02-10"/>
    <s v="Rejected"/>
    <x v="4"/>
    <s v="Customer 1091"/>
    <s v="Car Loan"/>
    <s v="B03"/>
    <x v="4"/>
    <s v="High value"/>
    <s v="Under Review"/>
    <n v="126431"/>
    <n v="5412919"/>
    <x v="7"/>
    <s v="Male"/>
    <s v="Employee 6"/>
    <x v="4"/>
    <x v="0"/>
  </r>
  <r>
    <s v="L0444"/>
    <n v="1104"/>
    <s v="LT01"/>
    <s v="E014"/>
    <n v="1224720"/>
    <x v="2"/>
    <n v="36"/>
    <s v="2025-12-29"/>
    <s v="Approved"/>
    <x v="110"/>
    <s v="Customer 1104"/>
    <s v="Home Loan"/>
    <s v="B02"/>
    <x v="3"/>
    <s v="High value"/>
    <s v="Under Review"/>
    <n v="87569"/>
    <n v="1137151"/>
    <x v="4"/>
    <s v="Female"/>
    <s v="Employee 14"/>
    <x v="3"/>
    <x v="0"/>
  </r>
  <r>
    <s v="L0445"/>
    <n v="1149"/>
    <s v="LT03"/>
    <s v="E006"/>
    <n v="8000997"/>
    <x v="4"/>
    <n v="60"/>
    <s v="2025-01-14"/>
    <s v="Approved"/>
    <x v="23"/>
    <s v="Customer 1149"/>
    <s v="Car Loan"/>
    <s v="B05"/>
    <x v="2"/>
    <s v="High value"/>
    <s v="Under Review"/>
    <n v="55844"/>
    <n v="7945153"/>
    <x v="6"/>
    <s v="Female"/>
    <s v="Employee 6"/>
    <x v="2"/>
    <x v="1"/>
  </r>
  <r>
    <s v="L0446"/>
    <n v="1013"/>
    <s v="LT05"/>
    <s v="E028"/>
    <n v="1745774"/>
    <x v="2"/>
    <n v="240"/>
    <s v="2025-09-18"/>
    <s v="Rejected"/>
    <x v="4"/>
    <s v="Customer 1013"/>
    <s v="Business Loan"/>
    <s v="B03"/>
    <x v="4"/>
    <s v="High value"/>
    <s v="Under Review"/>
    <n v="81816"/>
    <n v="1663958"/>
    <x v="9"/>
    <s v="Male"/>
    <s v="Employee 28"/>
    <x v="4"/>
    <x v="0"/>
  </r>
  <r>
    <s v="L0447"/>
    <n v="1048"/>
    <s v="LT03"/>
    <s v="E027"/>
    <n v="8225316"/>
    <x v="3"/>
    <n v="84"/>
    <s v="2025-06-07"/>
    <s v="Pending"/>
    <x v="4"/>
    <s v="Customer 1048"/>
    <s v="Car Loan"/>
    <s v="B02"/>
    <x v="3"/>
    <s v="High value"/>
    <s v="Under Review"/>
    <n v="222433"/>
    <n v="8002883"/>
    <x v="10"/>
    <s v="Male"/>
    <s v="Employee 27"/>
    <x v="3"/>
    <x v="0"/>
  </r>
  <r>
    <s v="L0448"/>
    <n v="1180"/>
    <s v="LT04"/>
    <s v="E011"/>
    <n v="9576047"/>
    <x v="4"/>
    <n v="84"/>
    <s v="2025-11-11"/>
    <s v="Approved"/>
    <x v="136"/>
    <s v="Customer 1180"/>
    <s v="Education Loan"/>
    <s v="B01"/>
    <x v="1"/>
    <s v="High value"/>
    <s v="Under Review"/>
    <n v="109432"/>
    <n v="9466615"/>
    <x v="2"/>
    <s v="Female"/>
    <s v="Employee 11"/>
    <x v="1"/>
    <x v="1"/>
  </r>
  <r>
    <s v="L0449"/>
    <n v="1153"/>
    <s v="LT01"/>
    <s v="E022"/>
    <n v="191930"/>
    <x v="0"/>
    <n v="240"/>
    <s v="2025-06-04"/>
    <s v="Pending"/>
    <x v="4"/>
    <s v="Customer 1153"/>
    <s v="Home Loan"/>
    <s v="B01"/>
    <x v="1"/>
    <s v="Normal"/>
    <s v="Under Review"/>
    <n v="176221"/>
    <n v="15709"/>
    <x v="10"/>
    <s v="Female"/>
    <s v="Employee 22"/>
    <x v="1"/>
    <x v="1"/>
  </r>
  <r>
    <s v="L0450"/>
    <n v="1084"/>
    <s v="LT05"/>
    <s v="E012"/>
    <n v="1338575"/>
    <x v="3"/>
    <n v="240"/>
    <s v="2025-07-24"/>
    <s v="Approved"/>
    <x v="51"/>
    <s v="Customer 1084"/>
    <s v="Business Loan"/>
    <s v="B03"/>
    <x v="4"/>
    <s v="High value"/>
    <s v="Under Review"/>
    <n v="90026"/>
    <n v="1248549"/>
    <x v="5"/>
    <s v="Female"/>
    <s v="Employee 12"/>
    <x v="4"/>
    <x v="0"/>
  </r>
  <r>
    <s v="L0451"/>
    <n v="1050"/>
    <s v="LT05"/>
    <s v="E022"/>
    <n v="3841698"/>
    <x v="0"/>
    <n v="36"/>
    <s v="2025-06-12"/>
    <s v="Approved"/>
    <x v="179"/>
    <s v="Customer 1050"/>
    <s v="Business Loan"/>
    <s v="B05"/>
    <x v="2"/>
    <s v="High value"/>
    <s v="Under Review"/>
    <n v="77170"/>
    <n v="3764528"/>
    <x v="10"/>
    <s v="Male"/>
    <s v="Employee 22"/>
    <x v="2"/>
    <x v="1"/>
  </r>
  <r>
    <s v="L0452"/>
    <n v="1109"/>
    <s v="LT01"/>
    <s v="E029"/>
    <n v="9720717"/>
    <x v="0"/>
    <n v="240"/>
    <s v="2025-09-09"/>
    <s v="Pending"/>
    <x v="4"/>
    <s v="Customer 1109"/>
    <s v="Home Loan"/>
    <s v="B02"/>
    <x v="3"/>
    <s v="High value"/>
    <s v="Under Review"/>
    <n v="49894"/>
    <n v="9670823"/>
    <x v="9"/>
    <s v="Male"/>
    <s v="Employee 29"/>
    <x v="3"/>
    <x v="0"/>
  </r>
  <r>
    <s v="L0453"/>
    <n v="1097"/>
    <s v="LT02"/>
    <s v="E024"/>
    <n v="1575551"/>
    <x v="1"/>
    <n v="36"/>
    <s v="2025-11-10"/>
    <s v="Approved"/>
    <x v="175"/>
    <s v="Customer 1097"/>
    <s v="Personal Loan"/>
    <s v="B03"/>
    <x v="4"/>
    <s v="High value"/>
    <s v="Under Review"/>
    <n v="167568"/>
    <n v="1407983"/>
    <x v="2"/>
    <s v="Male"/>
    <s v="Employee 24"/>
    <x v="4"/>
    <x v="0"/>
  </r>
  <r>
    <s v="L0454"/>
    <n v="1117"/>
    <s v="LT02"/>
    <s v="E017"/>
    <n v="3297353"/>
    <x v="4"/>
    <n v="60"/>
    <s v="2025-03-13"/>
    <s v="Approved"/>
    <x v="78"/>
    <s v="Customer 1117"/>
    <s v="Personal Loan"/>
    <s v="B04"/>
    <x v="0"/>
    <s v="High value"/>
    <s v="Under Review"/>
    <n v="107090"/>
    <n v="3190263"/>
    <x v="1"/>
    <s v="Female"/>
    <s v="Employee 17"/>
    <x v="0"/>
    <x v="0"/>
  </r>
  <r>
    <s v="L0455"/>
    <n v="1121"/>
    <s v="LT03"/>
    <s v="E020"/>
    <n v="9258907"/>
    <x v="3"/>
    <n v="36"/>
    <s v="2025-10-28"/>
    <s v="Approved"/>
    <x v="3"/>
    <s v="Customer 1121"/>
    <s v="Car Loan"/>
    <s v="B01"/>
    <x v="1"/>
    <s v="High value"/>
    <s v="Under Review"/>
    <n v="96228"/>
    <n v="9162679"/>
    <x v="11"/>
    <s v="Female"/>
    <s v="Employee 20"/>
    <x v="1"/>
    <x v="1"/>
  </r>
  <r>
    <s v="L0456"/>
    <n v="1094"/>
    <s v="LT05"/>
    <s v="E021"/>
    <n v="677978"/>
    <x v="2"/>
    <n v="36"/>
    <s v="2025-12-16"/>
    <s v="Approved"/>
    <x v="8"/>
    <s v="Customer 1094"/>
    <s v="Business Loan"/>
    <s v="B01"/>
    <x v="1"/>
    <s v="Normal"/>
    <s v="Under Review"/>
    <n v="138490"/>
    <n v="539488"/>
    <x v="4"/>
    <s v="Male"/>
    <s v="Employee 21"/>
    <x v="1"/>
    <x v="1"/>
  </r>
  <r>
    <s v="L0457"/>
    <n v="1167"/>
    <s v="LT02"/>
    <s v="E028"/>
    <n v="9596948"/>
    <x v="0"/>
    <n v="240"/>
    <s v="2025-04-30"/>
    <s v="Approved"/>
    <x v="185"/>
    <s v="Customer 1167"/>
    <s v="Personal Loan"/>
    <s v="B05"/>
    <x v="2"/>
    <s v="High value"/>
    <s v="Under Review"/>
    <n v="0"/>
    <n v="9596948"/>
    <x v="3"/>
    <s v="Female"/>
    <s v="Employee 28"/>
    <x v="2"/>
    <x v="1"/>
  </r>
  <r>
    <s v="L0458"/>
    <n v="1182"/>
    <s v="LT03"/>
    <s v="E001"/>
    <n v="2744901"/>
    <x v="0"/>
    <n v="120"/>
    <s v="2025-01-04"/>
    <s v="Approved"/>
    <x v="186"/>
    <s v="Customer 1182"/>
    <s v="Car Loan"/>
    <s v="B04"/>
    <x v="0"/>
    <s v="High value"/>
    <s v="Under Review"/>
    <n v="136766"/>
    <n v="2608135"/>
    <x v="6"/>
    <s v="Female"/>
    <s v="Employee 1"/>
    <x v="0"/>
    <x v="0"/>
  </r>
  <r>
    <s v="L0459"/>
    <n v="1153"/>
    <s v="LT05"/>
    <s v="E014"/>
    <n v="9672897"/>
    <x v="4"/>
    <n v="240"/>
    <s v="2025-12-20"/>
    <s v="Pending"/>
    <x v="4"/>
    <s v="Customer 1153"/>
    <s v="Business Loan"/>
    <s v="B01"/>
    <x v="1"/>
    <s v="High value"/>
    <s v="Under Review"/>
    <n v="10050"/>
    <n v="9662847"/>
    <x v="4"/>
    <s v="Female"/>
    <s v="Employee 14"/>
    <x v="1"/>
    <x v="1"/>
  </r>
  <r>
    <s v="L0460"/>
    <n v="1115"/>
    <s v="LT03"/>
    <s v="E013"/>
    <n v="9828349"/>
    <x v="0"/>
    <n v="240"/>
    <s v="2025-06-27"/>
    <s v="Pending"/>
    <x v="4"/>
    <s v="Customer 1115"/>
    <s v="Car Loan"/>
    <s v="B02"/>
    <x v="3"/>
    <s v="High value"/>
    <s v="Under Review"/>
    <n v="131269"/>
    <n v="9697080"/>
    <x v="10"/>
    <s v="Male"/>
    <s v="Employee 13"/>
    <x v="3"/>
    <x v="0"/>
  </r>
  <r>
    <s v="L0461"/>
    <n v="1064"/>
    <s v="LT04"/>
    <s v="E001"/>
    <n v="5014859"/>
    <x v="0"/>
    <n v="60"/>
    <s v="2025-02-23"/>
    <s v="Approved"/>
    <x v="89"/>
    <s v="Customer 1064"/>
    <s v="Education Loan"/>
    <s v="B04"/>
    <x v="0"/>
    <s v="High value"/>
    <s v="Under Review"/>
    <n v="101443"/>
    <n v="4913416"/>
    <x v="7"/>
    <s v="Male"/>
    <s v="Employee 1"/>
    <x v="0"/>
    <x v="0"/>
  </r>
  <r>
    <s v="L0462"/>
    <n v="1101"/>
    <s v="LT05"/>
    <s v="E003"/>
    <n v="5523580"/>
    <x v="4"/>
    <n v="60"/>
    <s v="2025-04-04"/>
    <s v="Approved"/>
    <x v="187"/>
    <s v="Customer 1101"/>
    <s v="Business Loan"/>
    <s v="B04"/>
    <x v="0"/>
    <s v="High value"/>
    <s v="Under Review"/>
    <n v="51328"/>
    <n v="5472252"/>
    <x v="3"/>
    <s v="Male"/>
    <s v="Employee 3"/>
    <x v="0"/>
    <x v="0"/>
  </r>
  <r>
    <s v="L0463"/>
    <n v="1042"/>
    <s v="LT01"/>
    <s v="E005"/>
    <n v="339213"/>
    <x v="1"/>
    <n v="240"/>
    <s v="2025-02-18"/>
    <s v="Approved"/>
    <x v="109"/>
    <s v="Customer 1042"/>
    <s v="Home Loan"/>
    <s v="B02"/>
    <x v="3"/>
    <s v="Normal"/>
    <s v="Under Review"/>
    <n v="43185"/>
    <n v="296028"/>
    <x v="7"/>
    <s v="Female"/>
    <s v="Employee 5"/>
    <x v="3"/>
    <x v="0"/>
  </r>
  <r>
    <s v="L0464"/>
    <n v="1151"/>
    <s v="LT01"/>
    <s v="E019"/>
    <n v="719375"/>
    <x v="0"/>
    <n v="60"/>
    <s v="2025-10-15"/>
    <s v="Approved"/>
    <x v="157"/>
    <s v="Customer 1151"/>
    <s v="Home Loan"/>
    <s v="B02"/>
    <x v="3"/>
    <s v="Normal"/>
    <s v="Under Review"/>
    <n v="36909"/>
    <n v="682466"/>
    <x v="11"/>
    <s v="Male"/>
    <s v="Employee 19"/>
    <x v="3"/>
    <x v="0"/>
  </r>
  <r>
    <s v="L0465"/>
    <n v="1003"/>
    <s v="LT04"/>
    <s v="E027"/>
    <n v="7950034"/>
    <x v="2"/>
    <n v="36"/>
    <s v="2025-12-06"/>
    <s v="Pending"/>
    <x v="4"/>
    <s v="Customer 1003"/>
    <s v="Education Loan"/>
    <s v="B04"/>
    <x v="0"/>
    <s v="High value"/>
    <s v="Under Review"/>
    <n v="172296"/>
    <n v="7777738"/>
    <x v="4"/>
    <s v="Male"/>
    <s v="Employee 27"/>
    <x v="0"/>
    <x v="0"/>
  </r>
  <r>
    <s v="L0466"/>
    <n v="1107"/>
    <s v="LT02"/>
    <s v="E012"/>
    <n v="2789302"/>
    <x v="2"/>
    <n v="240"/>
    <s v="2025-03-07"/>
    <s v="Rejected"/>
    <x v="4"/>
    <s v="Customer 1107"/>
    <s v="Personal Loan"/>
    <s v="B04"/>
    <x v="0"/>
    <s v="High value"/>
    <s v="Under Review"/>
    <n v="8246"/>
    <n v="2781056"/>
    <x v="1"/>
    <s v="Male"/>
    <s v="Employee 12"/>
    <x v="0"/>
    <x v="0"/>
  </r>
  <r>
    <s v="L0467"/>
    <n v="1089"/>
    <s v="LT02"/>
    <s v="E023"/>
    <n v="4407024"/>
    <x v="3"/>
    <n v="120"/>
    <s v="2025-05-08"/>
    <s v="Approved"/>
    <x v="188"/>
    <s v="Customer 1089"/>
    <s v="Personal Loan"/>
    <s v="B05"/>
    <x v="2"/>
    <s v="High value"/>
    <s v="Under Review"/>
    <n v="182441"/>
    <n v="4224583"/>
    <x v="8"/>
    <s v="Male"/>
    <s v="Employee 23"/>
    <x v="2"/>
    <x v="1"/>
  </r>
  <r>
    <s v="L0468"/>
    <n v="1155"/>
    <s v="LT03"/>
    <s v="E020"/>
    <n v="1015229"/>
    <x v="3"/>
    <n v="240"/>
    <s v="2025-02-21"/>
    <s v="Approved"/>
    <x v="11"/>
    <s v="Customer 1155"/>
    <s v="Car Loan"/>
    <s v="B05"/>
    <x v="2"/>
    <s v="High value"/>
    <s v="Under Review"/>
    <n v="111492"/>
    <n v="903737"/>
    <x v="7"/>
    <s v="Male"/>
    <s v="Employee 20"/>
    <x v="2"/>
    <x v="1"/>
  </r>
  <r>
    <s v="L0469"/>
    <n v="1052"/>
    <s v="LT02"/>
    <s v="E029"/>
    <n v="2707431"/>
    <x v="2"/>
    <n v="120"/>
    <s v="2025-05-16"/>
    <s v="Pending"/>
    <x v="4"/>
    <s v="Customer 1052"/>
    <s v="Personal Loan"/>
    <s v="B03"/>
    <x v="4"/>
    <s v="High value"/>
    <s v="Under Review"/>
    <n v="95725"/>
    <n v="2611706"/>
    <x v="8"/>
    <s v="Male"/>
    <s v="Employee 29"/>
    <x v="4"/>
    <x v="0"/>
  </r>
  <r>
    <s v="L0470"/>
    <n v="1135"/>
    <s v="LT04"/>
    <s v="E029"/>
    <n v="5700917"/>
    <x v="0"/>
    <n v="240"/>
    <s v="2025-11-28"/>
    <s v="Approved"/>
    <x v="141"/>
    <s v="Customer 1135"/>
    <s v="Education Loan"/>
    <s v="B05"/>
    <x v="2"/>
    <s v="High value"/>
    <s v="Under Review"/>
    <n v="23647"/>
    <n v="5677270"/>
    <x v="2"/>
    <s v="Male"/>
    <s v="Employee 29"/>
    <x v="2"/>
    <x v="1"/>
  </r>
  <r>
    <s v="L0471"/>
    <n v="1021"/>
    <s v="LT05"/>
    <s v="E005"/>
    <n v="1425291"/>
    <x v="0"/>
    <n v="36"/>
    <s v="2025-01-15"/>
    <s v="Rejected"/>
    <x v="4"/>
    <s v="Customer 1021"/>
    <s v="Business Loan"/>
    <s v="B03"/>
    <x v="4"/>
    <s v="High value"/>
    <s v="Under Review"/>
    <n v="29090"/>
    <n v="1396201"/>
    <x v="6"/>
    <s v="Male"/>
    <s v="Employee 5"/>
    <x v="4"/>
    <x v="0"/>
  </r>
  <r>
    <s v="L0472"/>
    <n v="1089"/>
    <s v="LT04"/>
    <s v="E018"/>
    <n v="6929681"/>
    <x v="2"/>
    <n v="36"/>
    <s v="2025-07-18"/>
    <s v="Approved"/>
    <x v="189"/>
    <s v="Customer 1089"/>
    <s v="Education Loan"/>
    <s v="B05"/>
    <x v="2"/>
    <s v="High value"/>
    <s v="Under Review"/>
    <n v="47402"/>
    <n v="6882279"/>
    <x v="5"/>
    <s v="Male"/>
    <s v="Employee 18"/>
    <x v="2"/>
    <x v="1"/>
  </r>
  <r>
    <s v="L0473"/>
    <n v="1065"/>
    <s v="LT01"/>
    <s v="E022"/>
    <n v="4611005"/>
    <x v="3"/>
    <n v="84"/>
    <s v="2025-08-22"/>
    <s v="Approved"/>
    <x v="118"/>
    <s v="Customer 1065"/>
    <s v="Home Loan"/>
    <s v="B05"/>
    <x v="2"/>
    <s v="High value"/>
    <s v="Under Review"/>
    <n v="12163"/>
    <n v="4598842"/>
    <x v="0"/>
    <s v="Female"/>
    <s v="Employee 22"/>
    <x v="2"/>
    <x v="1"/>
  </r>
  <r>
    <s v="L0474"/>
    <n v="1132"/>
    <s v="LT03"/>
    <s v="E018"/>
    <n v="9075937"/>
    <x v="0"/>
    <n v="240"/>
    <s v="2025-12-15"/>
    <s v="Approved"/>
    <x v="145"/>
    <s v="Customer 1132"/>
    <s v="Car Loan"/>
    <s v="B04"/>
    <x v="0"/>
    <s v="High value"/>
    <s v="Under Review"/>
    <n v="22623"/>
    <n v="9053314"/>
    <x v="4"/>
    <s v="Male"/>
    <s v="Employee 18"/>
    <x v="0"/>
    <x v="0"/>
  </r>
  <r>
    <s v="L0475"/>
    <n v="1153"/>
    <s v="LT03"/>
    <s v="E006"/>
    <n v="4985759"/>
    <x v="1"/>
    <n v="60"/>
    <s v="2025-05-22"/>
    <s v="Approved"/>
    <x v="35"/>
    <s v="Customer 1153"/>
    <s v="Car Loan"/>
    <s v="B01"/>
    <x v="1"/>
    <s v="High value"/>
    <s v="Under Review"/>
    <n v="57362"/>
    <n v="4928397"/>
    <x v="8"/>
    <s v="Female"/>
    <s v="Employee 6"/>
    <x v="1"/>
    <x v="1"/>
  </r>
  <r>
    <s v="L0476"/>
    <n v="1115"/>
    <s v="LT03"/>
    <s v="E004"/>
    <n v="1384515"/>
    <x v="0"/>
    <n v="240"/>
    <s v="2025-07-28"/>
    <s v="Approved"/>
    <x v="190"/>
    <s v="Customer 1115"/>
    <s v="Car Loan"/>
    <s v="B02"/>
    <x v="3"/>
    <s v="High value"/>
    <s v="Under Review"/>
    <n v="104028"/>
    <n v="1280487"/>
    <x v="5"/>
    <s v="Male"/>
    <s v="Employee 4"/>
    <x v="3"/>
    <x v="0"/>
  </r>
  <r>
    <s v="L0477"/>
    <n v="1065"/>
    <s v="LT02"/>
    <s v="E002"/>
    <n v="3308497"/>
    <x v="4"/>
    <n v="60"/>
    <s v="2025-12-23"/>
    <s v="Pending"/>
    <x v="4"/>
    <s v="Customer 1065"/>
    <s v="Personal Loan"/>
    <s v="B05"/>
    <x v="2"/>
    <s v="High value"/>
    <s v="Under Review"/>
    <n v="114596"/>
    <n v="3193901"/>
    <x v="4"/>
    <s v="Female"/>
    <s v="Employee 2"/>
    <x v="2"/>
    <x v="1"/>
  </r>
  <r>
    <s v="L0478"/>
    <n v="1104"/>
    <s v="LT02"/>
    <s v="E030"/>
    <n v="6252679"/>
    <x v="3"/>
    <n v="36"/>
    <s v="2025-06-18"/>
    <s v="Approved"/>
    <x v="19"/>
    <s v="Customer 1104"/>
    <s v="Personal Loan"/>
    <s v="B02"/>
    <x v="3"/>
    <s v="High value"/>
    <s v="Under Review"/>
    <n v="83307"/>
    <n v="6169372"/>
    <x v="10"/>
    <s v="Female"/>
    <s v="Employee 30"/>
    <x v="3"/>
    <x v="0"/>
  </r>
  <r>
    <s v="L0479"/>
    <n v="1052"/>
    <s v="LT01"/>
    <s v="E001"/>
    <n v="6315865"/>
    <x v="4"/>
    <n v="36"/>
    <s v="2025-11-17"/>
    <s v="Pending"/>
    <x v="4"/>
    <s v="Customer 1052"/>
    <s v="Home Loan"/>
    <s v="B03"/>
    <x v="4"/>
    <s v="High value"/>
    <s v="Under Review"/>
    <n v="15806"/>
    <n v="6300059"/>
    <x v="2"/>
    <s v="Male"/>
    <s v="Employee 1"/>
    <x v="4"/>
    <x v="0"/>
  </r>
  <r>
    <s v="L0480"/>
    <n v="1058"/>
    <s v="LT04"/>
    <s v="E028"/>
    <n v="652530"/>
    <x v="2"/>
    <n v="60"/>
    <s v="2025-05-15"/>
    <s v="Pending"/>
    <x v="4"/>
    <s v="Customer 1058"/>
    <s v="Education Loan"/>
    <s v="B01"/>
    <x v="1"/>
    <s v="Normal"/>
    <s v="Under Review"/>
    <n v="0"/>
    <n v="652530"/>
    <x v="8"/>
    <s v="Male"/>
    <s v="Employee 28"/>
    <x v="1"/>
    <x v="1"/>
  </r>
  <r>
    <s v="L0481"/>
    <n v="1089"/>
    <s v="LT01"/>
    <s v="E030"/>
    <n v="5900009"/>
    <x v="4"/>
    <n v="36"/>
    <s v="2025-07-17"/>
    <s v="Approved"/>
    <x v="191"/>
    <s v="Customer 1089"/>
    <s v="Home Loan"/>
    <s v="B05"/>
    <x v="2"/>
    <s v="High value"/>
    <s v="Under Review"/>
    <n v="88278"/>
    <n v="5811731"/>
    <x v="5"/>
    <s v="Male"/>
    <s v="Employee 30"/>
    <x v="2"/>
    <x v="1"/>
  </r>
  <r>
    <s v="L0482"/>
    <n v="1062"/>
    <s v="LT03"/>
    <s v="E025"/>
    <n v="3183797"/>
    <x v="4"/>
    <n v="84"/>
    <s v="2025-01-25"/>
    <s v="Approved"/>
    <x v="13"/>
    <s v="Customer 1062"/>
    <s v="Car Loan"/>
    <s v="B04"/>
    <x v="0"/>
    <s v="High value"/>
    <s v="Under Review"/>
    <n v="185934"/>
    <n v="2997863"/>
    <x v="6"/>
    <s v="Male"/>
    <s v="Employee 25"/>
    <x v="0"/>
    <x v="0"/>
  </r>
  <r>
    <s v="L0483"/>
    <n v="1101"/>
    <s v="LT02"/>
    <s v="E003"/>
    <n v="2547702"/>
    <x v="4"/>
    <n v="60"/>
    <s v="2025-05-03"/>
    <s v="Approved"/>
    <x v="192"/>
    <s v="Customer 1101"/>
    <s v="Personal Loan"/>
    <s v="B04"/>
    <x v="0"/>
    <s v="High value"/>
    <s v="Under Review"/>
    <n v="12561"/>
    <n v="2535141"/>
    <x v="8"/>
    <s v="Male"/>
    <s v="Employee 3"/>
    <x v="0"/>
    <x v="0"/>
  </r>
  <r>
    <s v="L0484"/>
    <n v="1139"/>
    <s v="LT01"/>
    <s v="E022"/>
    <n v="4868106"/>
    <x v="1"/>
    <n v="240"/>
    <s v="2025-06-11"/>
    <s v="Pending"/>
    <x v="4"/>
    <s v="Customer 1139"/>
    <s v="Home Loan"/>
    <s v="B01"/>
    <x v="1"/>
    <s v="High value"/>
    <s v="Under Review"/>
    <n v="12140"/>
    <n v="4855966"/>
    <x v="10"/>
    <s v="Female"/>
    <s v="Employee 22"/>
    <x v="1"/>
    <x v="1"/>
  </r>
  <r>
    <s v="L0485"/>
    <n v="1140"/>
    <s v="LT04"/>
    <s v="E010"/>
    <n v="251127"/>
    <x v="4"/>
    <n v="60"/>
    <s v="2025-08-17"/>
    <s v="Rejected"/>
    <x v="4"/>
    <s v="Customer 1140"/>
    <s v="Education Loan"/>
    <s v="B03"/>
    <x v="4"/>
    <s v="Normal"/>
    <s v="Under Review"/>
    <n v="111216"/>
    <n v="139911"/>
    <x v="0"/>
    <s v="Male"/>
    <s v="Employee 10"/>
    <x v="4"/>
    <x v="0"/>
  </r>
  <r>
    <s v="L0486"/>
    <n v="1114"/>
    <s v="LT04"/>
    <s v="E030"/>
    <n v="3177140"/>
    <x v="1"/>
    <n v="60"/>
    <s v="2025-11-11"/>
    <s v="Pending"/>
    <x v="4"/>
    <s v="Customer 1114"/>
    <s v="Education Loan"/>
    <s v="B03"/>
    <x v="4"/>
    <s v="High value"/>
    <s v="Under Review"/>
    <n v="104686"/>
    <n v="3072454"/>
    <x v="2"/>
    <s v="Female"/>
    <s v="Employee 30"/>
    <x v="4"/>
    <x v="0"/>
  </r>
  <r>
    <s v="L0487"/>
    <n v="1108"/>
    <s v="LT04"/>
    <s v="E029"/>
    <n v="9832569"/>
    <x v="4"/>
    <n v="36"/>
    <s v="2025-09-25"/>
    <s v="Approved"/>
    <x v="193"/>
    <s v="Customer 1108"/>
    <s v="Education Loan"/>
    <s v="B03"/>
    <x v="4"/>
    <s v="High value"/>
    <s v="Under Review"/>
    <n v="146280"/>
    <n v="9686289"/>
    <x v="9"/>
    <s v="Female"/>
    <s v="Employee 29"/>
    <x v="4"/>
    <x v="0"/>
  </r>
  <r>
    <s v="L0488"/>
    <n v="1063"/>
    <s v="LT01"/>
    <s v="E020"/>
    <n v="8595482"/>
    <x v="4"/>
    <n v="36"/>
    <s v="2025-10-08"/>
    <s v="Pending"/>
    <x v="4"/>
    <s v="Customer 1063"/>
    <s v="Home Loan"/>
    <s v="B05"/>
    <x v="2"/>
    <s v="High value"/>
    <s v="Under Review"/>
    <n v="208181"/>
    <n v="8387301"/>
    <x v="11"/>
    <s v="Female"/>
    <s v="Employee 20"/>
    <x v="2"/>
    <x v="1"/>
  </r>
  <r>
    <s v="L0489"/>
    <n v="1020"/>
    <s v="LT01"/>
    <s v="E004"/>
    <n v="2478887"/>
    <x v="4"/>
    <n v="60"/>
    <s v="2025-03-14"/>
    <s v="Approved"/>
    <x v="194"/>
    <s v="Customer 1020"/>
    <s v="Home Loan"/>
    <s v="B04"/>
    <x v="0"/>
    <s v="High value"/>
    <s v="Under Review"/>
    <n v="121579"/>
    <n v="2357308"/>
    <x v="1"/>
    <s v="Male"/>
    <s v="Employee 4"/>
    <x v="0"/>
    <x v="0"/>
  </r>
  <r>
    <s v="L0490"/>
    <n v="1002"/>
    <s v="LT04"/>
    <s v="E022"/>
    <n v="934669"/>
    <x v="1"/>
    <n v="60"/>
    <s v="2025-11-26"/>
    <s v="Approved"/>
    <x v="195"/>
    <s v="Customer 1002"/>
    <s v="Education Loan"/>
    <s v="B05"/>
    <x v="2"/>
    <s v="Normal"/>
    <s v="Under Review"/>
    <n v="5645"/>
    <n v="929024"/>
    <x v="2"/>
    <s v="Female"/>
    <s v="Employee 22"/>
    <x v="2"/>
    <x v="1"/>
  </r>
  <r>
    <s v="L0491"/>
    <n v="1126"/>
    <s v="LT04"/>
    <s v="E023"/>
    <n v="234133"/>
    <x v="0"/>
    <n v="84"/>
    <s v="2025-06-02"/>
    <s v="Rejected"/>
    <x v="4"/>
    <s v="Customer 1126"/>
    <s v="Education Loan"/>
    <s v="B01"/>
    <x v="1"/>
    <s v="Normal"/>
    <s v="Under Review"/>
    <n v="116194"/>
    <n v="117939"/>
    <x v="10"/>
    <s v="Male"/>
    <s v="Employee 23"/>
    <x v="1"/>
    <x v="1"/>
  </r>
  <r>
    <s v="L0492"/>
    <n v="1088"/>
    <s v="LT02"/>
    <s v="E016"/>
    <n v="1973944"/>
    <x v="2"/>
    <n v="120"/>
    <s v="2025-08-12"/>
    <s v="Approved"/>
    <x v="50"/>
    <s v="Customer 1088"/>
    <s v="Personal Loan"/>
    <s v="B01"/>
    <x v="1"/>
    <s v="High value"/>
    <s v="Under Review"/>
    <n v="28815"/>
    <n v="1945129"/>
    <x v="0"/>
    <s v="Female"/>
    <s v="Employee 16"/>
    <x v="1"/>
    <x v="1"/>
  </r>
  <r>
    <s v="L0493"/>
    <n v="1120"/>
    <s v="LT04"/>
    <s v="E020"/>
    <n v="9547976"/>
    <x v="0"/>
    <n v="60"/>
    <s v="2025-11-26"/>
    <s v="Rejected"/>
    <x v="4"/>
    <s v="Customer 1120"/>
    <s v="Education Loan"/>
    <s v="B04"/>
    <x v="0"/>
    <s v="High value"/>
    <s v="Under Review"/>
    <n v="80750"/>
    <n v="9467226"/>
    <x v="2"/>
    <s v="Female"/>
    <s v="Employee 20"/>
    <x v="0"/>
    <x v="0"/>
  </r>
  <r>
    <s v="L0494"/>
    <n v="1007"/>
    <s v="LT02"/>
    <s v="E028"/>
    <n v="4701816"/>
    <x v="1"/>
    <n v="84"/>
    <s v="2025-12-15"/>
    <s v="Approved"/>
    <x v="181"/>
    <s v="Customer 1007"/>
    <s v="Personal Loan"/>
    <s v="B03"/>
    <x v="4"/>
    <s v="High value"/>
    <s v="Under Review"/>
    <n v="102382"/>
    <n v="4599434"/>
    <x v="4"/>
    <s v="Male"/>
    <s v="Employee 28"/>
    <x v="4"/>
    <x v="0"/>
  </r>
  <r>
    <s v="L0495"/>
    <n v="1191"/>
    <s v="LT03"/>
    <s v="E004"/>
    <n v="313221"/>
    <x v="2"/>
    <n v="84"/>
    <s v="2025-10-23"/>
    <s v="Approved"/>
    <x v="196"/>
    <s v="Customer 1191"/>
    <s v="Car Loan"/>
    <s v="B01"/>
    <x v="1"/>
    <s v="Normal"/>
    <s v="Under Review"/>
    <n v="133501"/>
    <n v="179720"/>
    <x v="11"/>
    <s v="Female"/>
    <s v="Employee 4"/>
    <x v="1"/>
    <x v="1"/>
  </r>
  <r>
    <s v="L0496"/>
    <n v="1197"/>
    <s v="LT04"/>
    <s v="E020"/>
    <n v="9684526"/>
    <x v="0"/>
    <n v="84"/>
    <s v="2025-09-13"/>
    <s v="Approved"/>
    <x v="197"/>
    <s v="Customer 1197"/>
    <s v="Education Loan"/>
    <s v="B02"/>
    <x v="3"/>
    <s v="High value"/>
    <s v="Under Review"/>
    <n v="75037"/>
    <n v="9609489"/>
    <x v="9"/>
    <s v="Male"/>
    <s v="Employee 20"/>
    <x v="3"/>
    <x v="0"/>
  </r>
  <r>
    <s v="L0497"/>
    <n v="1025"/>
    <s v="LT01"/>
    <s v="E011"/>
    <n v="485758"/>
    <x v="3"/>
    <n v="36"/>
    <s v="2025-08-11"/>
    <s v="Rejected"/>
    <x v="4"/>
    <s v="Customer 1025"/>
    <s v="Home Loan"/>
    <s v="B04"/>
    <x v="0"/>
    <s v="Normal"/>
    <s v="Under Review"/>
    <n v="52069"/>
    <n v="433689"/>
    <x v="0"/>
    <s v="Female"/>
    <s v="Employee 11"/>
    <x v="0"/>
    <x v="0"/>
  </r>
  <r>
    <s v="L0498"/>
    <n v="1190"/>
    <s v="LT02"/>
    <s v="E011"/>
    <n v="5156372"/>
    <x v="0"/>
    <n v="36"/>
    <s v="2025-11-14"/>
    <s v="Approved"/>
    <x v="175"/>
    <s v="Customer 1190"/>
    <s v="Personal Loan"/>
    <s v="B01"/>
    <x v="1"/>
    <s v="High value"/>
    <s v="Under Review"/>
    <n v="0"/>
    <n v="5156372"/>
    <x v="2"/>
    <s v="Female"/>
    <s v="Employee 11"/>
    <x v="1"/>
    <x v="1"/>
  </r>
  <r>
    <s v="L0499"/>
    <n v="1130"/>
    <s v="LT04"/>
    <s v="E018"/>
    <n v="7443818"/>
    <x v="2"/>
    <n v="36"/>
    <s v="2025-10-25"/>
    <s v="Approved"/>
    <x v="155"/>
    <s v="Customer 1130"/>
    <s v="Education Loan"/>
    <s v="B04"/>
    <x v="0"/>
    <s v="High value"/>
    <s v="Under Review"/>
    <n v="77715"/>
    <n v="7366103"/>
    <x v="11"/>
    <s v="Male"/>
    <s v="Employee 18"/>
    <x v="0"/>
    <x v="0"/>
  </r>
  <r>
    <s v="L0500"/>
    <n v="1027"/>
    <s v="LT02"/>
    <s v="E030"/>
    <n v="3446820"/>
    <x v="2"/>
    <n v="36"/>
    <s v="2025-07-28"/>
    <s v="Approved"/>
    <x v="198"/>
    <s v="Customer 1027"/>
    <s v="Personal Loan"/>
    <s v="B02"/>
    <x v="3"/>
    <s v="High value"/>
    <s v="Under Review"/>
    <n v="54168"/>
    <n v="3392652"/>
    <x v="5"/>
    <s v="Male"/>
    <s v="Employee 30"/>
    <x v="3"/>
    <x v="0"/>
  </r>
  <r>
    <m/>
    <m/>
    <m/>
    <m/>
    <m/>
    <x v="5"/>
    <m/>
    <m/>
    <m/>
    <x v="4"/>
    <m/>
    <m/>
    <m/>
    <x v="5"/>
    <m/>
    <m/>
    <m/>
    <m/>
    <x v="12"/>
    <m/>
    <m/>
    <x v="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FD4B9B-80D4-45A8-AF77-3F497715738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9" firstHeaderRow="1" firstDataRow="1" firstDataCol="1"/>
  <pivotFields count="18">
    <pivotField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pivotField showAll="0"/>
    <pivotField showAll="0"/>
    <pivotField dataField="1" showAll="0"/>
    <pivotField showAll="0"/>
    <pivotField showAll="0"/>
    <pivotField showAll="0"/>
    <pivotField showAll="0">
      <items count="4">
        <item x="0"/>
        <item x="2"/>
        <item x="1"/>
        <item t="default"/>
      </items>
    </pivotField>
    <pivotField showAll="0"/>
    <pivotField showAll="0"/>
    <pivotField showAll="0">
      <items count="6">
        <item x="4"/>
        <item x="2"/>
        <item x="3"/>
        <item x="1"/>
        <item x="0"/>
        <item t="default"/>
      </items>
    </pivotField>
    <pivotField showAll="0"/>
    <pivotField axis="axisRow" showAll="0" sortType="ascending">
      <items count="6">
        <item x="0"/>
        <item x="1"/>
        <item x="3"/>
        <item x="4"/>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13"/>
  </rowFields>
  <rowItems count="6">
    <i>
      <x/>
    </i>
    <i>
      <x v="3"/>
    </i>
    <i>
      <x v="4"/>
    </i>
    <i>
      <x v="1"/>
    </i>
    <i>
      <x v="2"/>
    </i>
    <i t="grand">
      <x/>
    </i>
  </rowItems>
  <colItems count="1">
    <i/>
  </colItems>
  <dataFields count="1">
    <dataField name="Sum of Loan_Amount" fld="4" baseField="0" baseItem="0"/>
  </dataFields>
  <chartFormats count="3">
    <chartFormat chart="0" format="0"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395460-079F-49BE-B202-86A588E1C5F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8">
    <pivotField showAll="0"/>
    <pivotField showAll="0"/>
    <pivotField showAll="0"/>
    <pivotField showAll="0"/>
    <pivotField dataField="1" showAll="0"/>
    <pivotField showAll="0"/>
    <pivotField showAll="0"/>
    <pivotField showAll="0"/>
    <pivotField showAll="0">
      <items count="4">
        <item x="0"/>
        <item x="2"/>
        <item x="1"/>
        <item t="default"/>
      </items>
    </pivotField>
    <pivotField showAll="0"/>
    <pivotField showAll="0"/>
    <pivotField axis="axisRow" showAll="0" sortType="ascending">
      <items count="6">
        <item x="4"/>
        <item x="2"/>
        <item x="3"/>
        <item x="1"/>
        <item x="0"/>
        <item t="default"/>
      </items>
      <autoSortScope>
        <pivotArea dataOnly="0" outline="0" fieldPosition="0">
          <references count="1">
            <reference field="4294967294" count="1" selected="0">
              <x v="0"/>
            </reference>
          </references>
        </pivotArea>
      </autoSortScope>
    </pivotField>
    <pivotField showAll="0"/>
    <pivotField showAll="0">
      <items count="6">
        <item x="0"/>
        <item x="1"/>
        <item x="3"/>
        <item x="4"/>
        <item x="2"/>
        <item t="default"/>
      </items>
    </pivotField>
    <pivotField showAll="0"/>
    <pivotField showAll="0"/>
    <pivotField showAll="0"/>
    <pivotField showAll="0"/>
  </pivotFields>
  <rowFields count="1">
    <field x="11"/>
  </rowFields>
  <rowItems count="6">
    <i>
      <x/>
    </i>
    <i>
      <x v="1"/>
    </i>
    <i>
      <x v="3"/>
    </i>
    <i>
      <x v="2"/>
    </i>
    <i>
      <x v="4"/>
    </i>
    <i t="grand">
      <x/>
    </i>
  </rowItems>
  <colItems count="1">
    <i/>
  </colItems>
  <dataFields count="1">
    <dataField name="Sum of Loan_Amount" fld="4"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F4DDB5-B932-4138-A117-88A7D8287A2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18">
    <pivotField dataField="1"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items count="6">
        <item x="4"/>
        <item x="2"/>
        <item x="3"/>
        <item x="1"/>
        <item x="0"/>
        <item t="default"/>
      </items>
    </pivotField>
    <pivotField showAll="0"/>
    <pivotField showAll="0">
      <items count="6">
        <item x="0"/>
        <item x="1"/>
        <item x="3"/>
        <item x="4"/>
        <item x="2"/>
        <item t="default"/>
      </items>
    </pivotField>
    <pivotField showAll="0"/>
    <pivotField showAll="0"/>
    <pivotField showAll="0"/>
    <pivotField showAll="0"/>
  </pivotFields>
  <rowFields count="1">
    <field x="8"/>
  </rowFields>
  <rowItems count="4">
    <i>
      <x/>
    </i>
    <i>
      <x v="1"/>
    </i>
    <i>
      <x v="2"/>
    </i>
    <i t="grand">
      <x/>
    </i>
  </rowItems>
  <colItems count="1">
    <i/>
  </colItems>
  <dataFields count="1">
    <dataField name="Count of Loan_ID" fld="0" subtotal="count"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 chart="0" format="3">
      <pivotArea type="data" outline="0" fieldPosition="0">
        <references count="2">
          <reference field="4294967294" count="1" selected="0">
            <x v="0"/>
          </reference>
          <reference field="8"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8" count="1" selected="0">
            <x v="0"/>
          </reference>
        </references>
      </pivotArea>
    </chartFormat>
    <chartFormat chart="3" format="10">
      <pivotArea type="data" outline="0" fieldPosition="0">
        <references count="2">
          <reference field="4294967294" count="1" selected="0">
            <x v="0"/>
          </reference>
          <reference field="8" count="1" selected="0">
            <x v="1"/>
          </reference>
        </references>
      </pivotArea>
    </chartFormat>
    <chartFormat chart="3" format="11">
      <pivotArea type="data" outline="0" fieldPosition="0">
        <references count="2">
          <reference field="4294967294" count="1" selected="0">
            <x v="0"/>
          </reference>
          <reference field="8"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BDCCDA-0C43-4F68-82FF-13E30C6C0B15}" name="PivotTable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7" firstHeaderRow="1" firstDataRow="1" firstDataCol="1"/>
  <pivotFields count="19">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
        <item x="6"/>
        <item x="7"/>
        <item x="1"/>
        <item x="3"/>
        <item x="8"/>
        <item x="10"/>
        <item x="5"/>
        <item x="0"/>
        <item x="9"/>
        <item x="11"/>
        <item x="2"/>
        <item x="4"/>
        <item x="12"/>
        <item t="default"/>
      </items>
    </pivotField>
  </pivotFields>
  <rowFields count="1">
    <field x="18"/>
  </rowFields>
  <rowItems count="14">
    <i>
      <x/>
    </i>
    <i>
      <x v="1"/>
    </i>
    <i>
      <x v="2"/>
    </i>
    <i>
      <x v="3"/>
    </i>
    <i>
      <x v="4"/>
    </i>
    <i>
      <x v="5"/>
    </i>
    <i>
      <x v="6"/>
    </i>
    <i>
      <x v="7"/>
    </i>
    <i>
      <x v="8"/>
    </i>
    <i>
      <x v="9"/>
    </i>
    <i>
      <x v="10"/>
    </i>
    <i>
      <x v="11"/>
    </i>
    <i>
      <x v="12"/>
    </i>
    <i t="grand">
      <x/>
    </i>
  </rowItems>
  <colItems count="1">
    <i/>
  </colItems>
  <dataFields count="1">
    <dataField name="Sum of Loan_Amount" fld="4" baseField="0"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B9839AF-1583-4679-93DF-865865017780}"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7" firstHeaderRow="1" firstDataRow="1" firstDataCol="1"/>
  <pivotFields count="2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0"/>
        <item x="2"/>
        <item t="default"/>
      </items>
    </pivotField>
  </pivotFields>
  <rowFields count="1">
    <field x="19"/>
  </rowFields>
  <rowItems count="4">
    <i>
      <x/>
    </i>
    <i>
      <x v="1"/>
    </i>
    <i>
      <x v="2"/>
    </i>
    <i t="grand">
      <x/>
    </i>
  </rowItems>
  <colItems count="1">
    <i/>
  </colItems>
  <dataFields count="1">
    <dataField name="Sum of Loan_Amount" fld="4"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9" count="1" selected="0">
            <x v="0"/>
          </reference>
        </references>
      </pivotArea>
    </chartFormat>
    <chartFormat chart="0" format="2">
      <pivotArea type="data" outline="0" fieldPosition="0">
        <references count="2">
          <reference field="4294967294" count="1" selected="0">
            <x v="0"/>
          </reference>
          <reference field="19" count="1" selected="0">
            <x v="1"/>
          </reference>
        </references>
      </pivotArea>
    </chartFormat>
    <chartFormat chart="0" format="3">
      <pivotArea type="data" outline="0" fieldPosition="0">
        <references count="2">
          <reference field="4294967294" count="1" selected="0">
            <x v="0"/>
          </reference>
          <reference field="19" count="1" selected="0">
            <x v="2"/>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19" count="1" selected="0">
            <x v="0"/>
          </reference>
        </references>
      </pivotArea>
    </chartFormat>
    <chartFormat chart="3" format="9">
      <pivotArea type="data" outline="0" fieldPosition="0">
        <references count="2">
          <reference field="4294967294" count="1" selected="0">
            <x v="0"/>
          </reference>
          <reference field="19" count="1" selected="0">
            <x v="1"/>
          </reference>
        </references>
      </pivotArea>
    </chartFormat>
    <chartFormat chart="3" format="10">
      <pivotArea type="data" outline="0" fieldPosition="0">
        <references count="2">
          <reference field="4294967294" count="1" selected="0">
            <x v="0"/>
          </reference>
          <reference field="1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2763DA1-DD49-41CC-8FE8-73A0477FE70D}" name="PivotTable5"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7" firstHeaderRow="1" firstDataRow="1" firstDataCol="1"/>
  <pivotFields count="6">
    <pivotField showAll="0"/>
    <pivotField dataField="1" showAll="0"/>
    <pivotField showAll="0"/>
    <pivotField showAll="0"/>
    <pivotField showAll="0"/>
    <pivotField axis="axisRow" showAll="0">
      <items count="4">
        <item x="2"/>
        <item x="0"/>
        <item x="1"/>
        <item t="default"/>
      </items>
    </pivotField>
  </pivotFields>
  <rowFields count="1">
    <field x="5"/>
  </rowFields>
  <rowItems count="4">
    <i>
      <x/>
    </i>
    <i>
      <x v="1"/>
    </i>
    <i>
      <x v="2"/>
    </i>
    <i t="grand">
      <x/>
    </i>
  </rowItems>
  <colItems count="1">
    <i/>
  </colItems>
  <dataFields count="1">
    <dataField name="Count of Loan_ID" fld="1" subtotal="count" baseField="0" baseItem="0"/>
  </dataFields>
  <chartFormats count="8">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5" count="1" selected="0">
            <x v="0"/>
          </reference>
        </references>
      </pivotArea>
    </chartFormat>
    <chartFormat chart="5" format="2">
      <pivotArea type="data" outline="0" fieldPosition="0">
        <references count="2">
          <reference field="4294967294" count="1" selected="0">
            <x v="0"/>
          </reference>
          <reference field="5" count="1" selected="0">
            <x v="1"/>
          </reference>
        </references>
      </pivotArea>
    </chartFormat>
    <chartFormat chart="5" format="3">
      <pivotArea type="data" outline="0" fieldPosition="0">
        <references count="2">
          <reference field="4294967294" count="1" selected="0">
            <x v="0"/>
          </reference>
          <reference field="5" count="1" selected="0">
            <x v="2"/>
          </reference>
        </references>
      </pivotArea>
    </chartFormat>
    <chartFormat chart="10" format="8" series="1">
      <pivotArea type="data" outline="0" fieldPosition="0">
        <references count="1">
          <reference field="4294967294" count="1" selected="0">
            <x v="0"/>
          </reference>
        </references>
      </pivotArea>
    </chartFormat>
    <chartFormat chart="10" format="9">
      <pivotArea type="data" outline="0" fieldPosition="0">
        <references count="2">
          <reference field="4294967294" count="1" selected="0">
            <x v="0"/>
          </reference>
          <reference field="5" count="1" selected="0">
            <x v="0"/>
          </reference>
        </references>
      </pivotArea>
    </chartFormat>
    <chartFormat chart="10" format="10">
      <pivotArea type="data" outline="0" fieldPosition="0">
        <references count="2">
          <reference field="4294967294" count="1" selected="0">
            <x v="0"/>
          </reference>
          <reference field="5" count="1" selected="0">
            <x v="1"/>
          </reference>
        </references>
      </pivotArea>
    </chartFormat>
    <chartFormat chart="10" format="1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99E724A-3D77-48E3-B27B-9880E81147A1}" name="PivotTable6"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35" firstHeaderRow="1" firstDataRow="1" firstDataCol="1"/>
  <pivotFields count="21">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2">
        <item x="25"/>
        <item x="24"/>
        <item x="9"/>
        <item x="15"/>
        <item x="18"/>
        <item x="29"/>
        <item x="7"/>
        <item x="10"/>
        <item x="26"/>
        <item x="20"/>
        <item x="12"/>
        <item x="17"/>
        <item x="8"/>
        <item x="11"/>
        <item x="27"/>
        <item x="6"/>
        <item x="19"/>
        <item x="14"/>
        <item x="23"/>
        <item x="4"/>
        <item x="0"/>
        <item x="13"/>
        <item x="5"/>
        <item x="3"/>
        <item x="22"/>
        <item x="21"/>
        <item x="1"/>
        <item x="2"/>
        <item x="16"/>
        <item x="28"/>
        <item x="30"/>
        <item t="default"/>
      </items>
    </pivotField>
  </pivotFields>
  <rowFields count="1">
    <field x="2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Count of Loan_ID" fld="0" subtotal="count"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D8C1792-5BD7-4A00-B02F-67E9C9A6F1A5}" name="PivotTable8"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7" firstHeaderRow="1" firstDataRow="1" firstDataCol="1"/>
  <pivotFields count="23">
    <pivotField showAll="0"/>
    <pivotField showAll="0"/>
    <pivotField showAll="0"/>
    <pivotField showAll="0"/>
    <pivotField dataField="1" showAll="0"/>
    <pivotField showAll="0">
      <items count="7">
        <item x="0"/>
        <item x="2"/>
        <item x="4"/>
        <item x="1"/>
        <item x="3"/>
        <item x="5"/>
        <item t="default"/>
      </items>
    </pivotField>
    <pivotField showAll="0"/>
    <pivotField showAll="0"/>
    <pivotField showAll="0"/>
    <pivotField showAll="0">
      <items count="200">
        <item h="1" x="186"/>
        <item h="1" x="184"/>
        <item h="1" x="150"/>
        <item h="1" x="7"/>
        <item h="1" x="154"/>
        <item h="1" x="25"/>
        <item h="1" x="182"/>
        <item h="1" x="116"/>
        <item h="1" x="176"/>
        <item h="1" x="23"/>
        <item h="1" x="49"/>
        <item h="1" x="12"/>
        <item h="1" x="158"/>
        <item h="1" x="105"/>
        <item h="1" x="13"/>
        <item h="1" x="171"/>
        <item h="1" x="30"/>
        <item h="1" x="138"/>
        <item h="1" x="139"/>
        <item h="1" x="97"/>
        <item h="1" x="42"/>
        <item h="1" x="109"/>
        <item h="1" x="93"/>
        <item h="1" x="120"/>
        <item h="1" x="14"/>
        <item h="1" x="70"/>
        <item h="1" x="11"/>
        <item x="147"/>
        <item h="1" x="89"/>
        <item h="1" x="32"/>
        <item h="1" x="135"/>
        <item h="1" x="152"/>
        <item h="1" x="53"/>
        <item h="1" x="72"/>
        <item h="1" x="28"/>
        <item h="1" x="24"/>
        <item h="1" x="194"/>
        <item h="1" x="95"/>
        <item h="1" x="106"/>
        <item h="1" x="78"/>
        <item h="1" x="15"/>
        <item h="1" x="159"/>
        <item x="88"/>
        <item h="1" x="20"/>
        <item h="1" x="1"/>
        <item h="1" x="113"/>
        <item h="1" x="148"/>
        <item h="1" x="81"/>
        <item h="1" x="66"/>
        <item h="1" x="146"/>
        <item h="1" x="168"/>
        <item h="1" x="9"/>
        <item h="1" x="131"/>
        <item h="1" x="80"/>
        <item h="1" x="180"/>
        <item h="1" x="107"/>
        <item h="1" x="187"/>
        <item h="1" x="76"/>
        <item h="1" x="52"/>
        <item h="1" x="86"/>
        <item h="1" x="114"/>
        <item h="1" x="47"/>
        <item h="1" x="123"/>
        <item h="1" x="134"/>
        <item h="1" x="125"/>
        <item h="1" x="103"/>
        <item h="1" x="144"/>
        <item h="1" x="185"/>
        <item h="1" x="177"/>
        <item h="1" x="192"/>
        <item h="1" x="71"/>
        <item h="1" x="124"/>
        <item h="1" x="17"/>
        <item h="1" x="102"/>
        <item h="1" x="188"/>
        <item h="1" x="169"/>
        <item h="1" x="128"/>
        <item h="1" x="35"/>
        <item h="1" x="92"/>
        <item h="1" x="65"/>
        <item h="1" x="167"/>
        <item h="1" x="34"/>
        <item h="1" x="143"/>
        <item h="1" x="75"/>
        <item h="1" x="56"/>
        <item h="1" x="101"/>
        <item h="1" x="179"/>
        <item h="1" x="90"/>
        <item h="1" x="69"/>
        <item h="1" x="91"/>
        <item h="1" x="26"/>
        <item h="1" x="58"/>
        <item h="1" x="99"/>
        <item h="1" x="19"/>
        <item h="1" x="33"/>
        <item h="1" x="149"/>
        <item h="1" x="121"/>
        <item h="1" x="183"/>
        <item h="1" x="37"/>
        <item h="1" x="112"/>
        <item h="1" x="64"/>
        <item h="1" x="100"/>
        <item h="1" x="129"/>
        <item h="1" x="189"/>
        <item h="1" x="36"/>
        <item h="1" x="191"/>
        <item h="1" x="51"/>
        <item h="1" x="74"/>
        <item h="1" x="119"/>
        <item h="1" x="68"/>
        <item h="1" x="63"/>
        <item h="1" x="73"/>
        <item h="1" x="190"/>
        <item h="1" x="198"/>
        <item h="1" x="160"/>
        <item h="1" x="170"/>
        <item h="1" x="0"/>
        <item h="1" x="115"/>
        <item h="1" x="50"/>
        <item h="1" x="43"/>
        <item h="1" x="22"/>
        <item h="1" x="2"/>
        <item h="1" x="62"/>
        <item h="1" x="83"/>
        <item h="1" x="127"/>
        <item h="1" x="118"/>
        <item h="1" x="18"/>
        <item h="1" x="94"/>
        <item h="1" x="48"/>
        <item h="1" x="77"/>
        <item h="1" x="130"/>
        <item h="1" x="87"/>
        <item h="1" x="84"/>
        <item h="1" x="161"/>
        <item h="1" x="111"/>
        <item h="1" x="197"/>
        <item h="1" x="137"/>
        <item h="1" x="16"/>
        <item h="1" x="54"/>
        <item h="1" x="104"/>
        <item h="1" x="142"/>
        <item h="1" x="59"/>
        <item h="1" x="45"/>
        <item h="1" x="85"/>
        <item h="1" x="193"/>
        <item h="1" x="132"/>
        <item h="1" x="21"/>
        <item h="1" x="67"/>
        <item h="1" x="79"/>
        <item h="1" x="172"/>
        <item h="1" x="57"/>
        <item h="1" x="117"/>
        <item h="1" x="153"/>
        <item h="1" x="178"/>
        <item h="1" x="108"/>
        <item h="1" x="165"/>
        <item h="1" x="157"/>
        <item h="1" x="162"/>
        <item h="1" x="155"/>
        <item h="1" x="196"/>
        <item h="1" x="27"/>
        <item h="1" x="166"/>
        <item h="1" x="60"/>
        <item h="1" x="3"/>
        <item h="1" x="140"/>
        <item h="1" x="38"/>
        <item h="1" x="136"/>
        <item h="1" x="44"/>
        <item h="1" x="175"/>
        <item h="1" x="98"/>
        <item h="1" x="46"/>
        <item h="1" x="156"/>
        <item h="1" x="39"/>
        <item h="1" x="55"/>
        <item h="1" x="164"/>
        <item h="1" x="151"/>
        <item h="1" x="195"/>
        <item h="1" x="31"/>
        <item h="1" x="141"/>
        <item h="1" x="126"/>
        <item h="1" x="96"/>
        <item h="1" x="41"/>
        <item h="1" x="5"/>
        <item h="1" x="6"/>
        <item h="1" x="61"/>
        <item h="1" x="10"/>
        <item h="1" x="174"/>
        <item h="1" x="40"/>
        <item h="1" x="181"/>
        <item h="1" x="122"/>
        <item h="1" x="173"/>
        <item h="1" x="8"/>
        <item h="1" x="145"/>
        <item h="1" x="29"/>
        <item h="1" x="133"/>
        <item h="1" x="110"/>
        <item h="1" x="163"/>
        <item h="1" x="82"/>
        <item h="1" x="4"/>
        <item t="default"/>
      </items>
    </pivotField>
    <pivotField showAll="0"/>
    <pivotField showAll="0"/>
    <pivotField showAll="0"/>
    <pivotField showAll="0">
      <items count="7">
        <item x="0"/>
        <item x="1"/>
        <item x="3"/>
        <item x="4"/>
        <item x="2"/>
        <item x="5"/>
        <item t="default"/>
      </items>
    </pivotField>
    <pivotField showAll="0"/>
    <pivotField showAll="0"/>
    <pivotField showAll="0"/>
    <pivotField showAll="0"/>
    <pivotField showAll="0">
      <items count="14">
        <item h="1" x="6"/>
        <item h="1" x="7"/>
        <item h="1" x="1"/>
        <item h="1" x="3"/>
        <item h="1" x="8"/>
        <item h="1" x="10"/>
        <item h="1" x="5"/>
        <item h="1" x="0"/>
        <item h="1" x="9"/>
        <item h="1" x="11"/>
        <item h="1" x="2"/>
        <item x="4"/>
        <item h="1" x="12"/>
        <item t="default"/>
      </items>
    </pivotField>
    <pivotField showAll="0"/>
    <pivotField showAll="0"/>
    <pivotField showAll="0">
      <items count="7">
        <item x="0"/>
        <item x="1"/>
        <item x="3"/>
        <item x="4"/>
        <item x="2"/>
        <item x="5"/>
        <item t="default"/>
      </items>
    </pivotField>
    <pivotField axis="axisRow" showAll="0">
      <items count="4">
        <item x="0"/>
        <item x="1"/>
        <item x="2"/>
        <item t="default"/>
      </items>
    </pivotField>
  </pivotFields>
  <rowFields count="1">
    <field x="22"/>
  </rowFields>
  <rowItems count="4">
    <i>
      <x/>
    </i>
    <i>
      <x v="1"/>
    </i>
    <i>
      <x v="2"/>
    </i>
    <i t="grand">
      <x/>
    </i>
  </rowItems>
  <colItems count="1">
    <i/>
  </colItems>
  <dataFields count="1">
    <dataField name="Sum of Loan_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 xr10:uid="{FD0D2F35-534A-459F-B244-DFCE46E2BD0A}" sourceName="Branch_name">
  <pivotTables>
    <pivotTable tabId="15" name="PivotTable1"/>
    <pivotTable tabId="17" name="PivotTable3"/>
    <pivotTable tabId="16" name="PivotTable2"/>
  </pivotTables>
  <data>
    <tabular pivotCacheId="338438395">
      <items count="5">
        <i x="0" s="1"/>
        <i x="1" s="1"/>
        <i x="3"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Type" xr10:uid="{5887D05C-7BE3-4242-97A4-D0803AF2FCFF}" sourceName="Loan_Type">
  <pivotTables>
    <pivotTable tabId="15" name="PivotTable1"/>
    <pivotTable tabId="17" name="PivotTable3"/>
    <pivotTable tabId="16" name="PivotTable2"/>
  </pivotTables>
  <data>
    <tabular pivotCacheId="338438395">
      <items count="5">
        <i x="4" s="1"/>
        <i x="2" s="1"/>
        <i x="3"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roval_Status" xr10:uid="{5E7357D3-3433-4FAC-9C16-00F889098E40}" sourceName="Approval_Status">
  <pivotTables>
    <pivotTable tabId="15" name="PivotTable1"/>
    <pivotTable tabId="17" name="PivotTable3"/>
    <pivotTable tabId="16" name="PivotTable2"/>
  </pivotTables>
  <data>
    <tabular pivotCacheId="338438395">
      <items count="3">
        <i x="0" s="1"/>
        <i x="2"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E1DA6CA-0154-45B8-9EF1-D7C938CC54F7}" sourceName="Month">
  <pivotTables>
    <pivotTable tabId="21" name="PivotTable7"/>
  </pivotTables>
  <data>
    <tabular pivotCacheId="1701158311">
      <items count="13">
        <i x="6" s="1"/>
        <i x="7" s="1"/>
        <i x="1" s="1"/>
        <i x="3" s="1"/>
        <i x="8" s="1"/>
        <i x="10" s="1"/>
        <i x="5" s="1"/>
        <i x="0" s="1"/>
        <i x="9" s="1"/>
        <i x="11" s="1"/>
        <i x="2" s="1"/>
        <i x="4" s="1"/>
        <i x="12"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9D8E5C9-F6F6-41E2-9173-2D48FA60ED83}" sourceName="Gender">
  <pivotTables>
    <pivotTable tabId="24" name="PivotTable3"/>
  </pivotTables>
  <data>
    <tabular pivotCacheId="1669810825">
      <items count="3">
        <i x="1" s="1"/>
        <i x="0" s="1"/>
        <i x="2"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Status" xr10:uid="{FA9600B0-B194-45F3-84DD-ECF9D5183913}" sourceName="Payment_Status">
  <pivotTables>
    <pivotTable tabId="26" name="PivotTable5"/>
  </pivotTables>
  <data>
    <tabular pivotCacheId="166036210">
      <items count="3">
        <i x="2" s="1"/>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3154189C-BB26-4445-81E0-9ED27403C897}" sourceName="employee_name">
  <pivotTables>
    <pivotTable tabId="27" name="PivotTable6"/>
  </pivotTables>
  <data>
    <tabular pivotCacheId="1342861782">
      <items count="31">
        <i x="25" s="1"/>
        <i x="24" s="1"/>
        <i x="9" s="1"/>
        <i x="15" s="1"/>
        <i x="18" s="1"/>
        <i x="29" s="1"/>
        <i x="7" s="1"/>
        <i x="10" s="1"/>
        <i x="26" s="1"/>
        <i x="20" s="1"/>
        <i x="12" s="1"/>
        <i x="17" s="1"/>
        <i x="8" s="1"/>
        <i x="11" s="1"/>
        <i x="27" s="1"/>
        <i x="6" s="1"/>
        <i x="19" s="1"/>
        <i x="14" s="1"/>
        <i x="23" s="1"/>
        <i x="4" s="1"/>
        <i x="0" s="1"/>
        <i x="13" s="1"/>
        <i x="5" s="1"/>
        <i x="3" s="1"/>
        <i x="22" s="1"/>
        <i x="21" s="1"/>
        <i x="1" s="1"/>
        <i x="2" s="1"/>
        <i x="16" s="1"/>
        <i x="28" s="1"/>
        <i x="3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_name1" xr10:uid="{00A0CEEA-9B43-42A3-BDA0-9EBEC24E18D9}" sourceName="Branch_name">
  <pivotTables>
    <pivotTable tabId="37" name="PivotTable8"/>
  </pivotTables>
  <data>
    <tabular pivotCacheId="2011956730">
      <items count="6">
        <i x="0" s="1"/>
        <i x="1" s="1"/>
        <i x="3" s="1"/>
        <i x="4" s="1"/>
        <i x="2" s="1"/>
        <i x="5"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_name" xr10:uid="{716A93DD-E675-49D0-911E-4787FE143AC8}" cache="Slicer_Branch_name1" caption="Branch_na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_name 1" xr10:uid="{08E79892-1661-44DD-AC38-33CF8CE9AADB}" cache="Slicer_Branch_name" caption="Branch_name" style="SlicerStyleLight6" rowHeight="234950"/>
  <slicer name="Loan_Type 1" xr10:uid="{E63F896A-3DD0-4C5A-83BD-662C9FCC7997}" cache="Slicer_Loan_Type" caption="Loan_Type" style="SlicerStyleLight6" rowHeight="234950"/>
  <slicer name="Approval_Status 1" xr10:uid="{097D8D50-0E14-4A6C-A2B0-88D76128D630}" cache="Slicer_Approval_Status" caption="Approval_Status" style="SlicerStyleLight6" rowHeight="234950"/>
  <slicer name="Month 1" xr10:uid="{A5A4CF82-B4FF-4F23-BA7E-8C63A274E876}" cache="Slicer_Month" caption="Month" startItem="2" columnCount="2" style="SlicerStyleLight6" rowHeight="234950"/>
  <slicer name="Gender 1" xr10:uid="{7A8DB7C8-989A-4A20-8424-06C63DD33306}" cache="Slicer_Gender" caption="Gender" style="SlicerStyleLight6" rowHeight="234950"/>
  <slicer name="Payment_Status 1" xr10:uid="{1C97A868-5466-42C4-9F32-370DF7308F74}" cache="Slicer_Payment_Status" caption="Payment_Status" style="SlicerStyleLight6" rowHeight="234950"/>
  <slicer name="employee_name 1" xr10:uid="{1E42FB1C-B2AA-4B87-9092-444247426FB3}" cache="Slicer_employee_name" caption="employee_name" startItem="15" style="SlicerStyleLight6" rowHeight="234950"/>
  <slicer name="Branch_name 2" xr10:uid="{B071F92E-308E-4505-BEBA-80ACBB653EBF}" cache="Slicer_Branch_name1" caption="Branch_name"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0E25DA-29CC-47CC-8357-953286DE5949}" name="Table1" displayName="Table1" ref="A1:H201" totalsRowShown="0">
  <autoFilter ref="A1:H201" xr:uid="{010E25DA-29CC-47CC-8357-953286DE5949}"/>
  <tableColumns count="8">
    <tableColumn id="1" xr3:uid="{AD7A04A2-25CD-46A7-83F6-D0B66AD261F0}" name="Customer_ID"/>
    <tableColumn id="2" xr3:uid="{74C4854B-013A-4FF2-9960-7ECD3A91621F}" name="Customer_Name"/>
    <tableColumn id="3" xr3:uid="{D697FFE0-11FA-412E-B574-1AF22FD4E8BD}" name="Gender"/>
    <tableColumn id="4" xr3:uid="{BCB61CE0-A7D9-4198-9B96-69F7F350C0EF}" name="Age"/>
    <tableColumn id="5" xr3:uid="{F5659FDF-57FB-4658-88A9-B61A75E07AA5}" name="Occupation"/>
    <tableColumn id="6" xr3:uid="{493ED53B-F26D-4E2E-BD97-99573C8D9913}" name="Annual_Income"/>
    <tableColumn id="7" xr3:uid="{0D22904F-B755-41AE-B29A-1476C71D8F27}" name="City"/>
    <tableColumn id="8" xr3:uid="{7B3ED7A5-6837-4650-A891-176B3983720D}" name="Branch_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2198394-644E-4F60-8F5A-CA47EF0DFC6F}" name="Table2" displayName="Table2" ref="A1:D6" totalsRowShown="0">
  <autoFilter ref="A1:D6" xr:uid="{22198394-644E-4F60-8F5A-CA47EF0DFC6F}"/>
  <tableColumns count="4">
    <tableColumn id="1" xr3:uid="{6647BAF1-64C5-448B-B89E-6DB77E6CA63A}" name="Loan_Type_ID"/>
    <tableColumn id="2" xr3:uid="{9CCEB9AB-8CF4-40A6-9410-A93853A7338D}" name="Loan_Type"/>
    <tableColumn id="3" xr3:uid="{AD6860DF-9AFF-4F43-974F-70FCC040AD91}" name="Interest_Rate"/>
    <tableColumn id="4" xr3:uid="{6E0BAA7E-4B61-4533-B332-73AF0C45C0EF}" name="Max_Loan_Amount"/>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5D599DA-73D1-4599-BD35-F6DAC4168539}" name="Table3" displayName="Table3" ref="A1:D6" totalsRowShown="0">
  <autoFilter ref="A1:D6" xr:uid="{05D599DA-73D1-4599-BD35-F6DAC4168539}"/>
  <tableColumns count="4">
    <tableColumn id="1" xr3:uid="{A9E50C71-B293-4597-8D3B-78E0E5DE3D18}" name="Branch_ID"/>
    <tableColumn id="2" xr3:uid="{12590728-0EBE-4C9C-BE0C-3771BCF4232A}" name="Branch_Name"/>
    <tableColumn id="3" xr3:uid="{9EECF3F9-C107-4572-9884-5785FF95A3A0}" name="City"/>
    <tableColumn id="4" xr3:uid="{9B5357C8-91E4-4608-8858-EBACA8DBE45D}" name="Stat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3E8E0C-3A56-4058-8131-1304427B4A56}" name="Table4" displayName="Table4" ref="A1:D31" totalsRowShown="0">
  <autoFilter ref="A1:D31" xr:uid="{B43E8E0C-3A56-4058-8131-1304427B4A56}"/>
  <tableColumns count="4">
    <tableColumn id="1" xr3:uid="{880E22C2-9323-409A-89F0-B9D5A0183BD6}" name="Employee_ID"/>
    <tableColumn id="2" xr3:uid="{6E5882CE-A961-4FCF-98A6-32FE6EC8C07F}" name="Employee_Name"/>
    <tableColumn id="3" xr3:uid="{B44A1D63-2CB5-41BB-A1BD-A92BCC1E4FF1}" name="Designation"/>
    <tableColumn id="4" xr3:uid="{DE7515E8-4700-4EAA-9222-E29537664552}" name="Branch_ID"/>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122F0E2-00DC-41C0-ABE3-4C452D4BC127}" name="Table5" displayName="Table5" ref="A1:W501" totalsRowShown="0">
  <autoFilter ref="A1:W501" xr:uid="{A122F0E2-00DC-41C0-ABE3-4C452D4BC127}"/>
  <tableColumns count="23">
    <tableColumn id="1" xr3:uid="{19F50919-EF0B-43DC-89CE-04F0C7B4B7FE}" name="Loan_ID"/>
    <tableColumn id="2" xr3:uid="{B7AE8FAB-9307-4C2A-9411-DF628BE2F678}" name="Customer_ID"/>
    <tableColumn id="3" xr3:uid="{C6F75DA7-0601-46C1-9D4A-4F98A527A32C}" name="Loan_Type_ID"/>
    <tableColumn id="4" xr3:uid="{8E6F091A-20D9-4B38-B970-167523421F21}" name="Employee_ID"/>
    <tableColumn id="5" xr3:uid="{7C329F22-EBB9-4797-9F25-3B751326049A}" name="Loan_Amount"/>
    <tableColumn id="6" xr3:uid="{CFCF9D2C-0768-4AF2-B165-D20055381F77}" name="Interest_Rate"/>
    <tableColumn id="7" xr3:uid="{5822BDC1-D21D-4B45-BB2B-D7369CA3D1FC}" name="Loan_Term_Months"/>
    <tableColumn id="8" xr3:uid="{547D42D6-12CE-472B-9D59-7DDCF66C0C65}" name="Application_Date"/>
    <tableColumn id="9" xr3:uid="{FDAE60D5-CFEE-45BE-9F48-75EE87031ABF}" name="Approval_Status"/>
    <tableColumn id="10" xr3:uid="{DC058D5B-7406-4B66-8522-468D4F986967}" name="Approval_Date"/>
    <tableColumn id="11" xr3:uid="{5397492C-8A89-4BBC-8EC2-7A7A7E0CEF3A}" name="Customer_Name" dataDxfId="12">
      <calculatedColumnFormula>_xlfn.XLOOKUP(Table5[[#This Row],[Customer_ID]],Customers!A:A,Customers!B:B)</calculatedColumnFormula>
    </tableColumn>
    <tableColumn id="15" xr3:uid="{A4BD0231-8BFC-41B7-9E59-83DC7B20B131}" name="Loan_Type" dataDxfId="11">
      <calculatedColumnFormula>_xlfn.XLOOKUP(Table5[[#This Row],[Loan_Type_ID]],Loan_Types!A:A,Loan_Types!B:B)</calculatedColumnFormula>
    </tableColumn>
    <tableColumn id="16" xr3:uid="{88CC7AEA-2286-4FBC-98D7-DBB98F30E443}" name="Branch_Id" dataDxfId="10">
      <calculatedColumnFormula>_xlfn.XLOOKUP(Table5[[#This Row],[Customer_ID]],Customers!A:A,Customers!H:H)</calculatedColumnFormula>
    </tableColumn>
    <tableColumn id="17" xr3:uid="{3FFABDDB-FC54-4756-BF74-A25004A144BA}" name="Branch_name" dataDxfId="9">
      <calculatedColumnFormula>_xlfn.XLOOKUP(Table5[[#This Row],[Branch_Id]],Branches!A:A,Branches!B:B)</calculatedColumnFormula>
    </tableColumn>
    <tableColumn id="18" xr3:uid="{35462FFD-9864-43B1-9629-1301126B8C87}" name=" Loan Category" dataDxfId="8">
      <calculatedColumnFormula>IF(Table5[[#This Row],[Loan_Amount]]&gt;=1000000,"High value","Normal")</calculatedColumnFormula>
    </tableColumn>
    <tableColumn id="19" xr3:uid="{8B2C816D-4CC7-4460-BB34-BF77FAE3526B}" name=" Loan Approval Classification." dataDxfId="7">
      <calculatedColumnFormula>IF(Table5[[#This Row],[Approval_Date]]="Approved","Processed","Under Review")</calculatedColumnFormula>
    </tableColumn>
    <tableColumn id="20" xr3:uid="{C1611AAA-781E-4798-89A9-4303CC249199}" name="Total_Amount_Paid." dataDxfId="6">
      <calculatedColumnFormula>SUMIFS(Loan_Repayments!E:E,Loan_Repayments!B:B,Table5[[#This Row],[Loan_ID]])</calculatedColumnFormula>
    </tableColumn>
    <tableColumn id="21" xr3:uid="{1F20D1DD-3202-4043-8A97-C4A0BF7544C0}" name="Outstanding Amount. " dataDxfId="5">
      <calculatedColumnFormula>Table5[[#This Row],[Loan_Amount]]-Table5[[#This Row],[Total_Amount_Paid.]]</calculatedColumnFormula>
    </tableColumn>
    <tableColumn id="22" xr3:uid="{78C98493-D4A9-4355-BE84-8FC8DC6AE97D}" name="Month" dataDxfId="4">
      <calculatedColumnFormula>TEXT(H2,"mmm")</calculatedColumnFormula>
    </tableColumn>
    <tableColumn id="23" xr3:uid="{32F2085E-054E-4901-B371-4B2BA79F63FE}" name="Gender" dataDxfId="3">
      <calculatedColumnFormula>_xlfn.XLOOKUP(Table5[[#This Row],[Customer_ID]],Customers!A:A,Customers!C:C)</calculatedColumnFormula>
    </tableColumn>
    <tableColumn id="12" xr3:uid="{CA1086FA-8ADE-4EB8-8EA4-5C63D5CC7A11}" name="employee_name" dataDxfId="2">
      <calculatedColumnFormula>_xlfn.XLOOKUP(Table5[[#This Row],[Employee_ID]],Employees!A:A,Employees!B:B)</calculatedColumnFormula>
    </tableColumn>
    <tableColumn id="13" xr3:uid="{B5B99AE7-108B-414B-9B0E-0A0E6918EA1D}" name="city" dataDxfId="1">
      <calculatedColumnFormula>_xlfn.XLOOKUP(Table5[[#This Row],[Branch_Id]],Branches!A:A,Branches!C:C)</calculatedColumnFormula>
    </tableColumn>
    <tableColumn id="14" xr3:uid="{6B054B63-BC58-4D56-90E5-E634A8B0944B}" name="state" dataDxfId="0">
      <calculatedColumnFormula>_xlfn.XLOOKUP(Table5[[#This Row],[Branch_Id]],Branches!A:A,Branches!D:D)</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FA29BA4-F7D6-40CB-88DD-07FF868BECBD}" name="Table6" displayName="Table6" ref="A1:F1734" totalsRowShown="0">
  <autoFilter ref="A1:F1734" xr:uid="{BFA29BA4-F7D6-40CB-88DD-07FF868BECBD}"/>
  <tableColumns count="6">
    <tableColumn id="1" xr3:uid="{30ADD20E-2AB8-490C-8373-F878E16A51EB}" name="Payment_ID"/>
    <tableColumn id="2" xr3:uid="{D0CFC5FB-03CB-446D-A9A1-EF6D7149E058}" name="Loan_ID"/>
    <tableColumn id="3" xr3:uid="{D2F05591-E19E-449A-BE74-671001A02DEC}" name="Payment_Date"/>
    <tableColumn id="4" xr3:uid="{79D88E17-4DF2-467D-841A-5B903D0374D7}" name="EMI_Amount"/>
    <tableColumn id="5" xr3:uid="{259F2092-32D4-4A12-8C88-CE02E7DDF889}" name="Amount_Paid"/>
    <tableColumn id="6" xr3:uid="{28249BCA-CA0B-4EB0-B5EB-41478573D387}" name="Payment_Statu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ivotTable" Target="../pivotTables/pivotTable8.xml"/></Relationships>
</file>

<file path=xl/worksheets/_rels/sheet1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201"/>
  <sheetViews>
    <sheetView workbookViewId="0">
      <selection activeCell="J11" sqref="J11"/>
    </sheetView>
  </sheetViews>
  <sheetFormatPr defaultRowHeight="14.4" x14ac:dyDescent="0.3"/>
  <cols>
    <col min="1" max="1" width="13.77734375" customWidth="1"/>
    <col min="2" max="2" width="17" customWidth="1"/>
    <col min="3" max="3" width="9" customWidth="1"/>
    <col min="5" max="5" width="12.5546875" customWidth="1"/>
    <col min="6" max="6" width="16.21875" customWidth="1"/>
    <col min="8" max="8" width="11.5546875" customWidth="1"/>
  </cols>
  <sheetData>
    <row r="1" spans="1:8" x14ac:dyDescent="0.3">
      <c r="A1" t="s">
        <v>0</v>
      </c>
      <c r="B1" t="s">
        <v>1</v>
      </c>
      <c r="C1" t="s">
        <v>2</v>
      </c>
      <c r="D1" t="s">
        <v>3</v>
      </c>
      <c r="E1" t="s">
        <v>4</v>
      </c>
      <c r="F1" t="s">
        <v>5</v>
      </c>
      <c r="G1" t="s">
        <v>6</v>
      </c>
      <c r="H1" t="s">
        <v>7</v>
      </c>
    </row>
    <row r="2" spans="1:8" x14ac:dyDescent="0.3">
      <c r="A2">
        <v>1001</v>
      </c>
      <c r="B2" t="s">
        <v>8</v>
      </c>
      <c r="C2" t="s">
        <v>9</v>
      </c>
      <c r="D2">
        <v>50</v>
      </c>
      <c r="E2" t="s">
        <v>10</v>
      </c>
      <c r="F2">
        <v>2175240</v>
      </c>
      <c r="G2" t="s">
        <v>11</v>
      </c>
      <c r="H2" t="s">
        <v>12</v>
      </c>
    </row>
    <row r="3" spans="1:8" x14ac:dyDescent="0.3">
      <c r="A3">
        <v>1002</v>
      </c>
      <c r="B3" t="s">
        <v>13</v>
      </c>
      <c r="C3" t="s">
        <v>14</v>
      </c>
      <c r="D3">
        <v>37</v>
      </c>
      <c r="E3" t="s">
        <v>15</v>
      </c>
      <c r="F3">
        <v>2427324</v>
      </c>
      <c r="G3" t="s">
        <v>16</v>
      </c>
      <c r="H3" t="s">
        <v>17</v>
      </c>
    </row>
    <row r="4" spans="1:8" x14ac:dyDescent="0.3">
      <c r="A4">
        <v>1003</v>
      </c>
      <c r="B4" t="s">
        <v>18</v>
      </c>
      <c r="C4" t="s">
        <v>9</v>
      </c>
      <c r="D4">
        <v>29</v>
      </c>
      <c r="E4" t="s">
        <v>19</v>
      </c>
      <c r="F4">
        <v>2162729</v>
      </c>
      <c r="G4" t="s">
        <v>16</v>
      </c>
      <c r="H4" t="s">
        <v>20</v>
      </c>
    </row>
    <row r="5" spans="1:8" x14ac:dyDescent="0.3">
      <c r="A5">
        <v>1004</v>
      </c>
      <c r="B5" t="s">
        <v>21</v>
      </c>
      <c r="C5" t="s">
        <v>9</v>
      </c>
      <c r="D5">
        <v>33</v>
      </c>
      <c r="E5" t="s">
        <v>15</v>
      </c>
      <c r="F5">
        <v>1236059</v>
      </c>
      <c r="G5" t="s">
        <v>22</v>
      </c>
      <c r="H5" t="s">
        <v>17</v>
      </c>
    </row>
    <row r="6" spans="1:8" x14ac:dyDescent="0.3">
      <c r="A6">
        <v>1005</v>
      </c>
      <c r="B6" t="s">
        <v>23</v>
      </c>
      <c r="C6" t="s">
        <v>9</v>
      </c>
      <c r="D6">
        <v>50</v>
      </c>
      <c r="E6" t="s">
        <v>24</v>
      </c>
      <c r="F6">
        <v>1924056</v>
      </c>
      <c r="G6" t="s">
        <v>25</v>
      </c>
      <c r="H6" t="s">
        <v>26</v>
      </c>
    </row>
    <row r="7" spans="1:8" x14ac:dyDescent="0.3">
      <c r="A7">
        <v>1006</v>
      </c>
      <c r="B7" t="s">
        <v>27</v>
      </c>
      <c r="C7" t="s">
        <v>9</v>
      </c>
      <c r="D7">
        <v>29</v>
      </c>
      <c r="E7" t="s">
        <v>28</v>
      </c>
      <c r="F7">
        <v>1077079</v>
      </c>
      <c r="G7" t="s">
        <v>16</v>
      </c>
      <c r="H7" t="s">
        <v>29</v>
      </c>
    </row>
    <row r="8" spans="1:8" x14ac:dyDescent="0.3">
      <c r="A8">
        <v>1007</v>
      </c>
      <c r="B8" t="s">
        <v>30</v>
      </c>
      <c r="C8" t="s">
        <v>9</v>
      </c>
      <c r="D8">
        <v>54</v>
      </c>
      <c r="E8" t="s">
        <v>31</v>
      </c>
      <c r="F8">
        <v>1033503</v>
      </c>
      <c r="G8" t="s">
        <v>11</v>
      </c>
      <c r="H8" t="s">
        <v>26</v>
      </c>
    </row>
    <row r="9" spans="1:8" x14ac:dyDescent="0.3">
      <c r="A9">
        <v>1008</v>
      </c>
      <c r="B9" t="s">
        <v>32</v>
      </c>
      <c r="C9" t="s">
        <v>14</v>
      </c>
      <c r="D9">
        <v>40</v>
      </c>
      <c r="E9" t="s">
        <v>15</v>
      </c>
      <c r="F9">
        <v>1378105</v>
      </c>
      <c r="G9" t="s">
        <v>25</v>
      </c>
      <c r="H9" t="s">
        <v>29</v>
      </c>
    </row>
    <row r="10" spans="1:8" x14ac:dyDescent="0.3">
      <c r="A10">
        <v>1009</v>
      </c>
      <c r="B10" t="s">
        <v>33</v>
      </c>
      <c r="C10" t="s">
        <v>9</v>
      </c>
      <c r="D10">
        <v>60</v>
      </c>
      <c r="E10" t="s">
        <v>31</v>
      </c>
      <c r="F10">
        <v>1664343</v>
      </c>
      <c r="G10" t="s">
        <v>34</v>
      </c>
      <c r="H10" t="s">
        <v>17</v>
      </c>
    </row>
    <row r="11" spans="1:8" x14ac:dyDescent="0.3">
      <c r="A11">
        <v>1010</v>
      </c>
      <c r="B11" t="s">
        <v>35</v>
      </c>
      <c r="C11" t="s">
        <v>14</v>
      </c>
      <c r="D11">
        <v>45</v>
      </c>
      <c r="E11" t="s">
        <v>15</v>
      </c>
      <c r="F11">
        <v>2101083</v>
      </c>
      <c r="G11" t="s">
        <v>25</v>
      </c>
      <c r="H11" t="s">
        <v>26</v>
      </c>
    </row>
    <row r="12" spans="1:8" x14ac:dyDescent="0.3">
      <c r="A12">
        <v>1011</v>
      </c>
      <c r="B12" t="s">
        <v>36</v>
      </c>
      <c r="C12" t="s">
        <v>14</v>
      </c>
      <c r="D12">
        <v>52</v>
      </c>
      <c r="E12" t="s">
        <v>15</v>
      </c>
      <c r="F12">
        <v>1787842</v>
      </c>
      <c r="G12" t="s">
        <v>34</v>
      </c>
      <c r="H12" t="s">
        <v>20</v>
      </c>
    </row>
    <row r="13" spans="1:8" x14ac:dyDescent="0.3">
      <c r="A13">
        <v>1012</v>
      </c>
      <c r="B13" t="s">
        <v>37</v>
      </c>
      <c r="C13" t="s">
        <v>14</v>
      </c>
      <c r="D13">
        <v>52</v>
      </c>
      <c r="E13" t="s">
        <v>19</v>
      </c>
      <c r="F13">
        <v>2182127</v>
      </c>
      <c r="G13" t="s">
        <v>34</v>
      </c>
      <c r="H13" t="s">
        <v>12</v>
      </c>
    </row>
    <row r="14" spans="1:8" x14ac:dyDescent="0.3">
      <c r="A14">
        <v>1013</v>
      </c>
      <c r="B14" t="s">
        <v>38</v>
      </c>
      <c r="C14" t="s">
        <v>9</v>
      </c>
      <c r="D14">
        <v>47</v>
      </c>
      <c r="E14" t="s">
        <v>39</v>
      </c>
      <c r="F14">
        <v>2270136</v>
      </c>
      <c r="G14" t="s">
        <v>22</v>
      </c>
      <c r="H14" t="s">
        <v>26</v>
      </c>
    </row>
    <row r="15" spans="1:8" x14ac:dyDescent="0.3">
      <c r="A15">
        <v>1014</v>
      </c>
      <c r="B15" t="s">
        <v>40</v>
      </c>
      <c r="C15" t="s">
        <v>9</v>
      </c>
      <c r="D15">
        <v>24</v>
      </c>
      <c r="E15" t="s">
        <v>31</v>
      </c>
      <c r="F15">
        <v>2043373</v>
      </c>
      <c r="G15" t="s">
        <v>25</v>
      </c>
      <c r="H15" t="s">
        <v>12</v>
      </c>
    </row>
    <row r="16" spans="1:8" x14ac:dyDescent="0.3">
      <c r="A16">
        <v>1015</v>
      </c>
      <c r="B16" t="s">
        <v>41</v>
      </c>
      <c r="C16" t="s">
        <v>14</v>
      </c>
      <c r="D16">
        <v>45</v>
      </c>
      <c r="E16" t="s">
        <v>19</v>
      </c>
      <c r="F16">
        <v>689002</v>
      </c>
      <c r="G16" t="s">
        <v>34</v>
      </c>
      <c r="H16" t="s">
        <v>12</v>
      </c>
    </row>
    <row r="17" spans="1:8" x14ac:dyDescent="0.3">
      <c r="A17">
        <v>1016</v>
      </c>
      <c r="B17" t="s">
        <v>42</v>
      </c>
      <c r="C17" t="s">
        <v>9</v>
      </c>
      <c r="D17">
        <v>43</v>
      </c>
      <c r="E17" t="s">
        <v>10</v>
      </c>
      <c r="F17">
        <v>1166187</v>
      </c>
      <c r="G17" t="s">
        <v>22</v>
      </c>
      <c r="H17" t="s">
        <v>17</v>
      </c>
    </row>
    <row r="18" spans="1:8" x14ac:dyDescent="0.3">
      <c r="A18">
        <v>1017</v>
      </c>
      <c r="B18" t="s">
        <v>43</v>
      </c>
      <c r="C18" t="s">
        <v>9</v>
      </c>
      <c r="D18">
        <v>39</v>
      </c>
      <c r="E18" t="s">
        <v>19</v>
      </c>
      <c r="F18">
        <v>859874</v>
      </c>
      <c r="G18" t="s">
        <v>11</v>
      </c>
      <c r="H18" t="s">
        <v>29</v>
      </c>
    </row>
    <row r="19" spans="1:8" x14ac:dyDescent="0.3">
      <c r="A19">
        <v>1018</v>
      </c>
      <c r="B19" t="s">
        <v>44</v>
      </c>
      <c r="C19" t="s">
        <v>9</v>
      </c>
      <c r="D19">
        <v>53</v>
      </c>
      <c r="E19" t="s">
        <v>10</v>
      </c>
      <c r="F19">
        <v>2223411</v>
      </c>
      <c r="G19" t="s">
        <v>16</v>
      </c>
      <c r="H19" t="s">
        <v>20</v>
      </c>
    </row>
    <row r="20" spans="1:8" x14ac:dyDescent="0.3">
      <c r="A20">
        <v>1019</v>
      </c>
      <c r="B20" t="s">
        <v>45</v>
      </c>
      <c r="C20" t="s">
        <v>9</v>
      </c>
      <c r="D20">
        <v>27</v>
      </c>
      <c r="E20" t="s">
        <v>24</v>
      </c>
      <c r="F20">
        <v>2184506</v>
      </c>
      <c r="G20" t="s">
        <v>25</v>
      </c>
      <c r="H20" t="s">
        <v>17</v>
      </c>
    </row>
    <row r="21" spans="1:8" x14ac:dyDescent="0.3">
      <c r="A21">
        <v>1020</v>
      </c>
      <c r="B21" t="s">
        <v>46</v>
      </c>
      <c r="C21" t="s">
        <v>9</v>
      </c>
      <c r="D21">
        <v>52</v>
      </c>
      <c r="E21" t="s">
        <v>31</v>
      </c>
      <c r="F21">
        <v>2086317</v>
      </c>
      <c r="G21" t="s">
        <v>16</v>
      </c>
      <c r="H21" t="s">
        <v>20</v>
      </c>
    </row>
    <row r="22" spans="1:8" x14ac:dyDescent="0.3">
      <c r="A22">
        <v>1021</v>
      </c>
      <c r="B22" t="s">
        <v>47</v>
      </c>
      <c r="C22" t="s">
        <v>9</v>
      </c>
      <c r="D22">
        <v>56</v>
      </c>
      <c r="E22" t="s">
        <v>10</v>
      </c>
      <c r="F22">
        <v>1838957</v>
      </c>
      <c r="G22" t="s">
        <v>25</v>
      </c>
      <c r="H22" t="s">
        <v>26</v>
      </c>
    </row>
    <row r="23" spans="1:8" x14ac:dyDescent="0.3">
      <c r="A23">
        <v>1022</v>
      </c>
      <c r="B23" t="s">
        <v>48</v>
      </c>
      <c r="C23" t="s">
        <v>9</v>
      </c>
      <c r="D23">
        <v>43</v>
      </c>
      <c r="E23" t="s">
        <v>10</v>
      </c>
      <c r="F23">
        <v>1551053</v>
      </c>
      <c r="G23" t="s">
        <v>34</v>
      </c>
      <c r="H23" t="s">
        <v>29</v>
      </c>
    </row>
    <row r="24" spans="1:8" x14ac:dyDescent="0.3">
      <c r="A24">
        <v>1023</v>
      </c>
      <c r="B24" t="s">
        <v>49</v>
      </c>
      <c r="C24" t="s">
        <v>9</v>
      </c>
      <c r="D24">
        <v>32</v>
      </c>
      <c r="E24" t="s">
        <v>19</v>
      </c>
      <c r="F24">
        <v>1536687</v>
      </c>
      <c r="G24" t="s">
        <v>11</v>
      </c>
      <c r="H24" t="s">
        <v>29</v>
      </c>
    </row>
    <row r="25" spans="1:8" x14ac:dyDescent="0.3">
      <c r="A25">
        <v>1024</v>
      </c>
      <c r="B25" t="s">
        <v>50</v>
      </c>
      <c r="C25" t="s">
        <v>9</v>
      </c>
      <c r="D25">
        <v>55</v>
      </c>
      <c r="E25" t="s">
        <v>19</v>
      </c>
      <c r="F25">
        <v>1521373</v>
      </c>
      <c r="G25" t="s">
        <v>11</v>
      </c>
      <c r="H25" t="s">
        <v>29</v>
      </c>
    </row>
    <row r="26" spans="1:8" x14ac:dyDescent="0.3">
      <c r="A26">
        <v>1025</v>
      </c>
      <c r="B26" t="s">
        <v>51</v>
      </c>
      <c r="C26" t="s">
        <v>14</v>
      </c>
      <c r="D26">
        <v>26</v>
      </c>
      <c r="E26" t="s">
        <v>24</v>
      </c>
      <c r="F26">
        <v>1579143</v>
      </c>
      <c r="G26" t="s">
        <v>34</v>
      </c>
      <c r="H26" t="s">
        <v>20</v>
      </c>
    </row>
    <row r="27" spans="1:8" x14ac:dyDescent="0.3">
      <c r="A27">
        <v>1026</v>
      </c>
      <c r="B27" t="s">
        <v>52</v>
      </c>
      <c r="C27" t="s">
        <v>9</v>
      </c>
      <c r="D27">
        <v>34</v>
      </c>
      <c r="E27" t="s">
        <v>31</v>
      </c>
      <c r="F27">
        <v>949980</v>
      </c>
      <c r="G27" t="s">
        <v>22</v>
      </c>
      <c r="H27" t="s">
        <v>20</v>
      </c>
    </row>
    <row r="28" spans="1:8" x14ac:dyDescent="0.3">
      <c r="A28">
        <v>1027</v>
      </c>
      <c r="B28" t="s">
        <v>53</v>
      </c>
      <c r="C28" t="s">
        <v>9</v>
      </c>
      <c r="D28">
        <v>38</v>
      </c>
      <c r="E28" t="s">
        <v>19</v>
      </c>
      <c r="F28">
        <v>2424350</v>
      </c>
      <c r="G28" t="s">
        <v>22</v>
      </c>
      <c r="H28" t="s">
        <v>29</v>
      </c>
    </row>
    <row r="29" spans="1:8" x14ac:dyDescent="0.3">
      <c r="A29">
        <v>1028</v>
      </c>
      <c r="B29" t="s">
        <v>54</v>
      </c>
      <c r="C29" t="s">
        <v>14</v>
      </c>
      <c r="D29">
        <v>57</v>
      </c>
      <c r="E29" t="s">
        <v>31</v>
      </c>
      <c r="F29">
        <v>1225098</v>
      </c>
      <c r="G29" t="s">
        <v>25</v>
      </c>
      <c r="H29" t="s">
        <v>12</v>
      </c>
    </row>
    <row r="30" spans="1:8" x14ac:dyDescent="0.3">
      <c r="A30">
        <v>1029</v>
      </c>
      <c r="B30" t="s">
        <v>55</v>
      </c>
      <c r="C30" t="s">
        <v>14</v>
      </c>
      <c r="D30">
        <v>41</v>
      </c>
      <c r="E30" t="s">
        <v>19</v>
      </c>
      <c r="F30">
        <v>1158103</v>
      </c>
      <c r="G30" t="s">
        <v>22</v>
      </c>
      <c r="H30" t="s">
        <v>20</v>
      </c>
    </row>
    <row r="31" spans="1:8" x14ac:dyDescent="0.3">
      <c r="A31">
        <v>1030</v>
      </c>
      <c r="B31" t="s">
        <v>56</v>
      </c>
      <c r="C31" t="s">
        <v>14</v>
      </c>
      <c r="D31">
        <v>45</v>
      </c>
      <c r="E31" t="s">
        <v>10</v>
      </c>
      <c r="F31">
        <v>891379</v>
      </c>
      <c r="G31" t="s">
        <v>16</v>
      </c>
      <c r="H31" t="s">
        <v>17</v>
      </c>
    </row>
    <row r="32" spans="1:8" x14ac:dyDescent="0.3">
      <c r="A32">
        <v>1031</v>
      </c>
      <c r="B32" t="s">
        <v>57</v>
      </c>
      <c r="C32" t="s">
        <v>9</v>
      </c>
      <c r="D32">
        <v>25</v>
      </c>
      <c r="E32" t="s">
        <v>28</v>
      </c>
      <c r="F32">
        <v>678474</v>
      </c>
      <c r="G32" t="s">
        <v>34</v>
      </c>
      <c r="H32" t="s">
        <v>12</v>
      </c>
    </row>
    <row r="33" spans="1:8" x14ac:dyDescent="0.3">
      <c r="A33">
        <v>1032</v>
      </c>
      <c r="B33" t="s">
        <v>58</v>
      </c>
      <c r="C33" t="s">
        <v>14</v>
      </c>
      <c r="D33">
        <v>34</v>
      </c>
      <c r="E33" t="s">
        <v>19</v>
      </c>
      <c r="F33">
        <v>834154</v>
      </c>
      <c r="G33" t="s">
        <v>34</v>
      </c>
      <c r="H33" t="s">
        <v>20</v>
      </c>
    </row>
    <row r="34" spans="1:8" x14ac:dyDescent="0.3">
      <c r="A34">
        <v>1033</v>
      </c>
      <c r="B34" t="s">
        <v>59</v>
      </c>
      <c r="C34" t="s">
        <v>14</v>
      </c>
      <c r="D34">
        <v>27</v>
      </c>
      <c r="E34" t="s">
        <v>28</v>
      </c>
      <c r="F34">
        <v>2284507</v>
      </c>
      <c r="G34" t="s">
        <v>34</v>
      </c>
      <c r="H34" t="s">
        <v>26</v>
      </c>
    </row>
    <row r="35" spans="1:8" x14ac:dyDescent="0.3">
      <c r="A35">
        <v>1034</v>
      </c>
      <c r="B35" t="s">
        <v>60</v>
      </c>
      <c r="C35" t="s">
        <v>9</v>
      </c>
      <c r="D35">
        <v>54</v>
      </c>
      <c r="E35" t="s">
        <v>39</v>
      </c>
      <c r="F35">
        <v>390886</v>
      </c>
      <c r="G35" t="s">
        <v>25</v>
      </c>
      <c r="H35" t="s">
        <v>17</v>
      </c>
    </row>
    <row r="36" spans="1:8" x14ac:dyDescent="0.3">
      <c r="A36">
        <v>1035</v>
      </c>
      <c r="B36" t="s">
        <v>61</v>
      </c>
      <c r="C36" t="s">
        <v>9</v>
      </c>
      <c r="D36">
        <v>46</v>
      </c>
      <c r="E36" t="s">
        <v>28</v>
      </c>
      <c r="F36">
        <v>947936</v>
      </c>
      <c r="G36" t="s">
        <v>11</v>
      </c>
      <c r="H36" t="s">
        <v>17</v>
      </c>
    </row>
    <row r="37" spans="1:8" x14ac:dyDescent="0.3">
      <c r="A37">
        <v>1036</v>
      </c>
      <c r="B37" t="s">
        <v>62</v>
      </c>
      <c r="C37" t="s">
        <v>9</v>
      </c>
      <c r="D37">
        <v>39</v>
      </c>
      <c r="E37" t="s">
        <v>24</v>
      </c>
      <c r="F37">
        <v>1275480</v>
      </c>
      <c r="G37" t="s">
        <v>11</v>
      </c>
      <c r="H37" t="s">
        <v>20</v>
      </c>
    </row>
    <row r="38" spans="1:8" x14ac:dyDescent="0.3">
      <c r="A38">
        <v>1037</v>
      </c>
      <c r="B38" t="s">
        <v>63</v>
      </c>
      <c r="C38" t="s">
        <v>14</v>
      </c>
      <c r="D38">
        <v>53</v>
      </c>
      <c r="E38" t="s">
        <v>10</v>
      </c>
      <c r="F38">
        <v>1593029</v>
      </c>
      <c r="G38" t="s">
        <v>34</v>
      </c>
      <c r="H38" t="s">
        <v>20</v>
      </c>
    </row>
    <row r="39" spans="1:8" x14ac:dyDescent="0.3">
      <c r="A39">
        <v>1038</v>
      </c>
      <c r="B39" t="s">
        <v>64</v>
      </c>
      <c r="C39" t="s">
        <v>9</v>
      </c>
      <c r="D39">
        <v>32</v>
      </c>
      <c r="E39" t="s">
        <v>19</v>
      </c>
      <c r="F39">
        <v>2482806</v>
      </c>
      <c r="G39" t="s">
        <v>25</v>
      </c>
      <c r="H39" t="s">
        <v>29</v>
      </c>
    </row>
    <row r="40" spans="1:8" x14ac:dyDescent="0.3">
      <c r="A40">
        <v>1039</v>
      </c>
      <c r="B40" t="s">
        <v>65</v>
      </c>
      <c r="C40" t="s">
        <v>14</v>
      </c>
      <c r="D40">
        <v>28</v>
      </c>
      <c r="E40" t="s">
        <v>28</v>
      </c>
      <c r="F40">
        <v>2023732</v>
      </c>
      <c r="G40" t="s">
        <v>11</v>
      </c>
      <c r="H40" t="s">
        <v>12</v>
      </c>
    </row>
    <row r="41" spans="1:8" x14ac:dyDescent="0.3">
      <c r="A41">
        <v>1040</v>
      </c>
      <c r="B41" t="s">
        <v>66</v>
      </c>
      <c r="C41" t="s">
        <v>14</v>
      </c>
      <c r="D41">
        <v>55</v>
      </c>
      <c r="E41" t="s">
        <v>28</v>
      </c>
      <c r="F41">
        <v>637716</v>
      </c>
      <c r="G41" t="s">
        <v>34</v>
      </c>
      <c r="H41" t="s">
        <v>17</v>
      </c>
    </row>
    <row r="42" spans="1:8" x14ac:dyDescent="0.3">
      <c r="A42">
        <v>1041</v>
      </c>
      <c r="B42" t="s">
        <v>67</v>
      </c>
      <c r="C42" t="s">
        <v>14</v>
      </c>
      <c r="D42">
        <v>41</v>
      </c>
      <c r="E42" t="s">
        <v>28</v>
      </c>
      <c r="F42">
        <v>453766</v>
      </c>
      <c r="G42" t="s">
        <v>34</v>
      </c>
      <c r="H42" t="s">
        <v>29</v>
      </c>
    </row>
    <row r="43" spans="1:8" x14ac:dyDescent="0.3">
      <c r="A43">
        <v>1042</v>
      </c>
      <c r="B43" t="s">
        <v>68</v>
      </c>
      <c r="C43" t="s">
        <v>14</v>
      </c>
      <c r="D43">
        <v>38</v>
      </c>
      <c r="E43" t="s">
        <v>15</v>
      </c>
      <c r="F43">
        <v>2167403</v>
      </c>
      <c r="G43" t="s">
        <v>22</v>
      </c>
      <c r="H43" t="s">
        <v>29</v>
      </c>
    </row>
    <row r="44" spans="1:8" x14ac:dyDescent="0.3">
      <c r="A44">
        <v>1043</v>
      </c>
      <c r="B44" t="s">
        <v>69</v>
      </c>
      <c r="C44" t="s">
        <v>9</v>
      </c>
      <c r="D44">
        <v>26</v>
      </c>
      <c r="E44" t="s">
        <v>28</v>
      </c>
      <c r="F44">
        <v>1992366</v>
      </c>
      <c r="G44" t="s">
        <v>34</v>
      </c>
      <c r="H44" t="s">
        <v>29</v>
      </c>
    </row>
    <row r="45" spans="1:8" x14ac:dyDescent="0.3">
      <c r="A45">
        <v>1044</v>
      </c>
      <c r="B45" t="s">
        <v>70</v>
      </c>
      <c r="C45" t="s">
        <v>14</v>
      </c>
      <c r="D45">
        <v>55</v>
      </c>
      <c r="E45" t="s">
        <v>10</v>
      </c>
      <c r="F45">
        <v>518322</v>
      </c>
      <c r="G45" t="s">
        <v>16</v>
      </c>
      <c r="H45" t="s">
        <v>20</v>
      </c>
    </row>
    <row r="46" spans="1:8" x14ac:dyDescent="0.3">
      <c r="A46">
        <v>1045</v>
      </c>
      <c r="B46" t="s">
        <v>71</v>
      </c>
      <c r="C46" t="s">
        <v>9</v>
      </c>
      <c r="D46">
        <v>57</v>
      </c>
      <c r="E46" t="s">
        <v>28</v>
      </c>
      <c r="F46">
        <v>2052857</v>
      </c>
      <c r="G46" t="s">
        <v>22</v>
      </c>
      <c r="H46" t="s">
        <v>29</v>
      </c>
    </row>
    <row r="47" spans="1:8" x14ac:dyDescent="0.3">
      <c r="A47">
        <v>1046</v>
      </c>
      <c r="B47" t="s">
        <v>72</v>
      </c>
      <c r="C47" t="s">
        <v>14</v>
      </c>
      <c r="D47">
        <v>26</v>
      </c>
      <c r="E47" t="s">
        <v>19</v>
      </c>
      <c r="F47">
        <v>1371366</v>
      </c>
      <c r="G47" t="s">
        <v>25</v>
      </c>
      <c r="H47" t="s">
        <v>29</v>
      </c>
    </row>
    <row r="48" spans="1:8" x14ac:dyDescent="0.3">
      <c r="A48">
        <v>1047</v>
      </c>
      <c r="B48" t="s">
        <v>73</v>
      </c>
      <c r="C48" t="s">
        <v>9</v>
      </c>
      <c r="D48">
        <v>22</v>
      </c>
      <c r="E48" t="s">
        <v>28</v>
      </c>
      <c r="F48">
        <v>1737618</v>
      </c>
      <c r="G48" t="s">
        <v>11</v>
      </c>
      <c r="H48" t="s">
        <v>29</v>
      </c>
    </row>
    <row r="49" spans="1:8" x14ac:dyDescent="0.3">
      <c r="A49">
        <v>1048</v>
      </c>
      <c r="B49" t="s">
        <v>74</v>
      </c>
      <c r="C49" t="s">
        <v>9</v>
      </c>
      <c r="D49">
        <v>30</v>
      </c>
      <c r="E49" t="s">
        <v>31</v>
      </c>
      <c r="F49">
        <v>2089915</v>
      </c>
      <c r="G49" t="s">
        <v>16</v>
      </c>
      <c r="H49" t="s">
        <v>29</v>
      </c>
    </row>
    <row r="50" spans="1:8" x14ac:dyDescent="0.3">
      <c r="A50">
        <v>1049</v>
      </c>
      <c r="B50" t="s">
        <v>75</v>
      </c>
      <c r="C50" t="s">
        <v>9</v>
      </c>
      <c r="D50">
        <v>26</v>
      </c>
      <c r="E50" t="s">
        <v>31</v>
      </c>
      <c r="F50">
        <v>1451729</v>
      </c>
      <c r="G50" t="s">
        <v>11</v>
      </c>
      <c r="H50" t="s">
        <v>29</v>
      </c>
    </row>
    <row r="51" spans="1:8" x14ac:dyDescent="0.3">
      <c r="A51">
        <v>1050</v>
      </c>
      <c r="B51" t="s">
        <v>76</v>
      </c>
      <c r="C51" t="s">
        <v>9</v>
      </c>
      <c r="D51">
        <v>60</v>
      </c>
      <c r="E51" t="s">
        <v>39</v>
      </c>
      <c r="F51">
        <v>1589161</v>
      </c>
      <c r="G51" t="s">
        <v>11</v>
      </c>
      <c r="H51" t="s">
        <v>17</v>
      </c>
    </row>
    <row r="52" spans="1:8" x14ac:dyDescent="0.3">
      <c r="A52">
        <v>1051</v>
      </c>
      <c r="B52" t="s">
        <v>77</v>
      </c>
      <c r="C52" t="s">
        <v>14</v>
      </c>
      <c r="D52">
        <v>59</v>
      </c>
      <c r="E52" t="s">
        <v>19</v>
      </c>
      <c r="F52">
        <v>1012003</v>
      </c>
      <c r="G52" t="s">
        <v>34</v>
      </c>
      <c r="H52" t="s">
        <v>17</v>
      </c>
    </row>
    <row r="53" spans="1:8" x14ac:dyDescent="0.3">
      <c r="A53">
        <v>1052</v>
      </c>
      <c r="B53" t="s">
        <v>78</v>
      </c>
      <c r="C53" t="s">
        <v>9</v>
      </c>
      <c r="D53">
        <v>22</v>
      </c>
      <c r="E53" t="s">
        <v>31</v>
      </c>
      <c r="F53">
        <v>1483355</v>
      </c>
      <c r="G53" t="s">
        <v>22</v>
      </c>
      <c r="H53" t="s">
        <v>26</v>
      </c>
    </row>
    <row r="54" spans="1:8" x14ac:dyDescent="0.3">
      <c r="A54">
        <v>1053</v>
      </c>
      <c r="B54" t="s">
        <v>79</v>
      </c>
      <c r="C54" t="s">
        <v>14</v>
      </c>
      <c r="D54">
        <v>53</v>
      </c>
      <c r="E54" t="s">
        <v>24</v>
      </c>
      <c r="F54">
        <v>2435935</v>
      </c>
      <c r="G54" t="s">
        <v>16</v>
      </c>
      <c r="H54" t="s">
        <v>20</v>
      </c>
    </row>
    <row r="55" spans="1:8" x14ac:dyDescent="0.3">
      <c r="A55">
        <v>1054</v>
      </c>
      <c r="B55" t="s">
        <v>80</v>
      </c>
      <c r="C55" t="s">
        <v>14</v>
      </c>
      <c r="D55">
        <v>23</v>
      </c>
      <c r="E55" t="s">
        <v>10</v>
      </c>
      <c r="F55">
        <v>1227201</v>
      </c>
      <c r="G55" t="s">
        <v>25</v>
      </c>
      <c r="H55" t="s">
        <v>29</v>
      </c>
    </row>
    <row r="56" spans="1:8" x14ac:dyDescent="0.3">
      <c r="A56">
        <v>1055</v>
      </c>
      <c r="B56" t="s">
        <v>81</v>
      </c>
      <c r="C56" t="s">
        <v>14</v>
      </c>
      <c r="D56">
        <v>59</v>
      </c>
      <c r="E56" t="s">
        <v>31</v>
      </c>
      <c r="F56">
        <v>1963156</v>
      </c>
      <c r="G56" t="s">
        <v>25</v>
      </c>
      <c r="H56" t="s">
        <v>17</v>
      </c>
    </row>
    <row r="57" spans="1:8" x14ac:dyDescent="0.3">
      <c r="A57">
        <v>1056</v>
      </c>
      <c r="B57" t="s">
        <v>82</v>
      </c>
      <c r="C57" t="s">
        <v>9</v>
      </c>
      <c r="D57">
        <v>23</v>
      </c>
      <c r="E57" t="s">
        <v>15</v>
      </c>
      <c r="F57">
        <v>2496137</v>
      </c>
      <c r="G57" t="s">
        <v>16</v>
      </c>
      <c r="H57" t="s">
        <v>17</v>
      </c>
    </row>
    <row r="58" spans="1:8" x14ac:dyDescent="0.3">
      <c r="A58">
        <v>1057</v>
      </c>
      <c r="B58" t="s">
        <v>83</v>
      </c>
      <c r="C58" t="s">
        <v>14</v>
      </c>
      <c r="D58">
        <v>60</v>
      </c>
      <c r="E58" t="s">
        <v>10</v>
      </c>
      <c r="F58">
        <v>2077744</v>
      </c>
      <c r="G58" t="s">
        <v>22</v>
      </c>
      <c r="H58" t="s">
        <v>29</v>
      </c>
    </row>
    <row r="59" spans="1:8" x14ac:dyDescent="0.3">
      <c r="A59">
        <v>1058</v>
      </c>
      <c r="B59" t="s">
        <v>84</v>
      </c>
      <c r="C59" t="s">
        <v>9</v>
      </c>
      <c r="D59">
        <v>57</v>
      </c>
      <c r="E59" t="s">
        <v>10</v>
      </c>
      <c r="F59">
        <v>380251</v>
      </c>
      <c r="G59" t="s">
        <v>16</v>
      </c>
      <c r="H59" t="s">
        <v>12</v>
      </c>
    </row>
    <row r="60" spans="1:8" x14ac:dyDescent="0.3">
      <c r="A60">
        <v>1059</v>
      </c>
      <c r="B60" t="s">
        <v>85</v>
      </c>
      <c r="C60" t="s">
        <v>14</v>
      </c>
      <c r="D60">
        <v>34</v>
      </c>
      <c r="E60" t="s">
        <v>15</v>
      </c>
      <c r="F60">
        <v>2452042</v>
      </c>
      <c r="G60" t="s">
        <v>34</v>
      </c>
      <c r="H60" t="s">
        <v>12</v>
      </c>
    </row>
    <row r="61" spans="1:8" x14ac:dyDescent="0.3">
      <c r="A61">
        <v>1060</v>
      </c>
      <c r="B61" t="s">
        <v>86</v>
      </c>
      <c r="C61" t="s">
        <v>9</v>
      </c>
      <c r="D61">
        <v>43</v>
      </c>
      <c r="E61" t="s">
        <v>10</v>
      </c>
      <c r="F61">
        <v>2406894</v>
      </c>
      <c r="G61" t="s">
        <v>34</v>
      </c>
      <c r="H61" t="s">
        <v>20</v>
      </c>
    </row>
    <row r="62" spans="1:8" x14ac:dyDescent="0.3">
      <c r="A62">
        <v>1061</v>
      </c>
      <c r="B62" t="s">
        <v>87</v>
      </c>
      <c r="C62" t="s">
        <v>14</v>
      </c>
      <c r="D62">
        <v>27</v>
      </c>
      <c r="E62" t="s">
        <v>24</v>
      </c>
      <c r="F62">
        <v>2124906</v>
      </c>
      <c r="G62" t="s">
        <v>16</v>
      </c>
      <c r="H62" t="s">
        <v>20</v>
      </c>
    </row>
    <row r="63" spans="1:8" x14ac:dyDescent="0.3">
      <c r="A63">
        <v>1062</v>
      </c>
      <c r="B63" t="s">
        <v>88</v>
      </c>
      <c r="C63" t="s">
        <v>9</v>
      </c>
      <c r="D63">
        <v>59</v>
      </c>
      <c r="E63" t="s">
        <v>31</v>
      </c>
      <c r="F63">
        <v>2400381</v>
      </c>
      <c r="G63" t="s">
        <v>11</v>
      </c>
      <c r="H63" t="s">
        <v>20</v>
      </c>
    </row>
    <row r="64" spans="1:8" x14ac:dyDescent="0.3">
      <c r="A64">
        <v>1063</v>
      </c>
      <c r="B64" t="s">
        <v>89</v>
      </c>
      <c r="C64" t="s">
        <v>14</v>
      </c>
      <c r="D64">
        <v>29</v>
      </c>
      <c r="E64" t="s">
        <v>15</v>
      </c>
      <c r="F64">
        <v>1473444</v>
      </c>
      <c r="G64" t="s">
        <v>16</v>
      </c>
      <c r="H64" t="s">
        <v>17</v>
      </c>
    </row>
    <row r="65" spans="1:8" x14ac:dyDescent="0.3">
      <c r="A65">
        <v>1064</v>
      </c>
      <c r="B65" t="s">
        <v>90</v>
      </c>
      <c r="C65" t="s">
        <v>9</v>
      </c>
      <c r="D65">
        <v>31</v>
      </c>
      <c r="E65" t="s">
        <v>39</v>
      </c>
      <c r="F65">
        <v>764026</v>
      </c>
      <c r="G65" t="s">
        <v>11</v>
      </c>
      <c r="H65" t="s">
        <v>20</v>
      </c>
    </row>
    <row r="66" spans="1:8" x14ac:dyDescent="0.3">
      <c r="A66">
        <v>1065</v>
      </c>
      <c r="B66" t="s">
        <v>91</v>
      </c>
      <c r="C66" t="s">
        <v>14</v>
      </c>
      <c r="D66">
        <v>48</v>
      </c>
      <c r="E66" t="s">
        <v>31</v>
      </c>
      <c r="F66">
        <v>2060287</v>
      </c>
      <c r="G66" t="s">
        <v>11</v>
      </c>
      <c r="H66" t="s">
        <v>17</v>
      </c>
    </row>
    <row r="67" spans="1:8" x14ac:dyDescent="0.3">
      <c r="A67">
        <v>1066</v>
      </c>
      <c r="B67" t="s">
        <v>92</v>
      </c>
      <c r="C67" t="s">
        <v>9</v>
      </c>
      <c r="D67">
        <v>38</v>
      </c>
      <c r="E67" t="s">
        <v>15</v>
      </c>
      <c r="F67">
        <v>2474719</v>
      </c>
      <c r="G67" t="s">
        <v>22</v>
      </c>
      <c r="H67" t="s">
        <v>29</v>
      </c>
    </row>
    <row r="68" spans="1:8" x14ac:dyDescent="0.3">
      <c r="A68">
        <v>1067</v>
      </c>
      <c r="B68" t="s">
        <v>93</v>
      </c>
      <c r="C68" t="s">
        <v>9</v>
      </c>
      <c r="D68">
        <v>59</v>
      </c>
      <c r="E68" t="s">
        <v>19</v>
      </c>
      <c r="F68">
        <v>951472</v>
      </c>
      <c r="G68" t="s">
        <v>25</v>
      </c>
      <c r="H68" t="s">
        <v>26</v>
      </c>
    </row>
    <row r="69" spans="1:8" x14ac:dyDescent="0.3">
      <c r="A69">
        <v>1068</v>
      </c>
      <c r="B69" t="s">
        <v>94</v>
      </c>
      <c r="C69" t="s">
        <v>14</v>
      </c>
      <c r="D69">
        <v>28</v>
      </c>
      <c r="E69" t="s">
        <v>28</v>
      </c>
      <c r="F69">
        <v>745918</v>
      </c>
      <c r="G69" t="s">
        <v>34</v>
      </c>
      <c r="H69" t="s">
        <v>17</v>
      </c>
    </row>
    <row r="70" spans="1:8" x14ac:dyDescent="0.3">
      <c r="A70">
        <v>1069</v>
      </c>
      <c r="B70" t="s">
        <v>95</v>
      </c>
      <c r="C70" t="s">
        <v>9</v>
      </c>
      <c r="D70">
        <v>40</v>
      </c>
      <c r="E70" t="s">
        <v>10</v>
      </c>
      <c r="F70">
        <v>472622</v>
      </c>
      <c r="G70" t="s">
        <v>25</v>
      </c>
      <c r="H70" t="s">
        <v>12</v>
      </c>
    </row>
    <row r="71" spans="1:8" x14ac:dyDescent="0.3">
      <c r="A71">
        <v>1070</v>
      </c>
      <c r="B71" t="s">
        <v>96</v>
      </c>
      <c r="C71" t="s">
        <v>14</v>
      </c>
      <c r="D71">
        <v>35</v>
      </c>
      <c r="E71" t="s">
        <v>24</v>
      </c>
      <c r="F71">
        <v>2387171</v>
      </c>
      <c r="G71" t="s">
        <v>16</v>
      </c>
      <c r="H71" t="s">
        <v>26</v>
      </c>
    </row>
    <row r="72" spans="1:8" x14ac:dyDescent="0.3">
      <c r="A72">
        <v>1071</v>
      </c>
      <c r="B72" t="s">
        <v>97</v>
      </c>
      <c r="C72" t="s">
        <v>9</v>
      </c>
      <c r="D72">
        <v>49</v>
      </c>
      <c r="E72" t="s">
        <v>31</v>
      </c>
      <c r="F72">
        <v>1507639</v>
      </c>
      <c r="G72" t="s">
        <v>16</v>
      </c>
      <c r="H72" t="s">
        <v>29</v>
      </c>
    </row>
    <row r="73" spans="1:8" x14ac:dyDescent="0.3">
      <c r="A73">
        <v>1072</v>
      </c>
      <c r="B73" t="s">
        <v>98</v>
      </c>
      <c r="C73" t="s">
        <v>9</v>
      </c>
      <c r="D73">
        <v>28</v>
      </c>
      <c r="E73" t="s">
        <v>39</v>
      </c>
      <c r="F73">
        <v>727740</v>
      </c>
      <c r="G73" t="s">
        <v>25</v>
      </c>
      <c r="H73" t="s">
        <v>29</v>
      </c>
    </row>
    <row r="74" spans="1:8" x14ac:dyDescent="0.3">
      <c r="A74">
        <v>1073</v>
      </c>
      <c r="B74" t="s">
        <v>99</v>
      </c>
      <c r="C74" t="s">
        <v>9</v>
      </c>
      <c r="D74">
        <v>45</v>
      </c>
      <c r="E74" t="s">
        <v>28</v>
      </c>
      <c r="F74">
        <v>1255250</v>
      </c>
      <c r="G74" t="s">
        <v>25</v>
      </c>
      <c r="H74" t="s">
        <v>29</v>
      </c>
    </row>
    <row r="75" spans="1:8" x14ac:dyDescent="0.3">
      <c r="A75">
        <v>1074</v>
      </c>
      <c r="B75" t="s">
        <v>100</v>
      </c>
      <c r="C75" t="s">
        <v>14</v>
      </c>
      <c r="D75">
        <v>27</v>
      </c>
      <c r="E75" t="s">
        <v>39</v>
      </c>
      <c r="F75">
        <v>1529422</v>
      </c>
      <c r="G75" t="s">
        <v>34</v>
      </c>
      <c r="H75" t="s">
        <v>26</v>
      </c>
    </row>
    <row r="76" spans="1:8" x14ac:dyDescent="0.3">
      <c r="A76">
        <v>1075</v>
      </c>
      <c r="B76" t="s">
        <v>101</v>
      </c>
      <c r="C76" t="s">
        <v>9</v>
      </c>
      <c r="D76">
        <v>27</v>
      </c>
      <c r="E76" t="s">
        <v>15</v>
      </c>
      <c r="F76">
        <v>1334959</v>
      </c>
      <c r="G76" t="s">
        <v>11</v>
      </c>
      <c r="H76" t="s">
        <v>12</v>
      </c>
    </row>
    <row r="77" spans="1:8" x14ac:dyDescent="0.3">
      <c r="A77">
        <v>1076</v>
      </c>
      <c r="B77" t="s">
        <v>102</v>
      </c>
      <c r="C77" t="s">
        <v>9</v>
      </c>
      <c r="D77">
        <v>36</v>
      </c>
      <c r="E77" t="s">
        <v>28</v>
      </c>
      <c r="F77">
        <v>2335157</v>
      </c>
      <c r="G77" t="s">
        <v>22</v>
      </c>
      <c r="H77" t="s">
        <v>29</v>
      </c>
    </row>
    <row r="78" spans="1:8" x14ac:dyDescent="0.3">
      <c r="A78">
        <v>1077</v>
      </c>
      <c r="B78" t="s">
        <v>103</v>
      </c>
      <c r="C78" t="s">
        <v>9</v>
      </c>
      <c r="D78">
        <v>46</v>
      </c>
      <c r="E78" t="s">
        <v>31</v>
      </c>
      <c r="F78">
        <v>348573</v>
      </c>
      <c r="G78" t="s">
        <v>34</v>
      </c>
      <c r="H78" t="s">
        <v>12</v>
      </c>
    </row>
    <row r="79" spans="1:8" x14ac:dyDescent="0.3">
      <c r="A79">
        <v>1078</v>
      </c>
      <c r="B79" t="s">
        <v>104</v>
      </c>
      <c r="C79" t="s">
        <v>14</v>
      </c>
      <c r="D79">
        <v>44</v>
      </c>
      <c r="E79" t="s">
        <v>19</v>
      </c>
      <c r="F79">
        <v>2419217</v>
      </c>
      <c r="G79" t="s">
        <v>16</v>
      </c>
      <c r="H79" t="s">
        <v>12</v>
      </c>
    </row>
    <row r="80" spans="1:8" x14ac:dyDescent="0.3">
      <c r="A80">
        <v>1079</v>
      </c>
      <c r="B80" t="s">
        <v>105</v>
      </c>
      <c r="C80" t="s">
        <v>9</v>
      </c>
      <c r="D80">
        <v>53</v>
      </c>
      <c r="E80" t="s">
        <v>15</v>
      </c>
      <c r="F80">
        <v>1965648</v>
      </c>
      <c r="G80" t="s">
        <v>22</v>
      </c>
      <c r="H80" t="s">
        <v>12</v>
      </c>
    </row>
    <row r="81" spans="1:8" x14ac:dyDescent="0.3">
      <c r="A81">
        <v>1080</v>
      </c>
      <c r="B81" t="s">
        <v>106</v>
      </c>
      <c r="C81" t="s">
        <v>9</v>
      </c>
      <c r="D81">
        <v>25</v>
      </c>
      <c r="E81" t="s">
        <v>19</v>
      </c>
      <c r="F81">
        <v>871293</v>
      </c>
      <c r="G81" t="s">
        <v>11</v>
      </c>
      <c r="H81" t="s">
        <v>12</v>
      </c>
    </row>
    <row r="82" spans="1:8" x14ac:dyDescent="0.3">
      <c r="A82">
        <v>1081</v>
      </c>
      <c r="B82" t="s">
        <v>107</v>
      </c>
      <c r="C82" t="s">
        <v>14</v>
      </c>
      <c r="D82">
        <v>56</v>
      </c>
      <c r="E82" t="s">
        <v>31</v>
      </c>
      <c r="F82">
        <v>1570773</v>
      </c>
      <c r="G82" t="s">
        <v>22</v>
      </c>
      <c r="H82" t="s">
        <v>17</v>
      </c>
    </row>
    <row r="83" spans="1:8" x14ac:dyDescent="0.3">
      <c r="A83">
        <v>1082</v>
      </c>
      <c r="B83" t="s">
        <v>108</v>
      </c>
      <c r="C83" t="s">
        <v>14</v>
      </c>
      <c r="D83">
        <v>48</v>
      </c>
      <c r="E83" t="s">
        <v>28</v>
      </c>
      <c r="F83">
        <v>2009332</v>
      </c>
      <c r="G83" t="s">
        <v>22</v>
      </c>
      <c r="H83" t="s">
        <v>12</v>
      </c>
    </row>
    <row r="84" spans="1:8" x14ac:dyDescent="0.3">
      <c r="A84">
        <v>1083</v>
      </c>
      <c r="B84" t="s">
        <v>109</v>
      </c>
      <c r="C84" t="s">
        <v>9</v>
      </c>
      <c r="D84">
        <v>48</v>
      </c>
      <c r="E84" t="s">
        <v>15</v>
      </c>
      <c r="F84">
        <v>939344</v>
      </c>
      <c r="G84" t="s">
        <v>25</v>
      </c>
      <c r="H84" t="s">
        <v>26</v>
      </c>
    </row>
    <row r="85" spans="1:8" x14ac:dyDescent="0.3">
      <c r="A85">
        <v>1084</v>
      </c>
      <c r="B85" t="s">
        <v>110</v>
      </c>
      <c r="C85" t="s">
        <v>14</v>
      </c>
      <c r="D85">
        <v>40</v>
      </c>
      <c r="E85" t="s">
        <v>39</v>
      </c>
      <c r="F85">
        <v>2275116</v>
      </c>
      <c r="G85" t="s">
        <v>22</v>
      </c>
      <c r="H85" t="s">
        <v>26</v>
      </c>
    </row>
    <row r="86" spans="1:8" x14ac:dyDescent="0.3">
      <c r="A86">
        <v>1085</v>
      </c>
      <c r="B86" t="s">
        <v>111</v>
      </c>
      <c r="C86" t="s">
        <v>14</v>
      </c>
      <c r="D86">
        <v>38</v>
      </c>
      <c r="E86" t="s">
        <v>31</v>
      </c>
      <c r="F86">
        <v>1131126</v>
      </c>
      <c r="G86" t="s">
        <v>22</v>
      </c>
      <c r="H86" t="s">
        <v>17</v>
      </c>
    </row>
    <row r="87" spans="1:8" x14ac:dyDescent="0.3">
      <c r="A87">
        <v>1086</v>
      </c>
      <c r="B87" t="s">
        <v>112</v>
      </c>
      <c r="C87" t="s">
        <v>14</v>
      </c>
      <c r="D87">
        <v>23</v>
      </c>
      <c r="E87" t="s">
        <v>24</v>
      </c>
      <c r="F87">
        <v>1310790</v>
      </c>
      <c r="G87" t="s">
        <v>22</v>
      </c>
      <c r="H87" t="s">
        <v>29</v>
      </c>
    </row>
    <row r="88" spans="1:8" x14ac:dyDescent="0.3">
      <c r="A88">
        <v>1087</v>
      </c>
      <c r="B88" t="s">
        <v>113</v>
      </c>
      <c r="C88" t="s">
        <v>14</v>
      </c>
      <c r="D88">
        <v>37</v>
      </c>
      <c r="E88" t="s">
        <v>10</v>
      </c>
      <c r="F88">
        <v>1977575</v>
      </c>
      <c r="G88" t="s">
        <v>25</v>
      </c>
      <c r="H88" t="s">
        <v>20</v>
      </c>
    </row>
    <row r="89" spans="1:8" x14ac:dyDescent="0.3">
      <c r="A89">
        <v>1088</v>
      </c>
      <c r="B89" t="s">
        <v>114</v>
      </c>
      <c r="C89" t="s">
        <v>14</v>
      </c>
      <c r="D89">
        <v>38</v>
      </c>
      <c r="E89" t="s">
        <v>19</v>
      </c>
      <c r="F89">
        <v>834248</v>
      </c>
      <c r="G89" t="s">
        <v>22</v>
      </c>
      <c r="H89" t="s">
        <v>12</v>
      </c>
    </row>
    <row r="90" spans="1:8" x14ac:dyDescent="0.3">
      <c r="A90">
        <v>1089</v>
      </c>
      <c r="B90" t="s">
        <v>115</v>
      </c>
      <c r="C90" t="s">
        <v>9</v>
      </c>
      <c r="D90">
        <v>37</v>
      </c>
      <c r="E90" t="s">
        <v>28</v>
      </c>
      <c r="F90">
        <v>585400</v>
      </c>
      <c r="G90" t="s">
        <v>22</v>
      </c>
      <c r="H90" t="s">
        <v>17</v>
      </c>
    </row>
    <row r="91" spans="1:8" x14ac:dyDescent="0.3">
      <c r="A91">
        <v>1090</v>
      </c>
      <c r="B91" t="s">
        <v>116</v>
      </c>
      <c r="C91" t="s">
        <v>9</v>
      </c>
      <c r="D91">
        <v>29</v>
      </c>
      <c r="E91" t="s">
        <v>31</v>
      </c>
      <c r="F91">
        <v>2462866</v>
      </c>
      <c r="G91" t="s">
        <v>16</v>
      </c>
      <c r="H91" t="s">
        <v>20</v>
      </c>
    </row>
    <row r="92" spans="1:8" x14ac:dyDescent="0.3">
      <c r="A92">
        <v>1091</v>
      </c>
      <c r="B92" t="s">
        <v>117</v>
      </c>
      <c r="C92" t="s">
        <v>9</v>
      </c>
      <c r="D92">
        <v>23</v>
      </c>
      <c r="E92" t="s">
        <v>10</v>
      </c>
      <c r="F92">
        <v>2177304</v>
      </c>
      <c r="G92" t="s">
        <v>22</v>
      </c>
      <c r="H92" t="s">
        <v>26</v>
      </c>
    </row>
    <row r="93" spans="1:8" x14ac:dyDescent="0.3">
      <c r="A93">
        <v>1092</v>
      </c>
      <c r="B93" t="s">
        <v>118</v>
      </c>
      <c r="C93" t="s">
        <v>14</v>
      </c>
      <c r="D93">
        <v>52</v>
      </c>
      <c r="E93" t="s">
        <v>31</v>
      </c>
      <c r="F93">
        <v>1471159</v>
      </c>
      <c r="G93" t="s">
        <v>11</v>
      </c>
      <c r="H93" t="s">
        <v>29</v>
      </c>
    </row>
    <row r="94" spans="1:8" x14ac:dyDescent="0.3">
      <c r="A94">
        <v>1093</v>
      </c>
      <c r="B94" t="s">
        <v>119</v>
      </c>
      <c r="C94" t="s">
        <v>14</v>
      </c>
      <c r="D94">
        <v>24</v>
      </c>
      <c r="E94" t="s">
        <v>24</v>
      </c>
      <c r="F94">
        <v>1129578</v>
      </c>
      <c r="G94" t="s">
        <v>25</v>
      </c>
      <c r="H94" t="s">
        <v>20</v>
      </c>
    </row>
    <row r="95" spans="1:8" x14ac:dyDescent="0.3">
      <c r="A95">
        <v>1094</v>
      </c>
      <c r="B95" t="s">
        <v>120</v>
      </c>
      <c r="C95" t="s">
        <v>9</v>
      </c>
      <c r="D95">
        <v>57</v>
      </c>
      <c r="E95" t="s">
        <v>39</v>
      </c>
      <c r="F95">
        <v>386641</v>
      </c>
      <c r="G95" t="s">
        <v>11</v>
      </c>
      <c r="H95" t="s">
        <v>12</v>
      </c>
    </row>
    <row r="96" spans="1:8" x14ac:dyDescent="0.3">
      <c r="A96">
        <v>1095</v>
      </c>
      <c r="B96" t="s">
        <v>121</v>
      </c>
      <c r="C96" t="s">
        <v>9</v>
      </c>
      <c r="D96">
        <v>55</v>
      </c>
      <c r="E96" t="s">
        <v>31</v>
      </c>
      <c r="F96">
        <v>1956679</v>
      </c>
      <c r="G96" t="s">
        <v>16</v>
      </c>
      <c r="H96" t="s">
        <v>26</v>
      </c>
    </row>
    <row r="97" spans="1:8" x14ac:dyDescent="0.3">
      <c r="A97">
        <v>1096</v>
      </c>
      <c r="B97" t="s">
        <v>122</v>
      </c>
      <c r="C97" t="s">
        <v>14</v>
      </c>
      <c r="D97">
        <v>45</v>
      </c>
      <c r="E97" t="s">
        <v>15</v>
      </c>
      <c r="F97">
        <v>898369</v>
      </c>
      <c r="G97" t="s">
        <v>25</v>
      </c>
      <c r="H97" t="s">
        <v>26</v>
      </c>
    </row>
    <row r="98" spans="1:8" x14ac:dyDescent="0.3">
      <c r="A98">
        <v>1097</v>
      </c>
      <c r="B98" t="s">
        <v>123</v>
      </c>
      <c r="C98" t="s">
        <v>9</v>
      </c>
      <c r="D98">
        <v>58</v>
      </c>
      <c r="E98" t="s">
        <v>31</v>
      </c>
      <c r="F98">
        <v>1502411</v>
      </c>
      <c r="G98" t="s">
        <v>25</v>
      </c>
      <c r="H98" t="s">
        <v>26</v>
      </c>
    </row>
    <row r="99" spans="1:8" x14ac:dyDescent="0.3">
      <c r="A99">
        <v>1098</v>
      </c>
      <c r="B99" t="s">
        <v>124</v>
      </c>
      <c r="C99" t="s">
        <v>14</v>
      </c>
      <c r="D99">
        <v>47</v>
      </c>
      <c r="E99" t="s">
        <v>31</v>
      </c>
      <c r="F99">
        <v>1632452</v>
      </c>
      <c r="G99" t="s">
        <v>11</v>
      </c>
      <c r="H99" t="s">
        <v>20</v>
      </c>
    </row>
    <row r="100" spans="1:8" x14ac:dyDescent="0.3">
      <c r="A100">
        <v>1099</v>
      </c>
      <c r="B100" t="s">
        <v>125</v>
      </c>
      <c r="C100" t="s">
        <v>14</v>
      </c>
      <c r="D100">
        <v>33</v>
      </c>
      <c r="E100" t="s">
        <v>39</v>
      </c>
      <c r="F100">
        <v>1100187</v>
      </c>
      <c r="G100" t="s">
        <v>25</v>
      </c>
      <c r="H100" t="s">
        <v>17</v>
      </c>
    </row>
    <row r="101" spans="1:8" x14ac:dyDescent="0.3">
      <c r="A101">
        <v>1100</v>
      </c>
      <c r="B101" t="s">
        <v>126</v>
      </c>
      <c r="C101" t="s">
        <v>14</v>
      </c>
      <c r="D101">
        <v>36</v>
      </c>
      <c r="E101" t="s">
        <v>10</v>
      </c>
      <c r="F101">
        <v>2444870</v>
      </c>
      <c r="G101" t="s">
        <v>11</v>
      </c>
      <c r="H101" t="s">
        <v>12</v>
      </c>
    </row>
    <row r="102" spans="1:8" x14ac:dyDescent="0.3">
      <c r="A102">
        <v>1101</v>
      </c>
      <c r="B102" t="s">
        <v>127</v>
      </c>
      <c r="C102" t="s">
        <v>9</v>
      </c>
      <c r="D102">
        <v>56</v>
      </c>
      <c r="E102" t="s">
        <v>15</v>
      </c>
      <c r="F102">
        <v>2137830</v>
      </c>
      <c r="G102" t="s">
        <v>22</v>
      </c>
      <c r="H102" t="s">
        <v>20</v>
      </c>
    </row>
    <row r="103" spans="1:8" x14ac:dyDescent="0.3">
      <c r="A103">
        <v>1102</v>
      </c>
      <c r="B103" t="s">
        <v>128</v>
      </c>
      <c r="C103" t="s">
        <v>14</v>
      </c>
      <c r="D103">
        <v>37</v>
      </c>
      <c r="E103" t="s">
        <v>19</v>
      </c>
      <c r="F103">
        <v>2458276</v>
      </c>
      <c r="G103" t="s">
        <v>16</v>
      </c>
      <c r="H103" t="s">
        <v>12</v>
      </c>
    </row>
    <row r="104" spans="1:8" x14ac:dyDescent="0.3">
      <c r="A104">
        <v>1103</v>
      </c>
      <c r="B104" t="s">
        <v>129</v>
      </c>
      <c r="C104" t="s">
        <v>14</v>
      </c>
      <c r="D104">
        <v>24</v>
      </c>
      <c r="E104" t="s">
        <v>39</v>
      </c>
      <c r="F104">
        <v>556205</v>
      </c>
      <c r="G104" t="s">
        <v>22</v>
      </c>
      <c r="H104" t="s">
        <v>12</v>
      </c>
    </row>
    <row r="105" spans="1:8" x14ac:dyDescent="0.3">
      <c r="A105">
        <v>1104</v>
      </c>
      <c r="B105" t="s">
        <v>130</v>
      </c>
      <c r="C105" t="s">
        <v>14</v>
      </c>
      <c r="D105">
        <v>28</v>
      </c>
      <c r="E105" t="s">
        <v>19</v>
      </c>
      <c r="F105">
        <v>1646166</v>
      </c>
      <c r="G105" t="s">
        <v>16</v>
      </c>
      <c r="H105" t="s">
        <v>29</v>
      </c>
    </row>
    <row r="106" spans="1:8" x14ac:dyDescent="0.3">
      <c r="A106">
        <v>1105</v>
      </c>
      <c r="B106" t="s">
        <v>131</v>
      </c>
      <c r="C106" t="s">
        <v>14</v>
      </c>
      <c r="D106">
        <v>56</v>
      </c>
      <c r="E106" t="s">
        <v>15</v>
      </c>
      <c r="F106">
        <v>398005</v>
      </c>
      <c r="G106" t="s">
        <v>22</v>
      </c>
      <c r="H106" t="s">
        <v>12</v>
      </c>
    </row>
    <row r="107" spans="1:8" x14ac:dyDescent="0.3">
      <c r="A107">
        <v>1106</v>
      </c>
      <c r="B107" t="s">
        <v>132</v>
      </c>
      <c r="C107" t="s">
        <v>9</v>
      </c>
      <c r="D107">
        <v>32</v>
      </c>
      <c r="E107" t="s">
        <v>10</v>
      </c>
      <c r="F107">
        <v>1093976</v>
      </c>
      <c r="G107" t="s">
        <v>25</v>
      </c>
      <c r="H107" t="s">
        <v>29</v>
      </c>
    </row>
    <row r="108" spans="1:8" x14ac:dyDescent="0.3">
      <c r="A108">
        <v>1107</v>
      </c>
      <c r="B108" t="s">
        <v>133</v>
      </c>
      <c r="C108" t="s">
        <v>9</v>
      </c>
      <c r="D108">
        <v>25</v>
      </c>
      <c r="E108" t="s">
        <v>28</v>
      </c>
      <c r="F108">
        <v>1815927</v>
      </c>
      <c r="G108" t="s">
        <v>16</v>
      </c>
      <c r="H108" t="s">
        <v>20</v>
      </c>
    </row>
    <row r="109" spans="1:8" x14ac:dyDescent="0.3">
      <c r="A109">
        <v>1108</v>
      </c>
      <c r="B109" t="s">
        <v>134</v>
      </c>
      <c r="C109" t="s">
        <v>14</v>
      </c>
      <c r="D109">
        <v>54</v>
      </c>
      <c r="E109" t="s">
        <v>39</v>
      </c>
      <c r="F109">
        <v>1562902</v>
      </c>
      <c r="G109" t="s">
        <v>16</v>
      </c>
      <c r="H109" t="s">
        <v>26</v>
      </c>
    </row>
    <row r="110" spans="1:8" x14ac:dyDescent="0.3">
      <c r="A110">
        <v>1109</v>
      </c>
      <c r="B110" t="s">
        <v>135</v>
      </c>
      <c r="C110" t="s">
        <v>9</v>
      </c>
      <c r="D110">
        <v>32</v>
      </c>
      <c r="E110" t="s">
        <v>19</v>
      </c>
      <c r="F110">
        <v>2055981</v>
      </c>
      <c r="G110" t="s">
        <v>11</v>
      </c>
      <c r="H110" t="s">
        <v>29</v>
      </c>
    </row>
    <row r="111" spans="1:8" x14ac:dyDescent="0.3">
      <c r="A111">
        <v>1110</v>
      </c>
      <c r="B111" t="s">
        <v>136</v>
      </c>
      <c r="C111" t="s">
        <v>14</v>
      </c>
      <c r="D111">
        <v>34</v>
      </c>
      <c r="E111" t="s">
        <v>24</v>
      </c>
      <c r="F111">
        <v>1805604</v>
      </c>
      <c r="G111" t="s">
        <v>16</v>
      </c>
      <c r="H111" t="s">
        <v>29</v>
      </c>
    </row>
    <row r="112" spans="1:8" x14ac:dyDescent="0.3">
      <c r="A112">
        <v>1111</v>
      </c>
      <c r="B112" t="s">
        <v>137</v>
      </c>
      <c r="C112" t="s">
        <v>9</v>
      </c>
      <c r="D112">
        <v>37</v>
      </c>
      <c r="E112" t="s">
        <v>19</v>
      </c>
      <c r="F112">
        <v>1189505</v>
      </c>
      <c r="G112" t="s">
        <v>25</v>
      </c>
      <c r="H112" t="s">
        <v>17</v>
      </c>
    </row>
    <row r="113" spans="1:8" x14ac:dyDescent="0.3">
      <c r="A113">
        <v>1112</v>
      </c>
      <c r="B113" t="s">
        <v>138</v>
      </c>
      <c r="C113" t="s">
        <v>14</v>
      </c>
      <c r="D113">
        <v>54</v>
      </c>
      <c r="E113" t="s">
        <v>31</v>
      </c>
      <c r="F113">
        <v>769946</v>
      </c>
      <c r="G113" t="s">
        <v>34</v>
      </c>
      <c r="H113" t="s">
        <v>26</v>
      </c>
    </row>
    <row r="114" spans="1:8" x14ac:dyDescent="0.3">
      <c r="A114">
        <v>1113</v>
      </c>
      <c r="B114" t="s">
        <v>139</v>
      </c>
      <c r="C114" t="s">
        <v>14</v>
      </c>
      <c r="D114">
        <v>34</v>
      </c>
      <c r="E114" t="s">
        <v>24</v>
      </c>
      <c r="F114">
        <v>1315769</v>
      </c>
      <c r="G114" t="s">
        <v>22</v>
      </c>
      <c r="H114" t="s">
        <v>29</v>
      </c>
    </row>
    <row r="115" spans="1:8" x14ac:dyDescent="0.3">
      <c r="A115">
        <v>1114</v>
      </c>
      <c r="B115" t="s">
        <v>140</v>
      </c>
      <c r="C115" t="s">
        <v>14</v>
      </c>
      <c r="D115">
        <v>30</v>
      </c>
      <c r="E115" t="s">
        <v>31</v>
      </c>
      <c r="F115">
        <v>1668773</v>
      </c>
      <c r="G115" t="s">
        <v>22</v>
      </c>
      <c r="H115" t="s">
        <v>26</v>
      </c>
    </row>
    <row r="116" spans="1:8" x14ac:dyDescent="0.3">
      <c r="A116">
        <v>1115</v>
      </c>
      <c r="B116" t="s">
        <v>141</v>
      </c>
      <c r="C116" t="s">
        <v>9</v>
      </c>
      <c r="D116">
        <v>40</v>
      </c>
      <c r="E116" t="s">
        <v>39</v>
      </c>
      <c r="F116">
        <v>1874733</v>
      </c>
      <c r="G116" t="s">
        <v>34</v>
      </c>
      <c r="H116" t="s">
        <v>29</v>
      </c>
    </row>
    <row r="117" spans="1:8" x14ac:dyDescent="0.3">
      <c r="A117">
        <v>1116</v>
      </c>
      <c r="B117" t="s">
        <v>142</v>
      </c>
      <c r="C117" t="s">
        <v>14</v>
      </c>
      <c r="D117">
        <v>31</v>
      </c>
      <c r="E117" t="s">
        <v>19</v>
      </c>
      <c r="F117">
        <v>1287179</v>
      </c>
      <c r="G117" t="s">
        <v>16</v>
      </c>
      <c r="H117" t="s">
        <v>29</v>
      </c>
    </row>
    <row r="118" spans="1:8" x14ac:dyDescent="0.3">
      <c r="A118">
        <v>1117</v>
      </c>
      <c r="B118" t="s">
        <v>143</v>
      </c>
      <c r="C118" t="s">
        <v>14</v>
      </c>
      <c r="D118">
        <v>28</v>
      </c>
      <c r="E118" t="s">
        <v>28</v>
      </c>
      <c r="F118">
        <v>1954967</v>
      </c>
      <c r="G118" t="s">
        <v>16</v>
      </c>
      <c r="H118" t="s">
        <v>20</v>
      </c>
    </row>
    <row r="119" spans="1:8" x14ac:dyDescent="0.3">
      <c r="A119">
        <v>1118</v>
      </c>
      <c r="B119" t="s">
        <v>144</v>
      </c>
      <c r="C119" t="s">
        <v>14</v>
      </c>
      <c r="D119">
        <v>54</v>
      </c>
      <c r="E119" t="s">
        <v>28</v>
      </c>
      <c r="F119">
        <v>1822008</v>
      </c>
      <c r="G119" t="s">
        <v>25</v>
      </c>
      <c r="H119" t="s">
        <v>29</v>
      </c>
    </row>
    <row r="120" spans="1:8" x14ac:dyDescent="0.3">
      <c r="A120">
        <v>1119</v>
      </c>
      <c r="B120" t="s">
        <v>145</v>
      </c>
      <c r="C120" t="s">
        <v>14</v>
      </c>
      <c r="D120">
        <v>43</v>
      </c>
      <c r="E120" t="s">
        <v>24</v>
      </c>
      <c r="F120">
        <v>1650583</v>
      </c>
      <c r="G120" t="s">
        <v>25</v>
      </c>
      <c r="H120" t="s">
        <v>26</v>
      </c>
    </row>
    <row r="121" spans="1:8" x14ac:dyDescent="0.3">
      <c r="A121">
        <v>1120</v>
      </c>
      <c r="B121" t="s">
        <v>146</v>
      </c>
      <c r="C121" t="s">
        <v>14</v>
      </c>
      <c r="D121">
        <v>54</v>
      </c>
      <c r="E121" t="s">
        <v>10</v>
      </c>
      <c r="F121">
        <v>1460317</v>
      </c>
      <c r="G121" t="s">
        <v>34</v>
      </c>
      <c r="H121" t="s">
        <v>20</v>
      </c>
    </row>
    <row r="122" spans="1:8" x14ac:dyDescent="0.3">
      <c r="A122">
        <v>1121</v>
      </c>
      <c r="B122" t="s">
        <v>147</v>
      </c>
      <c r="C122" t="s">
        <v>14</v>
      </c>
      <c r="D122">
        <v>30</v>
      </c>
      <c r="E122" t="s">
        <v>15</v>
      </c>
      <c r="F122">
        <v>1930965</v>
      </c>
      <c r="G122" t="s">
        <v>11</v>
      </c>
      <c r="H122" t="s">
        <v>12</v>
      </c>
    </row>
    <row r="123" spans="1:8" x14ac:dyDescent="0.3">
      <c r="A123">
        <v>1122</v>
      </c>
      <c r="B123" t="s">
        <v>148</v>
      </c>
      <c r="C123" t="s">
        <v>14</v>
      </c>
      <c r="D123">
        <v>55</v>
      </c>
      <c r="E123" t="s">
        <v>10</v>
      </c>
      <c r="F123">
        <v>421070</v>
      </c>
      <c r="G123" t="s">
        <v>22</v>
      </c>
      <c r="H123" t="s">
        <v>12</v>
      </c>
    </row>
    <row r="124" spans="1:8" x14ac:dyDescent="0.3">
      <c r="A124">
        <v>1123</v>
      </c>
      <c r="B124" t="s">
        <v>149</v>
      </c>
      <c r="C124" t="s">
        <v>9</v>
      </c>
      <c r="D124">
        <v>33</v>
      </c>
      <c r="E124" t="s">
        <v>39</v>
      </c>
      <c r="F124">
        <v>2200688</v>
      </c>
      <c r="G124" t="s">
        <v>11</v>
      </c>
      <c r="H124" t="s">
        <v>20</v>
      </c>
    </row>
    <row r="125" spans="1:8" x14ac:dyDescent="0.3">
      <c r="A125">
        <v>1124</v>
      </c>
      <c r="B125" t="s">
        <v>150</v>
      </c>
      <c r="C125" t="s">
        <v>14</v>
      </c>
      <c r="D125">
        <v>60</v>
      </c>
      <c r="E125" t="s">
        <v>31</v>
      </c>
      <c r="F125">
        <v>2047542</v>
      </c>
      <c r="G125" t="s">
        <v>25</v>
      </c>
      <c r="H125" t="s">
        <v>17</v>
      </c>
    </row>
    <row r="126" spans="1:8" x14ac:dyDescent="0.3">
      <c r="A126">
        <v>1125</v>
      </c>
      <c r="B126" t="s">
        <v>151</v>
      </c>
      <c r="C126" t="s">
        <v>9</v>
      </c>
      <c r="D126">
        <v>49</v>
      </c>
      <c r="E126" t="s">
        <v>31</v>
      </c>
      <c r="F126">
        <v>533991</v>
      </c>
      <c r="G126" t="s">
        <v>16</v>
      </c>
      <c r="H126" t="s">
        <v>20</v>
      </c>
    </row>
    <row r="127" spans="1:8" x14ac:dyDescent="0.3">
      <c r="A127">
        <v>1126</v>
      </c>
      <c r="B127" t="s">
        <v>152</v>
      </c>
      <c r="C127" t="s">
        <v>9</v>
      </c>
      <c r="D127">
        <v>33</v>
      </c>
      <c r="E127" t="s">
        <v>28</v>
      </c>
      <c r="F127">
        <v>776115</v>
      </c>
      <c r="G127" t="s">
        <v>34</v>
      </c>
      <c r="H127" t="s">
        <v>12</v>
      </c>
    </row>
    <row r="128" spans="1:8" x14ac:dyDescent="0.3">
      <c r="A128">
        <v>1127</v>
      </c>
      <c r="B128" t="s">
        <v>153</v>
      </c>
      <c r="C128" t="s">
        <v>9</v>
      </c>
      <c r="D128">
        <v>22</v>
      </c>
      <c r="E128" t="s">
        <v>10</v>
      </c>
      <c r="F128">
        <v>1750426</v>
      </c>
      <c r="G128" t="s">
        <v>11</v>
      </c>
      <c r="H128" t="s">
        <v>29</v>
      </c>
    </row>
    <row r="129" spans="1:8" x14ac:dyDescent="0.3">
      <c r="A129">
        <v>1128</v>
      </c>
      <c r="B129" t="s">
        <v>154</v>
      </c>
      <c r="C129" t="s">
        <v>14</v>
      </c>
      <c r="D129">
        <v>45</v>
      </c>
      <c r="E129" t="s">
        <v>39</v>
      </c>
      <c r="F129">
        <v>2281294</v>
      </c>
      <c r="G129" t="s">
        <v>34</v>
      </c>
      <c r="H129" t="s">
        <v>29</v>
      </c>
    </row>
    <row r="130" spans="1:8" x14ac:dyDescent="0.3">
      <c r="A130">
        <v>1129</v>
      </c>
      <c r="B130" t="s">
        <v>155</v>
      </c>
      <c r="C130" t="s">
        <v>14</v>
      </c>
      <c r="D130">
        <v>60</v>
      </c>
      <c r="E130" t="s">
        <v>24</v>
      </c>
      <c r="F130">
        <v>1679094</v>
      </c>
      <c r="G130" t="s">
        <v>22</v>
      </c>
      <c r="H130" t="s">
        <v>29</v>
      </c>
    </row>
    <row r="131" spans="1:8" x14ac:dyDescent="0.3">
      <c r="A131">
        <v>1130</v>
      </c>
      <c r="B131" t="s">
        <v>156</v>
      </c>
      <c r="C131" t="s">
        <v>9</v>
      </c>
      <c r="D131">
        <v>60</v>
      </c>
      <c r="E131" t="s">
        <v>24</v>
      </c>
      <c r="F131">
        <v>1690088</v>
      </c>
      <c r="G131" t="s">
        <v>16</v>
      </c>
      <c r="H131" t="s">
        <v>20</v>
      </c>
    </row>
    <row r="132" spans="1:8" x14ac:dyDescent="0.3">
      <c r="A132">
        <v>1131</v>
      </c>
      <c r="B132" t="s">
        <v>157</v>
      </c>
      <c r="C132" t="s">
        <v>14</v>
      </c>
      <c r="D132">
        <v>40</v>
      </c>
      <c r="E132" t="s">
        <v>10</v>
      </c>
      <c r="F132">
        <v>1277741</v>
      </c>
      <c r="G132" t="s">
        <v>11</v>
      </c>
      <c r="H132" t="s">
        <v>29</v>
      </c>
    </row>
    <row r="133" spans="1:8" x14ac:dyDescent="0.3">
      <c r="A133">
        <v>1132</v>
      </c>
      <c r="B133" t="s">
        <v>158</v>
      </c>
      <c r="C133" t="s">
        <v>9</v>
      </c>
      <c r="D133">
        <v>31</v>
      </c>
      <c r="E133" t="s">
        <v>10</v>
      </c>
      <c r="F133">
        <v>2192784</v>
      </c>
      <c r="G133" t="s">
        <v>16</v>
      </c>
      <c r="H133" t="s">
        <v>20</v>
      </c>
    </row>
    <row r="134" spans="1:8" x14ac:dyDescent="0.3">
      <c r="A134">
        <v>1133</v>
      </c>
      <c r="B134" t="s">
        <v>159</v>
      </c>
      <c r="C134" t="s">
        <v>14</v>
      </c>
      <c r="D134">
        <v>58</v>
      </c>
      <c r="E134" t="s">
        <v>31</v>
      </c>
      <c r="F134">
        <v>1583457</v>
      </c>
      <c r="G134" t="s">
        <v>34</v>
      </c>
      <c r="H134" t="s">
        <v>20</v>
      </c>
    </row>
    <row r="135" spans="1:8" x14ac:dyDescent="0.3">
      <c r="A135">
        <v>1134</v>
      </c>
      <c r="B135" t="s">
        <v>160</v>
      </c>
      <c r="C135" t="s">
        <v>9</v>
      </c>
      <c r="D135">
        <v>48</v>
      </c>
      <c r="E135" t="s">
        <v>10</v>
      </c>
      <c r="F135">
        <v>736243</v>
      </c>
      <c r="G135" t="s">
        <v>34</v>
      </c>
      <c r="H135" t="s">
        <v>12</v>
      </c>
    </row>
    <row r="136" spans="1:8" x14ac:dyDescent="0.3">
      <c r="A136">
        <v>1135</v>
      </c>
      <c r="B136" t="s">
        <v>161</v>
      </c>
      <c r="C136" t="s">
        <v>9</v>
      </c>
      <c r="D136">
        <v>53</v>
      </c>
      <c r="E136" t="s">
        <v>31</v>
      </c>
      <c r="F136">
        <v>1177561</v>
      </c>
      <c r="G136" t="s">
        <v>22</v>
      </c>
      <c r="H136" t="s">
        <v>17</v>
      </c>
    </row>
    <row r="137" spans="1:8" x14ac:dyDescent="0.3">
      <c r="A137">
        <v>1136</v>
      </c>
      <c r="B137" t="s">
        <v>162</v>
      </c>
      <c r="C137" t="s">
        <v>9</v>
      </c>
      <c r="D137">
        <v>56</v>
      </c>
      <c r="E137" t="s">
        <v>24</v>
      </c>
      <c r="F137">
        <v>2187800</v>
      </c>
      <c r="G137" t="s">
        <v>16</v>
      </c>
      <c r="H137" t="s">
        <v>12</v>
      </c>
    </row>
    <row r="138" spans="1:8" x14ac:dyDescent="0.3">
      <c r="A138">
        <v>1137</v>
      </c>
      <c r="B138" t="s">
        <v>163</v>
      </c>
      <c r="C138" t="s">
        <v>14</v>
      </c>
      <c r="D138">
        <v>60</v>
      </c>
      <c r="E138" t="s">
        <v>28</v>
      </c>
      <c r="F138">
        <v>1978580</v>
      </c>
      <c r="G138" t="s">
        <v>16</v>
      </c>
      <c r="H138" t="s">
        <v>17</v>
      </c>
    </row>
    <row r="139" spans="1:8" x14ac:dyDescent="0.3">
      <c r="A139">
        <v>1138</v>
      </c>
      <c r="B139" t="s">
        <v>164</v>
      </c>
      <c r="C139" t="s">
        <v>14</v>
      </c>
      <c r="D139">
        <v>51</v>
      </c>
      <c r="E139" t="s">
        <v>24</v>
      </c>
      <c r="F139">
        <v>897609</v>
      </c>
      <c r="G139" t="s">
        <v>16</v>
      </c>
      <c r="H139" t="s">
        <v>17</v>
      </c>
    </row>
    <row r="140" spans="1:8" x14ac:dyDescent="0.3">
      <c r="A140">
        <v>1139</v>
      </c>
      <c r="B140" t="s">
        <v>165</v>
      </c>
      <c r="C140" t="s">
        <v>14</v>
      </c>
      <c r="D140">
        <v>32</v>
      </c>
      <c r="E140" t="s">
        <v>39</v>
      </c>
      <c r="F140">
        <v>2124023</v>
      </c>
      <c r="G140" t="s">
        <v>34</v>
      </c>
      <c r="H140" t="s">
        <v>12</v>
      </c>
    </row>
    <row r="141" spans="1:8" x14ac:dyDescent="0.3">
      <c r="A141">
        <v>1140</v>
      </c>
      <c r="B141" t="s">
        <v>166</v>
      </c>
      <c r="C141" t="s">
        <v>9</v>
      </c>
      <c r="D141">
        <v>29</v>
      </c>
      <c r="E141" t="s">
        <v>31</v>
      </c>
      <c r="F141">
        <v>2158528</v>
      </c>
      <c r="G141" t="s">
        <v>22</v>
      </c>
      <c r="H141" t="s">
        <v>26</v>
      </c>
    </row>
    <row r="142" spans="1:8" x14ac:dyDescent="0.3">
      <c r="A142">
        <v>1141</v>
      </c>
      <c r="B142" t="s">
        <v>167</v>
      </c>
      <c r="C142" t="s">
        <v>9</v>
      </c>
      <c r="D142">
        <v>31</v>
      </c>
      <c r="E142" t="s">
        <v>24</v>
      </c>
      <c r="F142">
        <v>368794</v>
      </c>
      <c r="G142" t="s">
        <v>25</v>
      </c>
      <c r="H142" t="s">
        <v>17</v>
      </c>
    </row>
    <row r="143" spans="1:8" x14ac:dyDescent="0.3">
      <c r="A143">
        <v>1142</v>
      </c>
      <c r="B143" t="s">
        <v>168</v>
      </c>
      <c r="C143" t="s">
        <v>9</v>
      </c>
      <c r="D143">
        <v>30</v>
      </c>
      <c r="E143" t="s">
        <v>15</v>
      </c>
      <c r="F143">
        <v>838383</v>
      </c>
      <c r="G143" t="s">
        <v>25</v>
      </c>
      <c r="H143" t="s">
        <v>26</v>
      </c>
    </row>
    <row r="144" spans="1:8" x14ac:dyDescent="0.3">
      <c r="A144">
        <v>1143</v>
      </c>
      <c r="B144" t="s">
        <v>169</v>
      </c>
      <c r="C144" t="s">
        <v>9</v>
      </c>
      <c r="D144">
        <v>37</v>
      </c>
      <c r="E144" t="s">
        <v>15</v>
      </c>
      <c r="F144">
        <v>1177068</v>
      </c>
      <c r="G144" t="s">
        <v>11</v>
      </c>
      <c r="H144" t="s">
        <v>26</v>
      </c>
    </row>
    <row r="145" spans="1:8" x14ac:dyDescent="0.3">
      <c r="A145">
        <v>1144</v>
      </c>
      <c r="B145" t="s">
        <v>170</v>
      </c>
      <c r="C145" t="s">
        <v>14</v>
      </c>
      <c r="D145">
        <v>27</v>
      </c>
      <c r="E145" t="s">
        <v>15</v>
      </c>
      <c r="F145">
        <v>1193281</v>
      </c>
      <c r="G145" t="s">
        <v>34</v>
      </c>
      <c r="H145" t="s">
        <v>12</v>
      </c>
    </row>
    <row r="146" spans="1:8" x14ac:dyDescent="0.3">
      <c r="A146">
        <v>1145</v>
      </c>
      <c r="B146" t="s">
        <v>171</v>
      </c>
      <c r="C146" t="s">
        <v>9</v>
      </c>
      <c r="D146">
        <v>60</v>
      </c>
      <c r="E146" t="s">
        <v>15</v>
      </c>
      <c r="F146">
        <v>729627</v>
      </c>
      <c r="G146" t="s">
        <v>16</v>
      </c>
      <c r="H146" t="s">
        <v>12</v>
      </c>
    </row>
    <row r="147" spans="1:8" x14ac:dyDescent="0.3">
      <c r="A147">
        <v>1146</v>
      </c>
      <c r="B147" t="s">
        <v>172</v>
      </c>
      <c r="C147" t="s">
        <v>9</v>
      </c>
      <c r="D147">
        <v>23</v>
      </c>
      <c r="E147" t="s">
        <v>39</v>
      </c>
      <c r="F147">
        <v>1849155</v>
      </c>
      <c r="G147" t="s">
        <v>22</v>
      </c>
      <c r="H147" t="s">
        <v>26</v>
      </c>
    </row>
    <row r="148" spans="1:8" x14ac:dyDescent="0.3">
      <c r="A148">
        <v>1147</v>
      </c>
      <c r="B148" t="s">
        <v>173</v>
      </c>
      <c r="C148" t="s">
        <v>9</v>
      </c>
      <c r="D148">
        <v>44</v>
      </c>
      <c r="E148" t="s">
        <v>39</v>
      </c>
      <c r="F148">
        <v>719595</v>
      </c>
      <c r="G148" t="s">
        <v>25</v>
      </c>
      <c r="H148" t="s">
        <v>20</v>
      </c>
    </row>
    <row r="149" spans="1:8" x14ac:dyDescent="0.3">
      <c r="A149">
        <v>1148</v>
      </c>
      <c r="B149" t="s">
        <v>174</v>
      </c>
      <c r="C149" t="s">
        <v>14</v>
      </c>
      <c r="D149">
        <v>43</v>
      </c>
      <c r="E149" t="s">
        <v>10</v>
      </c>
      <c r="F149">
        <v>1259102</v>
      </c>
      <c r="G149" t="s">
        <v>25</v>
      </c>
      <c r="H149" t="s">
        <v>26</v>
      </c>
    </row>
    <row r="150" spans="1:8" x14ac:dyDescent="0.3">
      <c r="A150">
        <v>1149</v>
      </c>
      <c r="B150" t="s">
        <v>175</v>
      </c>
      <c r="C150" t="s">
        <v>14</v>
      </c>
      <c r="D150">
        <v>34</v>
      </c>
      <c r="E150" t="s">
        <v>31</v>
      </c>
      <c r="F150">
        <v>2094403</v>
      </c>
      <c r="G150" t="s">
        <v>16</v>
      </c>
      <c r="H150" t="s">
        <v>17</v>
      </c>
    </row>
    <row r="151" spans="1:8" x14ac:dyDescent="0.3">
      <c r="A151">
        <v>1150</v>
      </c>
      <c r="B151" t="s">
        <v>176</v>
      </c>
      <c r="C151" t="s">
        <v>14</v>
      </c>
      <c r="D151">
        <v>34</v>
      </c>
      <c r="E151" t="s">
        <v>39</v>
      </c>
      <c r="F151">
        <v>2137672</v>
      </c>
      <c r="G151" t="s">
        <v>16</v>
      </c>
      <c r="H151" t="s">
        <v>12</v>
      </c>
    </row>
    <row r="152" spans="1:8" x14ac:dyDescent="0.3">
      <c r="A152">
        <v>1151</v>
      </c>
      <c r="B152" t="s">
        <v>177</v>
      </c>
      <c r="C152" t="s">
        <v>9</v>
      </c>
      <c r="D152">
        <v>49</v>
      </c>
      <c r="E152" t="s">
        <v>24</v>
      </c>
      <c r="F152">
        <v>1649489</v>
      </c>
      <c r="G152" t="s">
        <v>34</v>
      </c>
      <c r="H152" t="s">
        <v>29</v>
      </c>
    </row>
    <row r="153" spans="1:8" x14ac:dyDescent="0.3">
      <c r="A153">
        <v>1152</v>
      </c>
      <c r="B153" t="s">
        <v>178</v>
      </c>
      <c r="C153" t="s">
        <v>14</v>
      </c>
      <c r="D153">
        <v>27</v>
      </c>
      <c r="E153" t="s">
        <v>15</v>
      </c>
      <c r="F153">
        <v>562287</v>
      </c>
      <c r="G153" t="s">
        <v>25</v>
      </c>
      <c r="H153" t="s">
        <v>26</v>
      </c>
    </row>
    <row r="154" spans="1:8" x14ac:dyDescent="0.3">
      <c r="A154">
        <v>1153</v>
      </c>
      <c r="B154" t="s">
        <v>179</v>
      </c>
      <c r="C154" t="s">
        <v>14</v>
      </c>
      <c r="D154">
        <v>44</v>
      </c>
      <c r="E154" t="s">
        <v>19</v>
      </c>
      <c r="F154">
        <v>1620732</v>
      </c>
      <c r="G154" t="s">
        <v>34</v>
      </c>
      <c r="H154" t="s">
        <v>12</v>
      </c>
    </row>
    <row r="155" spans="1:8" x14ac:dyDescent="0.3">
      <c r="A155">
        <v>1154</v>
      </c>
      <c r="B155" t="s">
        <v>180</v>
      </c>
      <c r="C155" t="s">
        <v>9</v>
      </c>
      <c r="D155">
        <v>35</v>
      </c>
      <c r="E155" t="s">
        <v>24</v>
      </c>
      <c r="F155">
        <v>1532643</v>
      </c>
      <c r="G155" t="s">
        <v>11</v>
      </c>
      <c r="H155" t="s">
        <v>20</v>
      </c>
    </row>
    <row r="156" spans="1:8" x14ac:dyDescent="0.3">
      <c r="A156">
        <v>1155</v>
      </c>
      <c r="B156" t="s">
        <v>181</v>
      </c>
      <c r="C156" t="s">
        <v>9</v>
      </c>
      <c r="D156">
        <v>47</v>
      </c>
      <c r="E156" t="s">
        <v>31</v>
      </c>
      <c r="F156">
        <v>1582409</v>
      </c>
      <c r="G156" t="s">
        <v>34</v>
      </c>
      <c r="H156" t="s">
        <v>17</v>
      </c>
    </row>
    <row r="157" spans="1:8" x14ac:dyDescent="0.3">
      <c r="A157">
        <v>1156</v>
      </c>
      <c r="B157" t="s">
        <v>182</v>
      </c>
      <c r="C157" t="s">
        <v>14</v>
      </c>
      <c r="D157">
        <v>32</v>
      </c>
      <c r="E157" t="s">
        <v>19</v>
      </c>
      <c r="F157">
        <v>2128122</v>
      </c>
      <c r="G157" t="s">
        <v>34</v>
      </c>
      <c r="H157" t="s">
        <v>26</v>
      </c>
    </row>
    <row r="158" spans="1:8" x14ac:dyDescent="0.3">
      <c r="A158">
        <v>1157</v>
      </c>
      <c r="B158" t="s">
        <v>183</v>
      </c>
      <c r="C158" t="s">
        <v>14</v>
      </c>
      <c r="D158">
        <v>27</v>
      </c>
      <c r="E158" t="s">
        <v>19</v>
      </c>
      <c r="F158">
        <v>1129618</v>
      </c>
      <c r="G158" t="s">
        <v>22</v>
      </c>
      <c r="H158" t="s">
        <v>26</v>
      </c>
    </row>
    <row r="159" spans="1:8" x14ac:dyDescent="0.3">
      <c r="A159">
        <v>1158</v>
      </c>
      <c r="B159" t="s">
        <v>184</v>
      </c>
      <c r="C159" t="s">
        <v>14</v>
      </c>
      <c r="D159">
        <v>49</v>
      </c>
      <c r="E159" t="s">
        <v>28</v>
      </c>
      <c r="F159">
        <v>1165323</v>
      </c>
      <c r="G159" t="s">
        <v>11</v>
      </c>
      <c r="H159" t="s">
        <v>17</v>
      </c>
    </row>
    <row r="160" spans="1:8" x14ac:dyDescent="0.3">
      <c r="A160">
        <v>1159</v>
      </c>
      <c r="B160" t="s">
        <v>185</v>
      </c>
      <c r="C160" t="s">
        <v>9</v>
      </c>
      <c r="D160">
        <v>60</v>
      </c>
      <c r="E160" t="s">
        <v>10</v>
      </c>
      <c r="F160">
        <v>1761569</v>
      </c>
      <c r="G160" t="s">
        <v>34</v>
      </c>
      <c r="H160" t="s">
        <v>17</v>
      </c>
    </row>
    <row r="161" spans="1:8" x14ac:dyDescent="0.3">
      <c r="A161">
        <v>1160</v>
      </c>
      <c r="B161" t="s">
        <v>186</v>
      </c>
      <c r="C161" t="s">
        <v>14</v>
      </c>
      <c r="D161">
        <v>25</v>
      </c>
      <c r="E161" t="s">
        <v>24</v>
      </c>
      <c r="F161">
        <v>2327651</v>
      </c>
      <c r="G161" t="s">
        <v>11</v>
      </c>
      <c r="H161" t="s">
        <v>26</v>
      </c>
    </row>
    <row r="162" spans="1:8" x14ac:dyDescent="0.3">
      <c r="A162">
        <v>1161</v>
      </c>
      <c r="B162" t="s">
        <v>187</v>
      </c>
      <c r="C162" t="s">
        <v>9</v>
      </c>
      <c r="D162">
        <v>22</v>
      </c>
      <c r="E162" t="s">
        <v>10</v>
      </c>
      <c r="F162">
        <v>995340</v>
      </c>
      <c r="G162" t="s">
        <v>34</v>
      </c>
      <c r="H162" t="s">
        <v>12</v>
      </c>
    </row>
    <row r="163" spans="1:8" x14ac:dyDescent="0.3">
      <c r="A163">
        <v>1162</v>
      </c>
      <c r="B163" t="s">
        <v>188</v>
      </c>
      <c r="C163" t="s">
        <v>14</v>
      </c>
      <c r="D163">
        <v>31</v>
      </c>
      <c r="E163" t="s">
        <v>39</v>
      </c>
      <c r="F163">
        <v>1044888</v>
      </c>
      <c r="G163" t="s">
        <v>16</v>
      </c>
      <c r="H163" t="s">
        <v>12</v>
      </c>
    </row>
    <row r="164" spans="1:8" x14ac:dyDescent="0.3">
      <c r="A164">
        <v>1163</v>
      </c>
      <c r="B164" t="s">
        <v>189</v>
      </c>
      <c r="C164" t="s">
        <v>9</v>
      </c>
      <c r="D164">
        <v>30</v>
      </c>
      <c r="E164" t="s">
        <v>24</v>
      </c>
      <c r="F164">
        <v>1368956</v>
      </c>
      <c r="G164" t="s">
        <v>34</v>
      </c>
      <c r="H164" t="s">
        <v>29</v>
      </c>
    </row>
    <row r="165" spans="1:8" x14ac:dyDescent="0.3">
      <c r="A165">
        <v>1164</v>
      </c>
      <c r="B165" t="s">
        <v>190</v>
      </c>
      <c r="C165" t="s">
        <v>9</v>
      </c>
      <c r="D165">
        <v>22</v>
      </c>
      <c r="E165" t="s">
        <v>24</v>
      </c>
      <c r="F165">
        <v>2377824</v>
      </c>
      <c r="G165" t="s">
        <v>11</v>
      </c>
      <c r="H165" t="s">
        <v>12</v>
      </c>
    </row>
    <row r="166" spans="1:8" x14ac:dyDescent="0.3">
      <c r="A166">
        <v>1165</v>
      </c>
      <c r="B166" t="s">
        <v>191</v>
      </c>
      <c r="C166" t="s">
        <v>14</v>
      </c>
      <c r="D166">
        <v>46</v>
      </c>
      <c r="E166" t="s">
        <v>31</v>
      </c>
      <c r="F166">
        <v>704769</v>
      </c>
      <c r="G166" t="s">
        <v>25</v>
      </c>
      <c r="H166" t="s">
        <v>26</v>
      </c>
    </row>
    <row r="167" spans="1:8" x14ac:dyDescent="0.3">
      <c r="A167">
        <v>1166</v>
      </c>
      <c r="B167" t="s">
        <v>192</v>
      </c>
      <c r="C167" t="s">
        <v>14</v>
      </c>
      <c r="D167">
        <v>60</v>
      </c>
      <c r="E167" t="s">
        <v>28</v>
      </c>
      <c r="F167">
        <v>1376247</v>
      </c>
      <c r="G167" t="s">
        <v>22</v>
      </c>
      <c r="H167" t="s">
        <v>26</v>
      </c>
    </row>
    <row r="168" spans="1:8" x14ac:dyDescent="0.3">
      <c r="A168">
        <v>1167</v>
      </c>
      <c r="B168" t="s">
        <v>193</v>
      </c>
      <c r="C168" t="s">
        <v>14</v>
      </c>
      <c r="D168">
        <v>45</v>
      </c>
      <c r="E168" t="s">
        <v>39</v>
      </c>
      <c r="F168">
        <v>1176207</v>
      </c>
      <c r="G168" t="s">
        <v>11</v>
      </c>
      <c r="H168" t="s">
        <v>17</v>
      </c>
    </row>
    <row r="169" spans="1:8" x14ac:dyDescent="0.3">
      <c r="A169">
        <v>1168</v>
      </c>
      <c r="B169" t="s">
        <v>194</v>
      </c>
      <c r="C169" t="s">
        <v>9</v>
      </c>
      <c r="D169">
        <v>51</v>
      </c>
      <c r="E169" t="s">
        <v>19</v>
      </c>
      <c r="F169">
        <v>351887</v>
      </c>
      <c r="G169" t="s">
        <v>25</v>
      </c>
      <c r="H169" t="s">
        <v>20</v>
      </c>
    </row>
    <row r="170" spans="1:8" x14ac:dyDescent="0.3">
      <c r="A170">
        <v>1169</v>
      </c>
      <c r="B170" t="s">
        <v>195</v>
      </c>
      <c r="C170" t="s">
        <v>14</v>
      </c>
      <c r="D170">
        <v>59</v>
      </c>
      <c r="E170" t="s">
        <v>31</v>
      </c>
      <c r="F170">
        <v>1274973</v>
      </c>
      <c r="G170" t="s">
        <v>11</v>
      </c>
      <c r="H170" t="s">
        <v>12</v>
      </c>
    </row>
    <row r="171" spans="1:8" x14ac:dyDescent="0.3">
      <c r="A171">
        <v>1170</v>
      </c>
      <c r="B171" t="s">
        <v>196</v>
      </c>
      <c r="C171" t="s">
        <v>14</v>
      </c>
      <c r="D171">
        <v>44</v>
      </c>
      <c r="E171" t="s">
        <v>24</v>
      </c>
      <c r="F171">
        <v>1451472</v>
      </c>
      <c r="G171" t="s">
        <v>25</v>
      </c>
      <c r="H171" t="s">
        <v>20</v>
      </c>
    </row>
    <row r="172" spans="1:8" x14ac:dyDescent="0.3">
      <c r="A172">
        <v>1171</v>
      </c>
      <c r="B172" t="s">
        <v>197</v>
      </c>
      <c r="C172" t="s">
        <v>9</v>
      </c>
      <c r="D172">
        <v>53</v>
      </c>
      <c r="E172" t="s">
        <v>19</v>
      </c>
      <c r="F172">
        <v>1590276</v>
      </c>
      <c r="G172" t="s">
        <v>11</v>
      </c>
      <c r="H172" t="s">
        <v>12</v>
      </c>
    </row>
    <row r="173" spans="1:8" x14ac:dyDescent="0.3">
      <c r="A173">
        <v>1172</v>
      </c>
      <c r="B173" t="s">
        <v>198</v>
      </c>
      <c r="C173" t="s">
        <v>9</v>
      </c>
      <c r="D173">
        <v>24</v>
      </c>
      <c r="E173" t="s">
        <v>19</v>
      </c>
      <c r="F173">
        <v>1753788</v>
      </c>
      <c r="G173" t="s">
        <v>11</v>
      </c>
      <c r="H173" t="s">
        <v>20</v>
      </c>
    </row>
    <row r="174" spans="1:8" x14ac:dyDescent="0.3">
      <c r="A174">
        <v>1173</v>
      </c>
      <c r="B174" t="s">
        <v>199</v>
      </c>
      <c r="C174" t="s">
        <v>14</v>
      </c>
      <c r="D174">
        <v>22</v>
      </c>
      <c r="E174" t="s">
        <v>24</v>
      </c>
      <c r="F174">
        <v>1836725</v>
      </c>
      <c r="G174" t="s">
        <v>11</v>
      </c>
      <c r="H174" t="s">
        <v>29</v>
      </c>
    </row>
    <row r="175" spans="1:8" x14ac:dyDescent="0.3">
      <c r="A175">
        <v>1174</v>
      </c>
      <c r="B175" t="s">
        <v>200</v>
      </c>
      <c r="C175" t="s">
        <v>14</v>
      </c>
      <c r="D175">
        <v>26</v>
      </c>
      <c r="E175" t="s">
        <v>39</v>
      </c>
      <c r="F175">
        <v>379129</v>
      </c>
      <c r="G175" t="s">
        <v>34</v>
      </c>
      <c r="H175" t="s">
        <v>20</v>
      </c>
    </row>
    <row r="176" spans="1:8" x14ac:dyDescent="0.3">
      <c r="A176">
        <v>1175</v>
      </c>
      <c r="B176" t="s">
        <v>201</v>
      </c>
      <c r="C176" t="s">
        <v>9</v>
      </c>
      <c r="D176">
        <v>56</v>
      </c>
      <c r="E176" t="s">
        <v>24</v>
      </c>
      <c r="F176">
        <v>1364390</v>
      </c>
      <c r="G176" t="s">
        <v>25</v>
      </c>
      <c r="H176" t="s">
        <v>12</v>
      </c>
    </row>
    <row r="177" spans="1:8" x14ac:dyDescent="0.3">
      <c r="A177">
        <v>1176</v>
      </c>
      <c r="B177" t="s">
        <v>202</v>
      </c>
      <c r="C177" t="s">
        <v>14</v>
      </c>
      <c r="D177">
        <v>26</v>
      </c>
      <c r="E177" t="s">
        <v>10</v>
      </c>
      <c r="F177">
        <v>1529638</v>
      </c>
      <c r="G177" t="s">
        <v>22</v>
      </c>
      <c r="H177" t="s">
        <v>17</v>
      </c>
    </row>
    <row r="178" spans="1:8" x14ac:dyDescent="0.3">
      <c r="A178">
        <v>1177</v>
      </c>
      <c r="B178" t="s">
        <v>203</v>
      </c>
      <c r="C178" t="s">
        <v>14</v>
      </c>
      <c r="D178">
        <v>31</v>
      </c>
      <c r="E178" t="s">
        <v>19</v>
      </c>
      <c r="F178">
        <v>1686206</v>
      </c>
      <c r="G178" t="s">
        <v>11</v>
      </c>
      <c r="H178" t="s">
        <v>26</v>
      </c>
    </row>
    <row r="179" spans="1:8" x14ac:dyDescent="0.3">
      <c r="A179">
        <v>1178</v>
      </c>
      <c r="B179" t="s">
        <v>204</v>
      </c>
      <c r="C179" t="s">
        <v>9</v>
      </c>
      <c r="D179">
        <v>36</v>
      </c>
      <c r="E179" t="s">
        <v>39</v>
      </c>
      <c r="F179">
        <v>1356975</v>
      </c>
      <c r="G179" t="s">
        <v>11</v>
      </c>
      <c r="H179" t="s">
        <v>12</v>
      </c>
    </row>
    <row r="180" spans="1:8" x14ac:dyDescent="0.3">
      <c r="A180">
        <v>1179</v>
      </c>
      <c r="B180" t="s">
        <v>205</v>
      </c>
      <c r="C180" t="s">
        <v>14</v>
      </c>
      <c r="D180">
        <v>53</v>
      </c>
      <c r="E180" t="s">
        <v>31</v>
      </c>
      <c r="F180">
        <v>948851</v>
      </c>
      <c r="G180" t="s">
        <v>34</v>
      </c>
      <c r="H180" t="s">
        <v>26</v>
      </c>
    </row>
    <row r="181" spans="1:8" x14ac:dyDescent="0.3">
      <c r="A181">
        <v>1180</v>
      </c>
      <c r="B181" t="s">
        <v>206</v>
      </c>
      <c r="C181" t="s">
        <v>14</v>
      </c>
      <c r="D181">
        <v>45</v>
      </c>
      <c r="E181" t="s">
        <v>24</v>
      </c>
      <c r="F181">
        <v>1497993</v>
      </c>
      <c r="G181" t="s">
        <v>22</v>
      </c>
      <c r="H181" t="s">
        <v>12</v>
      </c>
    </row>
    <row r="182" spans="1:8" x14ac:dyDescent="0.3">
      <c r="A182">
        <v>1181</v>
      </c>
      <c r="B182" t="s">
        <v>207</v>
      </c>
      <c r="C182" t="s">
        <v>9</v>
      </c>
      <c r="D182">
        <v>26</v>
      </c>
      <c r="E182" t="s">
        <v>31</v>
      </c>
      <c r="F182">
        <v>2180637</v>
      </c>
      <c r="G182" t="s">
        <v>11</v>
      </c>
      <c r="H182" t="s">
        <v>29</v>
      </c>
    </row>
    <row r="183" spans="1:8" x14ac:dyDescent="0.3">
      <c r="A183">
        <v>1182</v>
      </c>
      <c r="B183" t="s">
        <v>208</v>
      </c>
      <c r="C183" t="s">
        <v>14</v>
      </c>
      <c r="D183">
        <v>29</v>
      </c>
      <c r="E183" t="s">
        <v>24</v>
      </c>
      <c r="F183">
        <v>1484224</v>
      </c>
      <c r="G183" t="s">
        <v>11</v>
      </c>
      <c r="H183" t="s">
        <v>20</v>
      </c>
    </row>
    <row r="184" spans="1:8" x14ac:dyDescent="0.3">
      <c r="A184">
        <v>1183</v>
      </c>
      <c r="B184" t="s">
        <v>209</v>
      </c>
      <c r="C184" t="s">
        <v>9</v>
      </c>
      <c r="D184">
        <v>23</v>
      </c>
      <c r="E184" t="s">
        <v>39</v>
      </c>
      <c r="F184">
        <v>2206291</v>
      </c>
      <c r="G184" t="s">
        <v>11</v>
      </c>
      <c r="H184" t="s">
        <v>29</v>
      </c>
    </row>
    <row r="185" spans="1:8" x14ac:dyDescent="0.3">
      <c r="A185">
        <v>1184</v>
      </c>
      <c r="B185" t="s">
        <v>210</v>
      </c>
      <c r="C185" t="s">
        <v>9</v>
      </c>
      <c r="D185">
        <v>37</v>
      </c>
      <c r="E185" t="s">
        <v>28</v>
      </c>
      <c r="F185">
        <v>2438869</v>
      </c>
      <c r="G185" t="s">
        <v>11</v>
      </c>
      <c r="H185" t="s">
        <v>29</v>
      </c>
    </row>
    <row r="186" spans="1:8" x14ac:dyDescent="0.3">
      <c r="A186">
        <v>1185</v>
      </c>
      <c r="B186" t="s">
        <v>211</v>
      </c>
      <c r="C186" t="s">
        <v>9</v>
      </c>
      <c r="D186">
        <v>27</v>
      </c>
      <c r="E186" t="s">
        <v>19</v>
      </c>
      <c r="F186">
        <v>2207346</v>
      </c>
      <c r="G186" t="s">
        <v>16</v>
      </c>
      <c r="H186" t="s">
        <v>29</v>
      </c>
    </row>
    <row r="187" spans="1:8" x14ac:dyDescent="0.3">
      <c r="A187">
        <v>1186</v>
      </c>
      <c r="B187" t="s">
        <v>212</v>
      </c>
      <c r="C187" t="s">
        <v>14</v>
      </c>
      <c r="D187">
        <v>43</v>
      </c>
      <c r="E187" t="s">
        <v>10</v>
      </c>
      <c r="F187">
        <v>1662497</v>
      </c>
      <c r="G187" t="s">
        <v>11</v>
      </c>
      <c r="H187" t="s">
        <v>26</v>
      </c>
    </row>
    <row r="188" spans="1:8" x14ac:dyDescent="0.3">
      <c r="A188">
        <v>1187</v>
      </c>
      <c r="B188" t="s">
        <v>213</v>
      </c>
      <c r="C188" t="s">
        <v>9</v>
      </c>
      <c r="D188">
        <v>23</v>
      </c>
      <c r="E188" t="s">
        <v>24</v>
      </c>
      <c r="F188">
        <v>2425140</v>
      </c>
      <c r="G188" t="s">
        <v>11</v>
      </c>
      <c r="H188" t="s">
        <v>29</v>
      </c>
    </row>
    <row r="189" spans="1:8" x14ac:dyDescent="0.3">
      <c r="A189">
        <v>1188</v>
      </c>
      <c r="B189" t="s">
        <v>214</v>
      </c>
      <c r="C189" t="s">
        <v>9</v>
      </c>
      <c r="D189">
        <v>37</v>
      </c>
      <c r="E189" t="s">
        <v>39</v>
      </c>
      <c r="F189">
        <v>1431009</v>
      </c>
      <c r="G189" t="s">
        <v>11</v>
      </c>
      <c r="H189" t="s">
        <v>17</v>
      </c>
    </row>
    <row r="190" spans="1:8" x14ac:dyDescent="0.3">
      <c r="A190">
        <v>1189</v>
      </c>
      <c r="B190" t="s">
        <v>215</v>
      </c>
      <c r="C190" t="s">
        <v>14</v>
      </c>
      <c r="D190">
        <v>59</v>
      </c>
      <c r="E190" t="s">
        <v>28</v>
      </c>
      <c r="F190">
        <v>1948933</v>
      </c>
      <c r="G190" t="s">
        <v>16</v>
      </c>
      <c r="H190" t="s">
        <v>17</v>
      </c>
    </row>
    <row r="191" spans="1:8" x14ac:dyDescent="0.3">
      <c r="A191">
        <v>1190</v>
      </c>
      <c r="B191" t="s">
        <v>216</v>
      </c>
      <c r="C191" t="s">
        <v>14</v>
      </c>
      <c r="D191">
        <v>27</v>
      </c>
      <c r="E191" t="s">
        <v>39</v>
      </c>
      <c r="F191">
        <v>655254</v>
      </c>
      <c r="G191" t="s">
        <v>22</v>
      </c>
      <c r="H191" t="s">
        <v>12</v>
      </c>
    </row>
    <row r="192" spans="1:8" x14ac:dyDescent="0.3">
      <c r="A192">
        <v>1191</v>
      </c>
      <c r="B192" t="s">
        <v>217</v>
      </c>
      <c r="C192" t="s">
        <v>14</v>
      </c>
      <c r="D192">
        <v>37</v>
      </c>
      <c r="E192" t="s">
        <v>19</v>
      </c>
      <c r="F192">
        <v>523282</v>
      </c>
      <c r="G192" t="s">
        <v>16</v>
      </c>
      <c r="H192" t="s">
        <v>12</v>
      </c>
    </row>
    <row r="193" spans="1:8" x14ac:dyDescent="0.3">
      <c r="A193">
        <v>1192</v>
      </c>
      <c r="B193" t="s">
        <v>218</v>
      </c>
      <c r="C193" t="s">
        <v>9</v>
      </c>
      <c r="D193">
        <v>35</v>
      </c>
      <c r="E193" t="s">
        <v>19</v>
      </c>
      <c r="F193">
        <v>515128</v>
      </c>
      <c r="G193" t="s">
        <v>16</v>
      </c>
      <c r="H193" t="s">
        <v>20</v>
      </c>
    </row>
    <row r="194" spans="1:8" x14ac:dyDescent="0.3">
      <c r="A194">
        <v>1193</v>
      </c>
      <c r="B194" t="s">
        <v>219</v>
      </c>
      <c r="C194" t="s">
        <v>14</v>
      </c>
      <c r="D194">
        <v>43</v>
      </c>
      <c r="E194" t="s">
        <v>15</v>
      </c>
      <c r="F194">
        <v>1642145</v>
      </c>
      <c r="G194" t="s">
        <v>25</v>
      </c>
      <c r="H194" t="s">
        <v>12</v>
      </c>
    </row>
    <row r="195" spans="1:8" x14ac:dyDescent="0.3">
      <c r="A195">
        <v>1194</v>
      </c>
      <c r="B195" t="s">
        <v>220</v>
      </c>
      <c r="C195" t="s">
        <v>14</v>
      </c>
      <c r="D195">
        <v>22</v>
      </c>
      <c r="E195" t="s">
        <v>31</v>
      </c>
      <c r="F195">
        <v>2374815</v>
      </c>
      <c r="G195" t="s">
        <v>22</v>
      </c>
      <c r="H195" t="s">
        <v>26</v>
      </c>
    </row>
    <row r="196" spans="1:8" x14ac:dyDescent="0.3">
      <c r="A196">
        <v>1195</v>
      </c>
      <c r="B196" t="s">
        <v>221</v>
      </c>
      <c r="C196" t="s">
        <v>14</v>
      </c>
      <c r="D196">
        <v>39</v>
      </c>
      <c r="E196" t="s">
        <v>10</v>
      </c>
      <c r="F196">
        <v>2378683</v>
      </c>
      <c r="G196" t="s">
        <v>22</v>
      </c>
      <c r="H196" t="s">
        <v>29</v>
      </c>
    </row>
    <row r="197" spans="1:8" x14ac:dyDescent="0.3">
      <c r="A197">
        <v>1196</v>
      </c>
      <c r="B197" t="s">
        <v>222</v>
      </c>
      <c r="C197" t="s">
        <v>14</v>
      </c>
      <c r="D197">
        <v>42</v>
      </c>
      <c r="E197" t="s">
        <v>10</v>
      </c>
      <c r="F197">
        <v>1914275</v>
      </c>
      <c r="G197" t="s">
        <v>16</v>
      </c>
      <c r="H197" t="s">
        <v>17</v>
      </c>
    </row>
    <row r="198" spans="1:8" x14ac:dyDescent="0.3">
      <c r="A198">
        <v>1197</v>
      </c>
      <c r="B198" t="s">
        <v>223</v>
      </c>
      <c r="C198" t="s">
        <v>9</v>
      </c>
      <c r="D198">
        <v>42</v>
      </c>
      <c r="E198" t="s">
        <v>39</v>
      </c>
      <c r="F198">
        <v>738661</v>
      </c>
      <c r="G198" t="s">
        <v>22</v>
      </c>
      <c r="H198" t="s">
        <v>29</v>
      </c>
    </row>
    <row r="199" spans="1:8" x14ac:dyDescent="0.3">
      <c r="A199">
        <v>1198</v>
      </c>
      <c r="B199" t="s">
        <v>224</v>
      </c>
      <c r="C199" t="s">
        <v>14</v>
      </c>
      <c r="D199">
        <v>27</v>
      </c>
      <c r="E199" t="s">
        <v>39</v>
      </c>
      <c r="F199">
        <v>2262256</v>
      </c>
      <c r="G199" t="s">
        <v>25</v>
      </c>
      <c r="H199" t="s">
        <v>17</v>
      </c>
    </row>
    <row r="200" spans="1:8" x14ac:dyDescent="0.3">
      <c r="A200">
        <v>1199</v>
      </c>
      <c r="B200" t="s">
        <v>225</v>
      </c>
      <c r="C200" t="s">
        <v>14</v>
      </c>
      <c r="D200">
        <v>34</v>
      </c>
      <c r="E200" t="s">
        <v>31</v>
      </c>
      <c r="F200">
        <v>467699</v>
      </c>
      <c r="G200" t="s">
        <v>22</v>
      </c>
      <c r="H200" t="s">
        <v>26</v>
      </c>
    </row>
    <row r="201" spans="1:8" x14ac:dyDescent="0.3">
      <c r="A201">
        <v>1200</v>
      </c>
      <c r="B201" t="s">
        <v>226</v>
      </c>
      <c r="C201" t="s">
        <v>9</v>
      </c>
      <c r="D201">
        <v>32</v>
      </c>
      <c r="E201" t="s">
        <v>15</v>
      </c>
      <c r="F201">
        <v>351557</v>
      </c>
      <c r="G201" t="s">
        <v>34</v>
      </c>
      <c r="H201" t="s">
        <v>26</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6"/>
  <sheetViews>
    <sheetView workbookViewId="0">
      <selection activeCell="C12" sqref="C12"/>
    </sheetView>
  </sheetViews>
  <sheetFormatPr defaultRowHeight="14.4" x14ac:dyDescent="0.3"/>
  <cols>
    <col min="1" max="1" width="14.88671875" customWidth="1"/>
    <col min="2" max="2" width="12.109375" customWidth="1"/>
    <col min="3" max="3" width="14.109375" customWidth="1"/>
    <col min="4" max="4" width="19.5546875" customWidth="1"/>
  </cols>
  <sheetData>
    <row r="1" spans="1:4" x14ac:dyDescent="0.3">
      <c r="A1" t="s">
        <v>227</v>
      </c>
      <c r="B1" t="s">
        <v>228</v>
      </c>
      <c r="C1" t="s">
        <v>229</v>
      </c>
      <c r="D1" t="s">
        <v>230</v>
      </c>
    </row>
    <row r="2" spans="1:4" x14ac:dyDescent="0.3">
      <c r="A2" t="s">
        <v>231</v>
      </c>
      <c r="B2" t="s">
        <v>232</v>
      </c>
      <c r="C2">
        <v>8.5</v>
      </c>
      <c r="D2">
        <v>10000000</v>
      </c>
    </row>
    <row r="3" spans="1:4" x14ac:dyDescent="0.3">
      <c r="A3" t="s">
        <v>233</v>
      </c>
      <c r="B3" t="s">
        <v>234</v>
      </c>
      <c r="C3">
        <v>12</v>
      </c>
      <c r="D3">
        <v>2000000</v>
      </c>
    </row>
    <row r="4" spans="1:4" x14ac:dyDescent="0.3">
      <c r="A4" t="s">
        <v>235</v>
      </c>
      <c r="B4" t="s">
        <v>236</v>
      </c>
      <c r="C4">
        <v>9.5</v>
      </c>
      <c r="D4">
        <v>3000000</v>
      </c>
    </row>
    <row r="5" spans="1:4" x14ac:dyDescent="0.3">
      <c r="A5" t="s">
        <v>237</v>
      </c>
      <c r="B5" t="s">
        <v>238</v>
      </c>
      <c r="C5">
        <v>7.5</v>
      </c>
      <c r="D5">
        <v>5000000</v>
      </c>
    </row>
    <row r="6" spans="1:4" x14ac:dyDescent="0.3">
      <c r="A6" t="s">
        <v>239</v>
      </c>
      <c r="B6" t="s">
        <v>240</v>
      </c>
      <c r="C6">
        <v>11</v>
      </c>
      <c r="D6">
        <v>15000000</v>
      </c>
    </row>
  </sheetData>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6"/>
  <sheetViews>
    <sheetView workbookViewId="0">
      <selection activeCell="D1" sqref="D1"/>
    </sheetView>
  </sheetViews>
  <sheetFormatPr defaultRowHeight="14.4" x14ac:dyDescent="0.3"/>
  <cols>
    <col min="1" max="1" width="11.5546875" customWidth="1"/>
    <col min="2" max="2" width="18.88671875" customWidth="1"/>
    <col min="3" max="3" width="10.33203125" customWidth="1"/>
    <col min="4" max="4" width="13.5546875" customWidth="1"/>
  </cols>
  <sheetData>
    <row r="1" spans="1:4" x14ac:dyDescent="0.3">
      <c r="A1" t="s">
        <v>7</v>
      </c>
      <c r="B1" t="s">
        <v>241</v>
      </c>
      <c r="C1" t="s">
        <v>6</v>
      </c>
      <c r="D1" t="s">
        <v>242</v>
      </c>
    </row>
    <row r="2" spans="1:4" x14ac:dyDescent="0.3">
      <c r="A2" t="s">
        <v>12</v>
      </c>
      <c r="B2" t="s">
        <v>3090</v>
      </c>
      <c r="C2" t="s">
        <v>16</v>
      </c>
      <c r="D2" t="s">
        <v>244</v>
      </c>
    </row>
    <row r="3" spans="1:4" x14ac:dyDescent="0.3">
      <c r="A3" t="s">
        <v>29</v>
      </c>
      <c r="B3" t="s">
        <v>3091</v>
      </c>
      <c r="C3" t="s">
        <v>22</v>
      </c>
      <c r="D3" t="s">
        <v>246</v>
      </c>
    </row>
    <row r="4" spans="1:4" x14ac:dyDescent="0.3">
      <c r="A4" t="s">
        <v>26</v>
      </c>
      <c r="B4" t="s">
        <v>3092</v>
      </c>
      <c r="C4" t="s">
        <v>11</v>
      </c>
      <c r="D4" t="s">
        <v>246</v>
      </c>
    </row>
    <row r="5" spans="1:4" x14ac:dyDescent="0.3">
      <c r="A5" t="s">
        <v>20</v>
      </c>
      <c r="B5" t="s">
        <v>3093</v>
      </c>
      <c r="C5" t="s">
        <v>34</v>
      </c>
      <c r="D5" t="s">
        <v>246</v>
      </c>
    </row>
    <row r="6" spans="1:4" x14ac:dyDescent="0.3">
      <c r="A6" t="s">
        <v>17</v>
      </c>
      <c r="B6" t="s">
        <v>3094</v>
      </c>
      <c r="C6" t="s">
        <v>25</v>
      </c>
      <c r="D6" t="s">
        <v>244</v>
      </c>
    </row>
  </sheetData>
  <phoneticPr fontId="1" type="noConversion"/>
  <pageMargins left="0.75" right="0.75" top="1" bottom="1" header="0.5" footer="0.5"/>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31"/>
  <sheetViews>
    <sheetView workbookViewId="0">
      <selection activeCell="O29" sqref="O29"/>
    </sheetView>
  </sheetViews>
  <sheetFormatPr defaultRowHeight="14.4" x14ac:dyDescent="0.3"/>
  <cols>
    <col min="1" max="1" width="14" customWidth="1"/>
    <col min="2" max="2" width="17.21875" customWidth="1"/>
    <col min="3" max="3" width="12.77734375" customWidth="1"/>
    <col min="4" max="4" width="11.5546875" customWidth="1"/>
  </cols>
  <sheetData>
    <row r="1" spans="1:4" x14ac:dyDescent="0.3">
      <c r="A1" t="s">
        <v>250</v>
      </c>
      <c r="B1" t="s">
        <v>251</v>
      </c>
      <c r="C1" t="s">
        <v>252</v>
      </c>
      <c r="D1" t="s">
        <v>7</v>
      </c>
    </row>
    <row r="2" spans="1:4" x14ac:dyDescent="0.3">
      <c r="A2" t="s">
        <v>253</v>
      </c>
      <c r="B2" t="s">
        <v>254</v>
      </c>
      <c r="C2" t="s">
        <v>15</v>
      </c>
      <c r="D2" t="s">
        <v>12</v>
      </c>
    </row>
    <row r="3" spans="1:4" x14ac:dyDescent="0.3">
      <c r="A3" t="s">
        <v>255</v>
      </c>
      <c r="B3" t="s">
        <v>256</v>
      </c>
      <c r="C3" t="s">
        <v>257</v>
      </c>
      <c r="D3" t="s">
        <v>17</v>
      </c>
    </row>
    <row r="4" spans="1:4" x14ac:dyDescent="0.3">
      <c r="A4" t="s">
        <v>258</v>
      </c>
      <c r="B4" t="s">
        <v>259</v>
      </c>
      <c r="C4" t="s">
        <v>15</v>
      </c>
      <c r="D4" t="s">
        <v>20</v>
      </c>
    </row>
    <row r="5" spans="1:4" x14ac:dyDescent="0.3">
      <c r="A5" t="s">
        <v>260</v>
      </c>
      <c r="B5" t="s">
        <v>261</v>
      </c>
      <c r="C5" t="s">
        <v>15</v>
      </c>
      <c r="D5" t="s">
        <v>17</v>
      </c>
    </row>
    <row r="6" spans="1:4" x14ac:dyDescent="0.3">
      <c r="A6" t="s">
        <v>262</v>
      </c>
      <c r="B6" t="s">
        <v>263</v>
      </c>
      <c r="C6" t="s">
        <v>257</v>
      </c>
      <c r="D6" t="s">
        <v>12</v>
      </c>
    </row>
    <row r="7" spans="1:4" x14ac:dyDescent="0.3">
      <c r="A7" t="s">
        <v>264</v>
      </c>
      <c r="B7" t="s">
        <v>265</v>
      </c>
      <c r="C7" t="s">
        <v>15</v>
      </c>
      <c r="D7" t="s">
        <v>29</v>
      </c>
    </row>
    <row r="8" spans="1:4" x14ac:dyDescent="0.3">
      <c r="A8" t="s">
        <v>266</v>
      </c>
      <c r="B8" t="s">
        <v>267</v>
      </c>
      <c r="C8" t="s">
        <v>268</v>
      </c>
      <c r="D8" t="s">
        <v>12</v>
      </c>
    </row>
    <row r="9" spans="1:4" x14ac:dyDescent="0.3">
      <c r="A9" t="s">
        <v>269</v>
      </c>
      <c r="B9" t="s">
        <v>270</v>
      </c>
      <c r="C9" t="s">
        <v>257</v>
      </c>
      <c r="D9" t="s">
        <v>26</v>
      </c>
    </row>
    <row r="10" spans="1:4" x14ac:dyDescent="0.3">
      <c r="A10" t="s">
        <v>271</v>
      </c>
      <c r="B10" t="s">
        <v>272</v>
      </c>
      <c r="C10" t="s">
        <v>257</v>
      </c>
      <c r="D10" t="s">
        <v>26</v>
      </c>
    </row>
    <row r="11" spans="1:4" x14ac:dyDescent="0.3">
      <c r="A11" t="s">
        <v>273</v>
      </c>
      <c r="B11" t="s">
        <v>274</v>
      </c>
      <c r="C11" t="s">
        <v>268</v>
      </c>
      <c r="D11" t="s">
        <v>26</v>
      </c>
    </row>
    <row r="12" spans="1:4" x14ac:dyDescent="0.3">
      <c r="A12" t="s">
        <v>275</v>
      </c>
      <c r="B12" t="s">
        <v>276</v>
      </c>
      <c r="C12" t="s">
        <v>257</v>
      </c>
      <c r="D12" t="s">
        <v>20</v>
      </c>
    </row>
    <row r="13" spans="1:4" x14ac:dyDescent="0.3">
      <c r="A13" t="s">
        <v>277</v>
      </c>
      <c r="B13" t="s">
        <v>278</v>
      </c>
      <c r="C13" t="s">
        <v>257</v>
      </c>
      <c r="D13" t="s">
        <v>12</v>
      </c>
    </row>
    <row r="14" spans="1:4" x14ac:dyDescent="0.3">
      <c r="A14" t="s">
        <v>279</v>
      </c>
      <c r="B14" t="s">
        <v>280</v>
      </c>
      <c r="C14" t="s">
        <v>257</v>
      </c>
      <c r="D14" t="s">
        <v>29</v>
      </c>
    </row>
    <row r="15" spans="1:4" x14ac:dyDescent="0.3">
      <c r="A15" t="s">
        <v>281</v>
      </c>
      <c r="B15" t="s">
        <v>282</v>
      </c>
      <c r="C15" t="s">
        <v>268</v>
      </c>
      <c r="D15" t="s">
        <v>12</v>
      </c>
    </row>
    <row r="16" spans="1:4" x14ac:dyDescent="0.3">
      <c r="A16" t="s">
        <v>283</v>
      </c>
      <c r="B16" t="s">
        <v>284</v>
      </c>
      <c r="C16" t="s">
        <v>15</v>
      </c>
      <c r="D16" t="s">
        <v>29</v>
      </c>
    </row>
    <row r="17" spans="1:4" x14ac:dyDescent="0.3">
      <c r="A17" t="s">
        <v>285</v>
      </c>
      <c r="B17" t="s">
        <v>286</v>
      </c>
      <c r="C17" t="s">
        <v>268</v>
      </c>
      <c r="D17" t="s">
        <v>12</v>
      </c>
    </row>
    <row r="18" spans="1:4" x14ac:dyDescent="0.3">
      <c r="A18" t="s">
        <v>287</v>
      </c>
      <c r="B18" t="s">
        <v>288</v>
      </c>
      <c r="C18" t="s">
        <v>15</v>
      </c>
      <c r="D18" t="s">
        <v>20</v>
      </c>
    </row>
    <row r="19" spans="1:4" x14ac:dyDescent="0.3">
      <c r="A19" t="s">
        <v>289</v>
      </c>
      <c r="B19" t="s">
        <v>290</v>
      </c>
      <c r="C19" t="s">
        <v>257</v>
      </c>
      <c r="D19" t="s">
        <v>17</v>
      </c>
    </row>
    <row r="20" spans="1:4" x14ac:dyDescent="0.3">
      <c r="A20" t="s">
        <v>291</v>
      </c>
      <c r="B20" t="s">
        <v>292</v>
      </c>
      <c r="C20" t="s">
        <v>268</v>
      </c>
      <c r="D20" t="s">
        <v>26</v>
      </c>
    </row>
    <row r="21" spans="1:4" x14ac:dyDescent="0.3">
      <c r="A21" t="s">
        <v>293</v>
      </c>
      <c r="B21" t="s">
        <v>294</v>
      </c>
      <c r="C21" t="s">
        <v>15</v>
      </c>
      <c r="D21" t="s">
        <v>26</v>
      </c>
    </row>
    <row r="22" spans="1:4" x14ac:dyDescent="0.3">
      <c r="A22" t="s">
        <v>295</v>
      </c>
      <c r="B22" t="s">
        <v>296</v>
      </c>
      <c r="C22" t="s">
        <v>257</v>
      </c>
      <c r="D22" t="s">
        <v>29</v>
      </c>
    </row>
    <row r="23" spans="1:4" x14ac:dyDescent="0.3">
      <c r="A23" t="s">
        <v>297</v>
      </c>
      <c r="B23" t="s">
        <v>298</v>
      </c>
      <c r="C23" t="s">
        <v>257</v>
      </c>
      <c r="D23" t="s">
        <v>17</v>
      </c>
    </row>
    <row r="24" spans="1:4" x14ac:dyDescent="0.3">
      <c r="A24" t="s">
        <v>299</v>
      </c>
      <c r="B24" t="s">
        <v>300</v>
      </c>
      <c r="C24" t="s">
        <v>268</v>
      </c>
      <c r="D24" t="s">
        <v>20</v>
      </c>
    </row>
    <row r="25" spans="1:4" x14ac:dyDescent="0.3">
      <c r="A25" t="s">
        <v>301</v>
      </c>
      <c r="B25" t="s">
        <v>302</v>
      </c>
      <c r="C25" t="s">
        <v>15</v>
      </c>
      <c r="D25" t="s">
        <v>12</v>
      </c>
    </row>
    <row r="26" spans="1:4" x14ac:dyDescent="0.3">
      <c r="A26" t="s">
        <v>303</v>
      </c>
      <c r="B26" t="s">
        <v>304</v>
      </c>
      <c r="C26" t="s">
        <v>257</v>
      </c>
      <c r="D26" t="s">
        <v>29</v>
      </c>
    </row>
    <row r="27" spans="1:4" x14ac:dyDescent="0.3">
      <c r="A27" t="s">
        <v>305</v>
      </c>
      <c r="B27" t="s">
        <v>306</v>
      </c>
      <c r="C27" t="s">
        <v>268</v>
      </c>
      <c r="D27" t="s">
        <v>26</v>
      </c>
    </row>
    <row r="28" spans="1:4" x14ac:dyDescent="0.3">
      <c r="A28" t="s">
        <v>307</v>
      </c>
      <c r="B28" t="s">
        <v>308</v>
      </c>
      <c r="C28" t="s">
        <v>257</v>
      </c>
      <c r="D28" t="s">
        <v>29</v>
      </c>
    </row>
    <row r="29" spans="1:4" x14ac:dyDescent="0.3">
      <c r="A29" t="s">
        <v>309</v>
      </c>
      <c r="B29" t="s">
        <v>310</v>
      </c>
      <c r="C29" t="s">
        <v>268</v>
      </c>
      <c r="D29" t="s">
        <v>12</v>
      </c>
    </row>
    <row r="30" spans="1:4" x14ac:dyDescent="0.3">
      <c r="A30" t="s">
        <v>311</v>
      </c>
      <c r="B30" t="s">
        <v>312</v>
      </c>
      <c r="C30" t="s">
        <v>257</v>
      </c>
      <c r="D30" t="s">
        <v>26</v>
      </c>
    </row>
    <row r="31" spans="1:4" x14ac:dyDescent="0.3">
      <c r="A31" t="s">
        <v>313</v>
      </c>
      <c r="B31" t="s">
        <v>314</v>
      </c>
      <c r="C31" t="s">
        <v>257</v>
      </c>
      <c r="D31" t="s">
        <v>12</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501"/>
  <sheetViews>
    <sheetView topLeftCell="R1" zoomScale="103" workbookViewId="0">
      <selection activeCell="Z13" sqref="Z13"/>
    </sheetView>
  </sheetViews>
  <sheetFormatPr defaultRowHeight="14.4" x14ac:dyDescent="0.3"/>
  <cols>
    <col min="1" max="1" width="9.77734375" customWidth="1"/>
    <col min="2" max="2" width="13.77734375" customWidth="1"/>
    <col min="3" max="3" width="14.88671875" customWidth="1"/>
    <col min="4" max="4" width="14" customWidth="1"/>
    <col min="5" max="5" width="14.88671875" customWidth="1"/>
    <col min="6" max="6" width="14.109375" customWidth="1"/>
    <col min="7" max="7" width="19.88671875" customWidth="1"/>
    <col min="8" max="8" width="17.33203125" customWidth="1"/>
    <col min="9" max="9" width="16.77734375" customWidth="1"/>
    <col min="10" max="10" width="15.44140625" customWidth="1"/>
    <col min="11" max="11" width="24.77734375" customWidth="1"/>
    <col min="12" max="13" width="13.44140625" customWidth="1"/>
    <col min="14" max="14" width="17.88671875" customWidth="1"/>
    <col min="15" max="15" width="17.21875" customWidth="1"/>
    <col min="16" max="16" width="29.6640625" customWidth="1"/>
    <col min="17" max="17" width="28.33203125" customWidth="1"/>
    <col min="18" max="18" width="29.21875" customWidth="1"/>
    <col min="19" max="19" width="12.77734375" customWidth="1"/>
    <col min="20" max="20" width="15.5546875" customWidth="1"/>
    <col min="21" max="21" width="17.44140625" customWidth="1"/>
    <col min="22" max="22" width="17.33203125" customWidth="1"/>
    <col min="23" max="23" width="17.44140625" customWidth="1"/>
    <col min="26" max="26" width="11.77734375" bestFit="1" customWidth="1"/>
  </cols>
  <sheetData>
    <row r="1" spans="1:26" x14ac:dyDescent="0.3">
      <c r="A1" t="s">
        <v>315</v>
      </c>
      <c r="B1" t="s">
        <v>0</v>
      </c>
      <c r="C1" t="s">
        <v>227</v>
      </c>
      <c r="D1" t="s">
        <v>250</v>
      </c>
      <c r="E1" t="s">
        <v>316</v>
      </c>
      <c r="F1" t="s">
        <v>229</v>
      </c>
      <c r="G1" t="s">
        <v>317</v>
      </c>
      <c r="H1" t="s">
        <v>318</v>
      </c>
      <c r="I1" t="s">
        <v>319</v>
      </c>
      <c r="J1" t="s">
        <v>320</v>
      </c>
      <c r="K1" t="s">
        <v>1</v>
      </c>
      <c r="L1" t="s">
        <v>228</v>
      </c>
      <c r="M1" t="s">
        <v>3064</v>
      </c>
      <c r="N1" t="s">
        <v>3063</v>
      </c>
      <c r="O1" t="s">
        <v>3065</v>
      </c>
      <c r="P1" t="s">
        <v>3066</v>
      </c>
      <c r="Q1" t="s">
        <v>3067</v>
      </c>
      <c r="R1" t="s">
        <v>3086</v>
      </c>
      <c r="S1" t="s">
        <v>3072</v>
      </c>
      <c r="T1" t="s">
        <v>2</v>
      </c>
      <c r="U1" t="s">
        <v>3087</v>
      </c>
      <c r="V1" t="s">
        <v>3089</v>
      </c>
      <c r="W1" t="s">
        <v>3095</v>
      </c>
    </row>
    <row r="2" spans="1:26" x14ac:dyDescent="0.3">
      <c r="A2" t="s">
        <v>321</v>
      </c>
      <c r="B2">
        <v>1132</v>
      </c>
      <c r="C2" t="s">
        <v>233</v>
      </c>
      <c r="D2" t="s">
        <v>309</v>
      </c>
      <c r="E2">
        <v>6249604</v>
      </c>
      <c r="F2">
        <v>7.5</v>
      </c>
      <c r="G2">
        <v>240</v>
      </c>
      <c r="H2" t="s">
        <v>322</v>
      </c>
      <c r="I2" t="s">
        <v>323</v>
      </c>
      <c r="J2" t="s">
        <v>324</v>
      </c>
      <c r="K2" t="str">
        <f>_xlfn.XLOOKUP(Table5[[#This Row],[Customer_ID]],Customers!A:A,Customers!B:B)</f>
        <v>Customer 1132</v>
      </c>
      <c r="L2" t="str">
        <f>_xlfn.XLOOKUP(Table5[[#This Row],[Loan_Type_ID]],Loan_Types!A:A,Loan_Types!B:B)</f>
        <v>Personal Loan</v>
      </c>
      <c r="M2" t="str">
        <f>_xlfn.XLOOKUP(Table5[[#This Row],[Customer_ID]],Customers!A:A,Customers!H:H)</f>
        <v>B04</v>
      </c>
      <c r="N2" t="str">
        <f>_xlfn.XLOOKUP(Table5[[#This Row],[Branch_Id]],Branches!A:A,Branches!B:B)</f>
        <v xml:space="preserve">Guntur </v>
      </c>
      <c r="O2" t="str">
        <f>IF(Table5[[#This Row],[Loan_Amount]]&gt;=1000000,"High value","Normal")</f>
        <v>High value</v>
      </c>
      <c r="P2" t="str">
        <f>IF(Table5[[#This Row],[Approval_Date]]="Approved","Processed","Under Review")</f>
        <v>Under Review</v>
      </c>
      <c r="Q2">
        <f>SUMIFS(Loan_Repayments!E:E,Loan_Repayments!B:B,Table5[[#This Row],[Loan_ID]])</f>
        <v>77166</v>
      </c>
      <c r="R2">
        <f>Table5[[#This Row],[Loan_Amount]]-Table5[[#This Row],[Total_Amount_Paid.]]</f>
        <v>6172438</v>
      </c>
      <c r="S2" t="str">
        <f t="shared" ref="S2:S65" si="0">TEXT(H2,"mmm")</f>
        <v>Aug</v>
      </c>
      <c r="T2" t="str">
        <f>_xlfn.XLOOKUP(Table5[[#This Row],[Customer_ID]],Customers!A:A,Customers!C:C)</f>
        <v>Male</v>
      </c>
      <c r="U2" t="str">
        <f>_xlfn.XLOOKUP(Table5[[#This Row],[Employee_ID]],Employees!A:A,Employees!B:B)</f>
        <v>Employee 28</v>
      </c>
      <c r="V2" t="str">
        <f>_xlfn.XLOOKUP(Table5[[#This Row],[Branch_Id]],Branches!A:A,Branches!C:C)</f>
        <v>Guntur</v>
      </c>
      <c r="W2" t="str">
        <f>_xlfn.XLOOKUP(Table5[[#This Row],[Branch_Id]],Branches!A:A,Branches!D:D)</f>
        <v>Andhra Pradesh</v>
      </c>
    </row>
    <row r="3" spans="1:26" x14ac:dyDescent="0.3">
      <c r="A3" t="s">
        <v>325</v>
      </c>
      <c r="B3">
        <v>1080</v>
      </c>
      <c r="C3" t="s">
        <v>231</v>
      </c>
      <c r="D3" t="s">
        <v>264</v>
      </c>
      <c r="E3">
        <v>6723749</v>
      </c>
      <c r="F3">
        <v>7.5</v>
      </c>
      <c r="G3">
        <v>36</v>
      </c>
      <c r="H3" t="s">
        <v>326</v>
      </c>
      <c r="I3" t="s">
        <v>323</v>
      </c>
      <c r="J3" t="s">
        <v>327</v>
      </c>
      <c r="K3" t="str">
        <f>_xlfn.XLOOKUP(Table5[[#This Row],[Customer_ID]],Customers!A:A,Customers!B:B)</f>
        <v>Customer 1080</v>
      </c>
      <c r="L3" t="str">
        <f>_xlfn.XLOOKUP(Table5[[#This Row],[Loan_Type_ID]],Loan_Types!A:A,Loan_Types!B:B)</f>
        <v>Home Loan</v>
      </c>
      <c r="M3" t="str">
        <f>_xlfn.XLOOKUP(Table5[[#This Row],[Customer_ID]],Customers!A:A,Customers!H:H)</f>
        <v>B01</v>
      </c>
      <c r="N3" t="str">
        <f>_xlfn.XLOOKUP(Table5[[#This Row],[Branch_Id]],Branches!A:A,Branches!B:B)</f>
        <v xml:space="preserve">Hyderabad </v>
      </c>
      <c r="O3" t="str">
        <f>IF(Table5[[#This Row],[Loan_Amount]]&gt;=1000000,"High value","Normal")</f>
        <v>High value</v>
      </c>
      <c r="P3" t="str">
        <f>IF(Table5[[#This Row],[Approval_Date]]="Approved","Processed","Under Review")</f>
        <v>Under Review</v>
      </c>
      <c r="Q3">
        <f>SUMIFS(Loan_Repayments!E:E,Loan_Repayments!B:B,Table5[[#This Row],[Loan_ID]])</f>
        <v>26515</v>
      </c>
      <c r="R3">
        <f>Table5[[#This Row],[Loan_Amount]]-Table5[[#This Row],[Total_Amount_Paid.]]</f>
        <v>6697234</v>
      </c>
      <c r="S3" t="str">
        <f t="shared" si="0"/>
        <v>Mar</v>
      </c>
      <c r="T3" t="str">
        <f>_xlfn.XLOOKUP(Table5[[#This Row],[Customer_ID]],Customers!A:A,Customers!C:C)</f>
        <v>Male</v>
      </c>
      <c r="U3" t="str">
        <f>_xlfn.XLOOKUP(Table5[[#This Row],[Employee_ID]],Employees!A:A,Employees!B:B)</f>
        <v>Employee 6</v>
      </c>
      <c r="V3" t="str">
        <f>_xlfn.XLOOKUP(Table5[[#This Row],[Branch_Id]],Branches!A:A,Branches!C:C)</f>
        <v>Hyderabad</v>
      </c>
      <c r="W3" t="str">
        <f>_xlfn.XLOOKUP(Table5[[#This Row],[Branch_Id]],Branches!A:A,Branches!D:D)</f>
        <v>Telangana</v>
      </c>
    </row>
    <row r="4" spans="1:26" x14ac:dyDescent="0.3">
      <c r="A4" t="s">
        <v>328</v>
      </c>
      <c r="B4">
        <v>1059</v>
      </c>
      <c r="C4" t="s">
        <v>235</v>
      </c>
      <c r="D4" t="s">
        <v>266</v>
      </c>
      <c r="E4">
        <v>4361285</v>
      </c>
      <c r="F4">
        <v>11</v>
      </c>
      <c r="G4">
        <v>240</v>
      </c>
      <c r="H4" t="s">
        <v>329</v>
      </c>
      <c r="I4" t="s">
        <v>323</v>
      </c>
      <c r="J4" t="s">
        <v>330</v>
      </c>
      <c r="K4" t="str">
        <f>_xlfn.XLOOKUP(Table5[[#This Row],[Customer_ID]],Customers!A:A,Customers!B:B)</f>
        <v>Customer 1059</v>
      </c>
      <c r="L4" t="str">
        <f>_xlfn.XLOOKUP(Table5[[#This Row],[Loan_Type_ID]],Loan_Types!A:A,Loan_Types!B:B)</f>
        <v>Car Loan</v>
      </c>
      <c r="M4" t="str">
        <f>_xlfn.XLOOKUP(Table5[[#This Row],[Customer_ID]],Customers!A:A,Customers!H:H)</f>
        <v>B01</v>
      </c>
      <c r="N4" t="str">
        <f>_xlfn.XLOOKUP(Table5[[#This Row],[Branch_Id]],Branches!A:A,Branches!B:B)</f>
        <v xml:space="preserve">Hyderabad </v>
      </c>
      <c r="O4" t="str">
        <f>IF(Table5[[#This Row],[Loan_Amount]]&gt;=1000000,"High value","Normal")</f>
        <v>High value</v>
      </c>
      <c r="P4" t="str">
        <f>IF(Table5[[#This Row],[Approval_Date]]="Approved","Processed","Under Review")</f>
        <v>Under Review</v>
      </c>
      <c r="Q4">
        <f>SUMIFS(Loan_Repayments!E:E,Loan_Repayments!B:B,Table5[[#This Row],[Loan_ID]])</f>
        <v>14837</v>
      </c>
      <c r="R4">
        <f>Table5[[#This Row],[Loan_Amount]]-Table5[[#This Row],[Total_Amount_Paid.]]</f>
        <v>4346448</v>
      </c>
      <c r="S4" t="str">
        <f t="shared" si="0"/>
        <v>Aug</v>
      </c>
      <c r="T4" t="str">
        <f>_xlfn.XLOOKUP(Table5[[#This Row],[Customer_ID]],Customers!A:A,Customers!C:C)</f>
        <v>Female</v>
      </c>
      <c r="U4" t="str">
        <f>_xlfn.XLOOKUP(Table5[[#This Row],[Employee_ID]],Employees!A:A,Employees!B:B)</f>
        <v>Employee 7</v>
      </c>
      <c r="V4" t="str">
        <f>_xlfn.XLOOKUP(Table5[[#This Row],[Branch_Id]],Branches!A:A,Branches!C:C)</f>
        <v>Hyderabad</v>
      </c>
      <c r="W4" t="str">
        <f>_xlfn.XLOOKUP(Table5[[#This Row],[Branch_Id]],Branches!A:A,Branches!D:D)</f>
        <v>Telangana</v>
      </c>
    </row>
    <row r="5" spans="1:26" x14ac:dyDescent="0.3">
      <c r="A5" t="s">
        <v>331</v>
      </c>
      <c r="B5">
        <v>1056</v>
      </c>
      <c r="C5" t="s">
        <v>237</v>
      </c>
      <c r="D5" t="s">
        <v>313</v>
      </c>
      <c r="E5">
        <v>4552836</v>
      </c>
      <c r="F5">
        <v>8.5</v>
      </c>
      <c r="G5">
        <v>60</v>
      </c>
      <c r="H5" t="s">
        <v>332</v>
      </c>
      <c r="I5" t="s">
        <v>323</v>
      </c>
      <c r="J5" t="s">
        <v>333</v>
      </c>
      <c r="K5" t="str">
        <f>_xlfn.XLOOKUP(Table5[[#This Row],[Customer_ID]],Customers!A:A,Customers!B:B)</f>
        <v>Customer 1056</v>
      </c>
      <c r="L5" t="str">
        <f>_xlfn.XLOOKUP(Table5[[#This Row],[Loan_Type_ID]],Loan_Types!A:A,Loan_Types!B:B)</f>
        <v>Education Loan</v>
      </c>
      <c r="M5" t="str">
        <f>_xlfn.XLOOKUP(Table5[[#This Row],[Customer_ID]],Customers!A:A,Customers!H:H)</f>
        <v>B05</v>
      </c>
      <c r="N5" t="str">
        <f>_xlfn.XLOOKUP(Table5[[#This Row],[Branch_Id]],Branches!A:A,Branches!B:B)</f>
        <v xml:space="preserve">Warangal </v>
      </c>
      <c r="O5" t="str">
        <f>IF(Table5[[#This Row],[Loan_Amount]]&gt;=1000000,"High value","Normal")</f>
        <v>High value</v>
      </c>
      <c r="P5" t="str">
        <f>IF(Table5[[#This Row],[Approval_Date]]="Approved","Processed","Under Review")</f>
        <v>Under Review</v>
      </c>
      <c r="Q5">
        <f>SUMIFS(Loan_Repayments!E:E,Loan_Repayments!B:B,Table5[[#This Row],[Loan_ID]])</f>
        <v>61463</v>
      </c>
      <c r="R5">
        <f>Table5[[#This Row],[Loan_Amount]]-Table5[[#This Row],[Total_Amount_Paid.]]</f>
        <v>4491373</v>
      </c>
      <c r="S5" t="str">
        <f t="shared" si="0"/>
        <v>Nov</v>
      </c>
      <c r="T5" t="str">
        <f>_xlfn.XLOOKUP(Table5[[#This Row],[Customer_ID]],Customers!A:A,Customers!C:C)</f>
        <v>Male</v>
      </c>
      <c r="U5" t="str">
        <f>_xlfn.XLOOKUP(Table5[[#This Row],[Employee_ID]],Employees!A:A,Employees!B:B)</f>
        <v>Employee 30</v>
      </c>
      <c r="V5" t="str">
        <f>_xlfn.XLOOKUP(Table5[[#This Row],[Branch_Id]],Branches!A:A,Branches!C:C)</f>
        <v>Warangal</v>
      </c>
      <c r="W5" t="str">
        <f>_xlfn.XLOOKUP(Table5[[#This Row],[Branch_Id]],Branches!A:A,Branches!D:D)</f>
        <v>Telangana</v>
      </c>
      <c r="Z5">
        <f>COUNTA(A:J,A:A)</f>
        <v>5307</v>
      </c>
    </row>
    <row r="6" spans="1:26" x14ac:dyDescent="0.3">
      <c r="A6" t="s">
        <v>334</v>
      </c>
      <c r="B6">
        <v>1174</v>
      </c>
      <c r="C6" t="s">
        <v>237</v>
      </c>
      <c r="D6" t="s">
        <v>307</v>
      </c>
      <c r="E6">
        <v>9898672</v>
      </c>
      <c r="F6">
        <v>8.5</v>
      </c>
      <c r="G6">
        <v>240</v>
      </c>
      <c r="H6" t="s">
        <v>335</v>
      </c>
      <c r="I6" t="s">
        <v>336</v>
      </c>
      <c r="K6" t="str">
        <f>_xlfn.XLOOKUP(Table5[[#This Row],[Customer_ID]],Customers!A:A,Customers!B:B)</f>
        <v>Customer 1174</v>
      </c>
      <c r="L6" t="str">
        <f>_xlfn.XLOOKUP(Table5[[#This Row],[Loan_Type_ID]],Loan_Types!A:A,Loan_Types!B:B)</f>
        <v>Education Loan</v>
      </c>
      <c r="M6" t="str">
        <f>_xlfn.XLOOKUP(Table5[[#This Row],[Customer_ID]],Customers!A:A,Customers!H:H)</f>
        <v>B04</v>
      </c>
      <c r="N6" t="str">
        <f>_xlfn.XLOOKUP(Table5[[#This Row],[Branch_Id]],Branches!A:A,Branches!B:B)</f>
        <v xml:space="preserve">Guntur </v>
      </c>
      <c r="O6" t="str">
        <f>IF(Table5[[#This Row],[Loan_Amount]]&gt;=1000000,"High value","Normal")</f>
        <v>High value</v>
      </c>
      <c r="P6" t="str">
        <f>IF(Table5[[#This Row],[Approval_Date]]="Approved","Processed","Under Review")</f>
        <v>Under Review</v>
      </c>
      <c r="Q6">
        <f>SUMIFS(Loan_Repayments!E:E,Loan_Repayments!B:B,Table5[[#This Row],[Loan_ID]])</f>
        <v>28566</v>
      </c>
      <c r="R6">
        <f>Table5[[#This Row],[Loan_Amount]]-Table5[[#This Row],[Total_Amount_Paid.]]</f>
        <v>9870106</v>
      </c>
      <c r="S6" t="str">
        <f t="shared" si="0"/>
        <v>Apr</v>
      </c>
      <c r="T6" t="str">
        <f>_xlfn.XLOOKUP(Table5[[#This Row],[Customer_ID]],Customers!A:A,Customers!C:C)</f>
        <v>Female</v>
      </c>
      <c r="U6" t="str">
        <f>_xlfn.XLOOKUP(Table5[[#This Row],[Employee_ID]],Employees!A:A,Employees!B:B)</f>
        <v>Employee 27</v>
      </c>
      <c r="V6" t="str">
        <f>_xlfn.XLOOKUP(Table5[[#This Row],[Branch_Id]],Branches!A:A,Branches!C:C)</f>
        <v>Guntur</v>
      </c>
      <c r="W6" t="str">
        <f>_xlfn.XLOOKUP(Table5[[#This Row],[Branch_Id]],Branches!A:A,Branches!D:D)</f>
        <v>Andhra Pradesh</v>
      </c>
      <c r="Z6">
        <f>COUNTIF(I:I,"Approved")</f>
        <v>296</v>
      </c>
    </row>
    <row r="7" spans="1:26" x14ac:dyDescent="0.3">
      <c r="A7" t="s">
        <v>337</v>
      </c>
      <c r="B7">
        <v>1057</v>
      </c>
      <c r="C7" t="s">
        <v>233</v>
      </c>
      <c r="D7" t="s">
        <v>266</v>
      </c>
      <c r="E7">
        <v>7309969</v>
      </c>
      <c r="F7">
        <v>12</v>
      </c>
      <c r="G7">
        <v>60</v>
      </c>
      <c r="H7" t="s">
        <v>338</v>
      </c>
      <c r="I7" t="s">
        <v>323</v>
      </c>
      <c r="J7" t="s">
        <v>339</v>
      </c>
      <c r="K7" t="str">
        <f>_xlfn.XLOOKUP(Table5[[#This Row],[Customer_ID]],Customers!A:A,Customers!B:B)</f>
        <v>Customer 1057</v>
      </c>
      <c r="L7" t="str">
        <f>_xlfn.XLOOKUP(Table5[[#This Row],[Loan_Type_ID]],Loan_Types!A:A,Loan_Types!B:B)</f>
        <v>Personal Loan</v>
      </c>
      <c r="M7" t="str">
        <f>_xlfn.XLOOKUP(Table5[[#This Row],[Customer_ID]],Customers!A:A,Customers!H:H)</f>
        <v>B02</v>
      </c>
      <c r="N7" t="str">
        <f>_xlfn.XLOOKUP(Table5[[#This Row],[Branch_Id]],Branches!A:A,Branches!B:B)</f>
        <v xml:space="preserve">Vijayawada </v>
      </c>
      <c r="O7" t="str">
        <f>IF(Table5[[#This Row],[Loan_Amount]]&gt;=1000000,"High value","Normal")</f>
        <v>High value</v>
      </c>
      <c r="P7" t="str">
        <f>IF(Table5[[#This Row],[Approval_Date]]="Approved","Processed","Under Review")</f>
        <v>Under Review</v>
      </c>
      <c r="Q7">
        <f>SUMIFS(Loan_Repayments!E:E,Loan_Repayments!B:B,Table5[[#This Row],[Loan_ID]])</f>
        <v>11456</v>
      </c>
      <c r="R7">
        <f>Table5[[#This Row],[Loan_Amount]]-Table5[[#This Row],[Total_Amount_Paid.]]</f>
        <v>7298513</v>
      </c>
      <c r="S7" t="str">
        <f t="shared" si="0"/>
        <v>Dec</v>
      </c>
      <c r="T7" t="str">
        <f>_xlfn.XLOOKUP(Table5[[#This Row],[Customer_ID]],Customers!A:A,Customers!C:C)</f>
        <v>Female</v>
      </c>
      <c r="U7" t="str">
        <f>_xlfn.XLOOKUP(Table5[[#This Row],[Employee_ID]],Employees!A:A,Employees!B:B)</f>
        <v>Employee 7</v>
      </c>
      <c r="V7" t="str">
        <f>_xlfn.XLOOKUP(Table5[[#This Row],[Branch_Id]],Branches!A:A,Branches!C:C)</f>
        <v>Vijayawada</v>
      </c>
      <c r="W7" t="str">
        <f>_xlfn.XLOOKUP(Table5[[#This Row],[Branch_Id]],Branches!A:A,Branches!D:D)</f>
        <v>Andhra Pradesh</v>
      </c>
      <c r="Z7">
        <f>COUNTIF(I:I,"rejected")</f>
        <v>99</v>
      </c>
    </row>
    <row r="8" spans="1:26" x14ac:dyDescent="0.3">
      <c r="A8" t="s">
        <v>340</v>
      </c>
      <c r="B8">
        <v>1054</v>
      </c>
      <c r="C8" t="s">
        <v>231</v>
      </c>
      <c r="D8" t="s">
        <v>258</v>
      </c>
      <c r="E8">
        <v>6709063</v>
      </c>
      <c r="F8">
        <v>9.5</v>
      </c>
      <c r="G8">
        <v>240</v>
      </c>
      <c r="H8" t="s">
        <v>339</v>
      </c>
      <c r="I8" t="s">
        <v>323</v>
      </c>
      <c r="J8" t="s">
        <v>341</v>
      </c>
      <c r="K8" t="str">
        <f>_xlfn.XLOOKUP(Table5[[#This Row],[Customer_ID]],Customers!A:A,Customers!B:B)</f>
        <v>Customer 1054</v>
      </c>
      <c r="L8" t="str">
        <f>_xlfn.XLOOKUP(Table5[[#This Row],[Loan_Type_ID]],Loan_Types!A:A,Loan_Types!B:B)</f>
        <v>Home Loan</v>
      </c>
      <c r="M8" t="str">
        <f>_xlfn.XLOOKUP(Table5[[#This Row],[Customer_ID]],Customers!A:A,Customers!H:H)</f>
        <v>B02</v>
      </c>
      <c r="N8" t="str">
        <f>_xlfn.XLOOKUP(Table5[[#This Row],[Branch_Id]],Branches!A:A,Branches!B:B)</f>
        <v xml:space="preserve">Vijayawada </v>
      </c>
      <c r="O8" t="str">
        <f>IF(Table5[[#This Row],[Loan_Amount]]&gt;=1000000,"High value","Normal")</f>
        <v>High value</v>
      </c>
      <c r="P8" t="str">
        <f>IF(Table5[[#This Row],[Approval_Date]]="Approved","Processed","Under Review")</f>
        <v>Under Review</v>
      </c>
      <c r="Q8">
        <f>SUMIFS(Loan_Repayments!E:E,Loan_Repayments!B:B,Table5[[#This Row],[Loan_ID]])</f>
        <v>53008</v>
      </c>
      <c r="R8">
        <f>Table5[[#This Row],[Loan_Amount]]-Table5[[#This Row],[Total_Amount_Paid.]]</f>
        <v>6656055</v>
      </c>
      <c r="S8" t="str">
        <f t="shared" si="0"/>
        <v>Dec</v>
      </c>
      <c r="T8" t="str">
        <f>_xlfn.XLOOKUP(Table5[[#This Row],[Customer_ID]],Customers!A:A,Customers!C:C)</f>
        <v>Female</v>
      </c>
      <c r="U8" t="str">
        <f>_xlfn.XLOOKUP(Table5[[#This Row],[Employee_ID]],Employees!A:A,Employees!B:B)</f>
        <v>Employee 3</v>
      </c>
      <c r="V8" t="str">
        <f>_xlfn.XLOOKUP(Table5[[#This Row],[Branch_Id]],Branches!A:A,Branches!C:C)</f>
        <v>Vijayawada</v>
      </c>
      <c r="W8" t="str">
        <f>_xlfn.XLOOKUP(Table5[[#This Row],[Branch_Id]],Branches!A:A,Branches!D:D)</f>
        <v>Andhra Pradesh</v>
      </c>
    </row>
    <row r="9" spans="1:26" x14ac:dyDescent="0.3">
      <c r="A9" t="s">
        <v>342</v>
      </c>
      <c r="B9">
        <v>1061</v>
      </c>
      <c r="C9" t="s">
        <v>233</v>
      </c>
      <c r="D9" t="s">
        <v>299</v>
      </c>
      <c r="E9">
        <v>4968483</v>
      </c>
      <c r="F9">
        <v>7.5</v>
      </c>
      <c r="G9">
        <v>240</v>
      </c>
      <c r="H9" t="s">
        <v>343</v>
      </c>
      <c r="I9" t="s">
        <v>336</v>
      </c>
      <c r="K9" t="str">
        <f>_xlfn.XLOOKUP(Table5[[#This Row],[Customer_ID]],Customers!A:A,Customers!B:B)</f>
        <v>Customer 1061</v>
      </c>
      <c r="L9" t="str">
        <f>_xlfn.XLOOKUP(Table5[[#This Row],[Loan_Type_ID]],Loan_Types!A:A,Loan_Types!B:B)</f>
        <v>Personal Loan</v>
      </c>
      <c r="M9" t="str">
        <f>_xlfn.XLOOKUP(Table5[[#This Row],[Customer_ID]],Customers!A:A,Customers!H:H)</f>
        <v>B04</v>
      </c>
      <c r="N9" t="str">
        <f>_xlfn.XLOOKUP(Table5[[#This Row],[Branch_Id]],Branches!A:A,Branches!B:B)</f>
        <v xml:space="preserve">Guntur </v>
      </c>
      <c r="O9" t="str">
        <f>IF(Table5[[#This Row],[Loan_Amount]]&gt;=1000000,"High value","Normal")</f>
        <v>High value</v>
      </c>
      <c r="P9" t="str">
        <f>IF(Table5[[#This Row],[Approval_Date]]="Approved","Processed","Under Review")</f>
        <v>Under Review</v>
      </c>
      <c r="Q9">
        <f>SUMIFS(Loan_Repayments!E:E,Loan_Repayments!B:B,Table5[[#This Row],[Loan_ID]])</f>
        <v>10610</v>
      </c>
      <c r="R9">
        <f>Table5[[#This Row],[Loan_Amount]]-Table5[[#This Row],[Total_Amount_Paid.]]</f>
        <v>4957873</v>
      </c>
      <c r="S9" t="str">
        <f t="shared" si="0"/>
        <v>Jul</v>
      </c>
      <c r="T9" t="str">
        <f>_xlfn.XLOOKUP(Table5[[#This Row],[Customer_ID]],Customers!A:A,Customers!C:C)</f>
        <v>Female</v>
      </c>
      <c r="U9" t="str">
        <f>_xlfn.XLOOKUP(Table5[[#This Row],[Employee_ID]],Employees!A:A,Employees!B:B)</f>
        <v>Employee 23</v>
      </c>
      <c r="V9" t="str">
        <f>_xlfn.XLOOKUP(Table5[[#This Row],[Branch_Id]],Branches!A:A,Branches!C:C)</f>
        <v>Guntur</v>
      </c>
      <c r="W9" t="str">
        <f>_xlfn.XLOOKUP(Table5[[#This Row],[Branch_Id]],Branches!A:A,Branches!D:D)</f>
        <v>Andhra Pradesh</v>
      </c>
    </row>
    <row r="10" spans="1:26" x14ac:dyDescent="0.3">
      <c r="A10" t="s">
        <v>344</v>
      </c>
      <c r="B10">
        <v>1194</v>
      </c>
      <c r="C10" t="s">
        <v>239</v>
      </c>
      <c r="D10" t="s">
        <v>283</v>
      </c>
      <c r="E10">
        <v>9915414</v>
      </c>
      <c r="F10">
        <v>7.5</v>
      </c>
      <c r="G10">
        <v>240</v>
      </c>
      <c r="H10" t="s">
        <v>345</v>
      </c>
      <c r="I10" t="s">
        <v>346</v>
      </c>
      <c r="K10" t="str">
        <f>_xlfn.XLOOKUP(Table5[[#This Row],[Customer_ID]],Customers!A:A,Customers!B:B)</f>
        <v>Customer 1194</v>
      </c>
      <c r="L10" t="str">
        <f>_xlfn.XLOOKUP(Table5[[#This Row],[Loan_Type_ID]],Loan_Types!A:A,Loan_Types!B:B)</f>
        <v>Business Loan</v>
      </c>
      <c r="M10" t="str">
        <f>_xlfn.XLOOKUP(Table5[[#This Row],[Customer_ID]],Customers!A:A,Customers!H:H)</f>
        <v>B03</v>
      </c>
      <c r="N10" t="str">
        <f>_xlfn.XLOOKUP(Table5[[#This Row],[Branch_Id]],Branches!A:A,Branches!B:B)</f>
        <v xml:space="preserve">Vizag </v>
      </c>
      <c r="O10" t="str">
        <f>IF(Table5[[#This Row],[Loan_Amount]]&gt;=1000000,"High value","Normal")</f>
        <v>High value</v>
      </c>
      <c r="P10" t="str">
        <f>IF(Table5[[#This Row],[Approval_Date]]="Approved","Processed","Under Review")</f>
        <v>Under Review</v>
      </c>
      <c r="Q10">
        <f>SUMIFS(Loan_Repayments!E:E,Loan_Repayments!B:B,Table5[[#This Row],[Loan_ID]])</f>
        <v>61267</v>
      </c>
      <c r="R10">
        <f>Table5[[#This Row],[Loan_Amount]]-Table5[[#This Row],[Total_Amount_Paid.]]</f>
        <v>9854147</v>
      </c>
      <c r="S10" t="str">
        <f t="shared" si="0"/>
        <v>Dec</v>
      </c>
      <c r="T10" t="str">
        <f>_xlfn.XLOOKUP(Table5[[#This Row],[Customer_ID]],Customers!A:A,Customers!C:C)</f>
        <v>Female</v>
      </c>
      <c r="U10" t="str">
        <f>_xlfn.XLOOKUP(Table5[[#This Row],[Employee_ID]],Employees!A:A,Employees!B:B)</f>
        <v>Employee 15</v>
      </c>
      <c r="V10" t="str">
        <f>_xlfn.XLOOKUP(Table5[[#This Row],[Branch_Id]],Branches!A:A,Branches!C:C)</f>
        <v>Visakhapatnam</v>
      </c>
      <c r="W10" t="str">
        <f>_xlfn.XLOOKUP(Table5[[#This Row],[Branch_Id]],Branches!A:A,Branches!D:D)</f>
        <v>Andhra Pradesh</v>
      </c>
    </row>
    <row r="11" spans="1:26" x14ac:dyDescent="0.3">
      <c r="A11" t="s">
        <v>347</v>
      </c>
      <c r="B11">
        <v>1139</v>
      </c>
      <c r="C11" t="s">
        <v>231</v>
      </c>
      <c r="D11" t="s">
        <v>309</v>
      </c>
      <c r="E11">
        <v>6198173</v>
      </c>
      <c r="F11">
        <v>8.5</v>
      </c>
      <c r="G11">
        <v>120</v>
      </c>
      <c r="H11" t="s">
        <v>348</v>
      </c>
      <c r="I11" t="s">
        <v>323</v>
      </c>
      <c r="J11" t="s">
        <v>349</v>
      </c>
      <c r="K11" t="str">
        <f>_xlfn.XLOOKUP(Table5[[#This Row],[Customer_ID]],Customers!A:A,Customers!B:B)</f>
        <v>Customer 1139</v>
      </c>
      <c r="L11" t="str">
        <f>_xlfn.XLOOKUP(Table5[[#This Row],[Loan_Type_ID]],Loan_Types!A:A,Loan_Types!B:B)</f>
        <v>Home Loan</v>
      </c>
      <c r="M11" t="str">
        <f>_xlfn.XLOOKUP(Table5[[#This Row],[Customer_ID]],Customers!A:A,Customers!H:H)</f>
        <v>B01</v>
      </c>
      <c r="N11" t="str">
        <f>_xlfn.XLOOKUP(Table5[[#This Row],[Branch_Id]],Branches!A:A,Branches!B:B)</f>
        <v xml:space="preserve">Hyderabad </v>
      </c>
      <c r="O11" t="str">
        <f>IF(Table5[[#This Row],[Loan_Amount]]&gt;=1000000,"High value","Normal")</f>
        <v>High value</v>
      </c>
      <c r="P11" t="str">
        <f>IF(Table5[[#This Row],[Approval_Date]]="Approved","Processed","Under Review")</f>
        <v>Under Review</v>
      </c>
      <c r="Q11">
        <f>SUMIFS(Loan_Repayments!E:E,Loan_Repayments!B:B,Table5[[#This Row],[Loan_ID]])</f>
        <v>11249</v>
      </c>
      <c r="R11">
        <f>Table5[[#This Row],[Loan_Amount]]-Table5[[#This Row],[Total_Amount_Paid.]]</f>
        <v>6186924</v>
      </c>
      <c r="S11" t="str">
        <f t="shared" si="0"/>
        <v>Jan</v>
      </c>
      <c r="T11" t="str">
        <f>_xlfn.XLOOKUP(Table5[[#This Row],[Customer_ID]],Customers!A:A,Customers!C:C)</f>
        <v>Female</v>
      </c>
      <c r="U11" t="str">
        <f>_xlfn.XLOOKUP(Table5[[#This Row],[Employee_ID]],Employees!A:A,Employees!B:B)</f>
        <v>Employee 28</v>
      </c>
      <c r="V11" t="str">
        <f>_xlfn.XLOOKUP(Table5[[#This Row],[Branch_Id]],Branches!A:A,Branches!C:C)</f>
        <v>Hyderabad</v>
      </c>
      <c r="W11" t="str">
        <f>_xlfn.XLOOKUP(Table5[[#This Row],[Branch_Id]],Branches!A:A,Branches!D:D)</f>
        <v>Telangana</v>
      </c>
      <c r="Y11">
        <f>COUNTA(A:A)</f>
        <v>501</v>
      </c>
    </row>
    <row r="12" spans="1:26" x14ac:dyDescent="0.3">
      <c r="A12" t="s">
        <v>350</v>
      </c>
      <c r="B12">
        <v>1067</v>
      </c>
      <c r="C12" t="s">
        <v>239</v>
      </c>
      <c r="D12" t="s">
        <v>293</v>
      </c>
      <c r="E12">
        <v>8039481</v>
      </c>
      <c r="F12">
        <v>9.5</v>
      </c>
      <c r="G12">
        <v>240</v>
      </c>
      <c r="H12" t="s">
        <v>345</v>
      </c>
      <c r="I12" t="s">
        <v>323</v>
      </c>
      <c r="J12" t="s">
        <v>351</v>
      </c>
      <c r="K12" t="str">
        <f>_xlfn.XLOOKUP(Table5[[#This Row],[Customer_ID]],Customers!A:A,Customers!B:B)</f>
        <v>Customer 1067</v>
      </c>
      <c r="L12" t="str">
        <f>_xlfn.XLOOKUP(Table5[[#This Row],[Loan_Type_ID]],Loan_Types!A:A,Loan_Types!B:B)</f>
        <v>Business Loan</v>
      </c>
      <c r="M12" t="str">
        <f>_xlfn.XLOOKUP(Table5[[#This Row],[Customer_ID]],Customers!A:A,Customers!H:H)</f>
        <v>B03</v>
      </c>
      <c r="N12" t="str">
        <f>_xlfn.XLOOKUP(Table5[[#This Row],[Branch_Id]],Branches!A:A,Branches!B:B)</f>
        <v xml:space="preserve">Vizag </v>
      </c>
      <c r="O12" t="str">
        <f>IF(Table5[[#This Row],[Loan_Amount]]&gt;=1000000,"High value","Normal")</f>
        <v>High value</v>
      </c>
      <c r="P12" t="str">
        <f>IF(Table5[[#This Row],[Approval_Date]]="Approved","Processed","Under Review")</f>
        <v>Under Review</v>
      </c>
      <c r="Q12">
        <f>SUMIFS(Loan_Repayments!E:E,Loan_Repayments!B:B,Table5[[#This Row],[Loan_ID]])</f>
        <v>0</v>
      </c>
      <c r="R12">
        <f>Table5[[#This Row],[Loan_Amount]]-Table5[[#This Row],[Total_Amount_Paid.]]</f>
        <v>8039481</v>
      </c>
      <c r="S12" t="str">
        <f t="shared" si="0"/>
        <v>Dec</v>
      </c>
      <c r="T12" t="str">
        <f>_xlfn.XLOOKUP(Table5[[#This Row],[Customer_ID]],Customers!A:A,Customers!C:C)</f>
        <v>Male</v>
      </c>
      <c r="U12" t="str">
        <f>_xlfn.XLOOKUP(Table5[[#This Row],[Employee_ID]],Employees!A:A,Employees!B:B)</f>
        <v>Employee 20</v>
      </c>
      <c r="V12" t="str">
        <f>_xlfn.XLOOKUP(Table5[[#This Row],[Branch_Id]],Branches!A:A,Branches!C:C)</f>
        <v>Visakhapatnam</v>
      </c>
      <c r="W12" t="str">
        <f>_xlfn.XLOOKUP(Table5[[#This Row],[Branch_Id]],Branches!A:A,Branches!D:D)</f>
        <v>Andhra Pradesh</v>
      </c>
    </row>
    <row r="13" spans="1:26" x14ac:dyDescent="0.3">
      <c r="A13" t="s">
        <v>352</v>
      </c>
      <c r="B13">
        <v>1197</v>
      </c>
      <c r="C13" t="s">
        <v>231</v>
      </c>
      <c r="D13" t="s">
        <v>275</v>
      </c>
      <c r="E13">
        <v>2359087</v>
      </c>
      <c r="F13">
        <v>8.5</v>
      </c>
      <c r="G13">
        <v>60</v>
      </c>
      <c r="H13" t="s">
        <v>327</v>
      </c>
      <c r="I13" t="s">
        <v>323</v>
      </c>
      <c r="J13" t="s">
        <v>353</v>
      </c>
      <c r="K13" t="str">
        <f>_xlfn.XLOOKUP(Table5[[#This Row],[Customer_ID]],Customers!A:A,Customers!B:B)</f>
        <v>Customer 1197</v>
      </c>
      <c r="L13" t="str">
        <f>_xlfn.XLOOKUP(Table5[[#This Row],[Loan_Type_ID]],Loan_Types!A:A,Loan_Types!B:B)</f>
        <v>Home Loan</v>
      </c>
      <c r="M13" t="str">
        <f>_xlfn.XLOOKUP(Table5[[#This Row],[Customer_ID]],Customers!A:A,Customers!H:H)</f>
        <v>B02</v>
      </c>
      <c r="N13" t="str">
        <f>_xlfn.XLOOKUP(Table5[[#This Row],[Branch_Id]],Branches!A:A,Branches!B:B)</f>
        <v xml:space="preserve">Vijayawada </v>
      </c>
      <c r="O13" t="str">
        <f>IF(Table5[[#This Row],[Loan_Amount]]&gt;=1000000,"High value","Normal")</f>
        <v>High value</v>
      </c>
      <c r="P13" t="str">
        <f>IF(Table5[[#This Row],[Approval_Date]]="Approved","Processed","Under Review")</f>
        <v>Under Review</v>
      </c>
      <c r="Q13">
        <f>SUMIFS(Loan_Repayments!E:E,Loan_Repayments!B:B,Table5[[#This Row],[Loan_ID]])</f>
        <v>123764</v>
      </c>
      <c r="R13">
        <f>Table5[[#This Row],[Loan_Amount]]-Table5[[#This Row],[Total_Amount_Paid.]]</f>
        <v>2235323</v>
      </c>
      <c r="S13" t="str">
        <f t="shared" si="0"/>
        <v>Mar</v>
      </c>
      <c r="T13" t="str">
        <f>_xlfn.XLOOKUP(Table5[[#This Row],[Customer_ID]],Customers!A:A,Customers!C:C)</f>
        <v>Male</v>
      </c>
      <c r="U13" t="str">
        <f>_xlfn.XLOOKUP(Table5[[#This Row],[Employee_ID]],Employees!A:A,Employees!B:B)</f>
        <v>Employee 11</v>
      </c>
      <c r="V13" t="str">
        <f>_xlfn.XLOOKUP(Table5[[#This Row],[Branch_Id]],Branches!A:A,Branches!C:C)</f>
        <v>Vijayawada</v>
      </c>
      <c r="W13" t="str">
        <f>_xlfn.XLOOKUP(Table5[[#This Row],[Branch_Id]],Branches!A:A,Branches!D:D)</f>
        <v>Andhra Pradesh</v>
      </c>
      <c r="Z13">
        <f>SUM(E:E)</f>
        <v>2503164297</v>
      </c>
    </row>
    <row r="14" spans="1:26" x14ac:dyDescent="0.3">
      <c r="A14" t="s">
        <v>354</v>
      </c>
      <c r="B14">
        <v>1016</v>
      </c>
      <c r="C14" t="s">
        <v>233</v>
      </c>
      <c r="D14" t="s">
        <v>285</v>
      </c>
      <c r="E14">
        <v>5924566</v>
      </c>
      <c r="F14">
        <v>11</v>
      </c>
      <c r="G14">
        <v>120</v>
      </c>
      <c r="H14" t="s">
        <v>355</v>
      </c>
      <c r="I14" t="s">
        <v>323</v>
      </c>
      <c r="J14" t="s">
        <v>356</v>
      </c>
      <c r="K14" t="str">
        <f>_xlfn.XLOOKUP(Table5[[#This Row],[Customer_ID]],Customers!A:A,Customers!B:B)</f>
        <v>Customer 1016</v>
      </c>
      <c r="L14" t="str">
        <f>_xlfn.XLOOKUP(Table5[[#This Row],[Loan_Type_ID]],Loan_Types!A:A,Loan_Types!B:B)</f>
        <v>Personal Loan</v>
      </c>
      <c r="M14" t="str">
        <f>_xlfn.XLOOKUP(Table5[[#This Row],[Customer_ID]],Customers!A:A,Customers!H:H)</f>
        <v>B05</v>
      </c>
      <c r="N14" t="str">
        <f>_xlfn.XLOOKUP(Table5[[#This Row],[Branch_Id]],Branches!A:A,Branches!B:B)</f>
        <v xml:space="preserve">Warangal </v>
      </c>
      <c r="O14" t="str">
        <f>IF(Table5[[#This Row],[Loan_Amount]]&gt;=1000000,"High value","Normal")</f>
        <v>High value</v>
      </c>
      <c r="P14" t="str">
        <f>IF(Table5[[#This Row],[Approval_Date]]="Approved","Processed","Under Review")</f>
        <v>Under Review</v>
      </c>
      <c r="Q14">
        <f>SUMIFS(Loan_Repayments!E:E,Loan_Repayments!B:B,Table5[[#This Row],[Loan_ID]])</f>
        <v>139951</v>
      </c>
      <c r="R14">
        <f>Table5[[#This Row],[Loan_Amount]]-Table5[[#This Row],[Total_Amount_Paid.]]</f>
        <v>5784615</v>
      </c>
      <c r="S14" t="str">
        <f t="shared" si="0"/>
        <v>Dec</v>
      </c>
      <c r="T14" t="str">
        <f>_xlfn.XLOOKUP(Table5[[#This Row],[Customer_ID]],Customers!A:A,Customers!C:C)</f>
        <v>Male</v>
      </c>
      <c r="U14" t="str">
        <f>_xlfn.XLOOKUP(Table5[[#This Row],[Employee_ID]],Employees!A:A,Employees!B:B)</f>
        <v>Employee 16</v>
      </c>
      <c r="V14" t="str">
        <f>_xlfn.XLOOKUP(Table5[[#This Row],[Branch_Id]],Branches!A:A,Branches!C:C)</f>
        <v>Warangal</v>
      </c>
      <c r="W14" t="str">
        <f>_xlfn.XLOOKUP(Table5[[#This Row],[Branch_Id]],Branches!A:A,Branches!D:D)</f>
        <v>Telangana</v>
      </c>
    </row>
    <row r="15" spans="1:26" x14ac:dyDescent="0.3">
      <c r="A15" t="s">
        <v>357</v>
      </c>
      <c r="B15">
        <v>1062</v>
      </c>
      <c r="C15" t="s">
        <v>239</v>
      </c>
      <c r="D15" t="s">
        <v>309</v>
      </c>
      <c r="E15">
        <v>443145</v>
      </c>
      <c r="F15">
        <v>11</v>
      </c>
      <c r="G15">
        <v>240</v>
      </c>
      <c r="H15" t="s">
        <v>358</v>
      </c>
      <c r="I15" t="s">
        <v>323</v>
      </c>
      <c r="J15" t="s">
        <v>359</v>
      </c>
      <c r="K15" t="str">
        <f>_xlfn.XLOOKUP(Table5[[#This Row],[Customer_ID]],Customers!A:A,Customers!B:B)</f>
        <v>Customer 1062</v>
      </c>
      <c r="L15" t="str">
        <f>_xlfn.XLOOKUP(Table5[[#This Row],[Loan_Type_ID]],Loan_Types!A:A,Loan_Types!B:B)</f>
        <v>Business Loan</v>
      </c>
      <c r="M15" t="str">
        <f>_xlfn.XLOOKUP(Table5[[#This Row],[Customer_ID]],Customers!A:A,Customers!H:H)</f>
        <v>B04</v>
      </c>
      <c r="N15" t="str">
        <f>_xlfn.XLOOKUP(Table5[[#This Row],[Branch_Id]],Branches!A:A,Branches!B:B)</f>
        <v xml:space="preserve">Guntur </v>
      </c>
      <c r="O15" t="str">
        <f>IF(Table5[[#This Row],[Loan_Amount]]&gt;=1000000,"High value","Normal")</f>
        <v>Normal</v>
      </c>
      <c r="P15" t="str">
        <f>IF(Table5[[#This Row],[Approval_Date]]="Approved","Processed","Under Review")</f>
        <v>Under Review</v>
      </c>
      <c r="Q15">
        <f>SUMIFS(Loan_Repayments!E:E,Loan_Repayments!B:B,Table5[[#This Row],[Loan_ID]])</f>
        <v>140251</v>
      </c>
      <c r="R15">
        <f>Table5[[#This Row],[Loan_Amount]]-Table5[[#This Row],[Total_Amount_Paid.]]</f>
        <v>302894</v>
      </c>
      <c r="S15" t="str">
        <f t="shared" si="0"/>
        <v>Feb</v>
      </c>
      <c r="T15" t="str">
        <f>_xlfn.XLOOKUP(Table5[[#This Row],[Customer_ID]],Customers!A:A,Customers!C:C)</f>
        <v>Male</v>
      </c>
      <c r="U15" t="str">
        <f>_xlfn.XLOOKUP(Table5[[#This Row],[Employee_ID]],Employees!A:A,Employees!B:B)</f>
        <v>Employee 28</v>
      </c>
      <c r="V15" t="str">
        <f>_xlfn.XLOOKUP(Table5[[#This Row],[Branch_Id]],Branches!A:A,Branches!C:C)</f>
        <v>Guntur</v>
      </c>
      <c r="W15" t="str">
        <f>_xlfn.XLOOKUP(Table5[[#This Row],[Branch_Id]],Branches!A:A,Branches!D:D)</f>
        <v>Andhra Pradesh</v>
      </c>
      <c r="Z15">
        <f>COUNTIF(I:I,"Approved")</f>
        <v>296</v>
      </c>
    </row>
    <row r="16" spans="1:26" x14ac:dyDescent="0.3">
      <c r="A16" t="s">
        <v>360</v>
      </c>
      <c r="B16">
        <v>1074</v>
      </c>
      <c r="C16" t="s">
        <v>231</v>
      </c>
      <c r="D16" t="s">
        <v>307</v>
      </c>
      <c r="E16">
        <v>3383110</v>
      </c>
      <c r="F16">
        <v>8.5</v>
      </c>
      <c r="G16">
        <v>240</v>
      </c>
      <c r="H16" t="s">
        <v>361</v>
      </c>
      <c r="I16" t="s">
        <v>346</v>
      </c>
      <c r="K16" t="str">
        <f>_xlfn.XLOOKUP(Table5[[#This Row],[Customer_ID]],Customers!A:A,Customers!B:B)</f>
        <v>Customer 1074</v>
      </c>
      <c r="L16" t="str">
        <f>_xlfn.XLOOKUP(Table5[[#This Row],[Loan_Type_ID]],Loan_Types!A:A,Loan_Types!B:B)</f>
        <v>Home Loan</v>
      </c>
      <c r="M16" t="str">
        <f>_xlfn.XLOOKUP(Table5[[#This Row],[Customer_ID]],Customers!A:A,Customers!H:H)</f>
        <v>B03</v>
      </c>
      <c r="N16" t="str">
        <f>_xlfn.XLOOKUP(Table5[[#This Row],[Branch_Id]],Branches!A:A,Branches!B:B)</f>
        <v xml:space="preserve">Vizag </v>
      </c>
      <c r="O16" t="str">
        <f>IF(Table5[[#This Row],[Loan_Amount]]&gt;=1000000,"High value","Normal")</f>
        <v>High value</v>
      </c>
      <c r="P16" t="str">
        <f>IF(Table5[[#This Row],[Approval_Date]]="Approved","Processed","Under Review")</f>
        <v>Under Review</v>
      </c>
      <c r="Q16">
        <f>SUMIFS(Loan_Repayments!E:E,Loan_Repayments!B:B,Table5[[#This Row],[Loan_ID]])</f>
        <v>70471</v>
      </c>
      <c r="R16">
        <f>Table5[[#This Row],[Loan_Amount]]-Table5[[#This Row],[Total_Amount_Paid.]]</f>
        <v>3312639</v>
      </c>
      <c r="S16" t="str">
        <f t="shared" si="0"/>
        <v>Nov</v>
      </c>
      <c r="T16" t="str">
        <f>_xlfn.XLOOKUP(Table5[[#This Row],[Customer_ID]],Customers!A:A,Customers!C:C)</f>
        <v>Female</v>
      </c>
      <c r="U16" t="str">
        <f>_xlfn.XLOOKUP(Table5[[#This Row],[Employee_ID]],Employees!A:A,Employees!B:B)</f>
        <v>Employee 27</v>
      </c>
      <c r="V16" t="str">
        <f>_xlfn.XLOOKUP(Table5[[#This Row],[Branch_Id]],Branches!A:A,Branches!C:C)</f>
        <v>Visakhapatnam</v>
      </c>
      <c r="W16" t="str">
        <f>_xlfn.XLOOKUP(Table5[[#This Row],[Branch_Id]],Branches!A:A,Branches!D:D)</f>
        <v>Andhra Pradesh</v>
      </c>
    </row>
    <row r="17" spans="1:26" x14ac:dyDescent="0.3">
      <c r="A17" t="s">
        <v>362</v>
      </c>
      <c r="B17">
        <v>1024</v>
      </c>
      <c r="C17" t="s">
        <v>231</v>
      </c>
      <c r="D17" t="s">
        <v>299</v>
      </c>
      <c r="E17">
        <v>7943883</v>
      </c>
      <c r="F17">
        <v>7.5</v>
      </c>
      <c r="G17">
        <v>120</v>
      </c>
      <c r="H17" t="s">
        <v>363</v>
      </c>
      <c r="I17" t="s">
        <v>336</v>
      </c>
      <c r="K17" t="str">
        <f>_xlfn.XLOOKUP(Table5[[#This Row],[Customer_ID]],Customers!A:A,Customers!B:B)</f>
        <v>Customer 1024</v>
      </c>
      <c r="L17" t="str">
        <f>_xlfn.XLOOKUP(Table5[[#This Row],[Loan_Type_ID]],Loan_Types!A:A,Loan_Types!B:B)</f>
        <v>Home Loan</v>
      </c>
      <c r="M17" t="str">
        <f>_xlfn.XLOOKUP(Table5[[#This Row],[Customer_ID]],Customers!A:A,Customers!H:H)</f>
        <v>B02</v>
      </c>
      <c r="N17" t="str">
        <f>_xlfn.XLOOKUP(Table5[[#This Row],[Branch_Id]],Branches!A:A,Branches!B:B)</f>
        <v xml:space="preserve">Vijayawada </v>
      </c>
      <c r="O17" t="str">
        <f>IF(Table5[[#This Row],[Loan_Amount]]&gt;=1000000,"High value","Normal")</f>
        <v>High value</v>
      </c>
      <c r="P17" t="str">
        <f>IF(Table5[[#This Row],[Approval_Date]]="Approved","Processed","Under Review")</f>
        <v>Under Review</v>
      </c>
      <c r="Q17">
        <f>SUMIFS(Loan_Repayments!E:E,Loan_Repayments!B:B,Table5[[#This Row],[Loan_ID]])</f>
        <v>134832</v>
      </c>
      <c r="R17">
        <f>Table5[[#This Row],[Loan_Amount]]-Table5[[#This Row],[Total_Amount_Paid.]]</f>
        <v>7809051</v>
      </c>
      <c r="S17" t="str">
        <f t="shared" si="0"/>
        <v>Mar</v>
      </c>
      <c r="T17" t="str">
        <f>_xlfn.XLOOKUP(Table5[[#This Row],[Customer_ID]],Customers!A:A,Customers!C:C)</f>
        <v>Male</v>
      </c>
      <c r="U17" t="str">
        <f>_xlfn.XLOOKUP(Table5[[#This Row],[Employee_ID]],Employees!A:A,Employees!B:B)</f>
        <v>Employee 23</v>
      </c>
      <c r="V17" t="str">
        <f>_xlfn.XLOOKUP(Table5[[#This Row],[Branch_Id]],Branches!A:A,Branches!C:C)</f>
        <v>Vijayawada</v>
      </c>
      <c r="W17" t="str">
        <f>_xlfn.XLOOKUP(Table5[[#This Row],[Branch_Id]],Branches!A:A,Branches!D:D)</f>
        <v>Andhra Pradesh</v>
      </c>
      <c r="Z17">
        <f>COUNTA(B:B)</f>
        <v>501</v>
      </c>
    </row>
    <row r="18" spans="1:26" x14ac:dyDescent="0.3">
      <c r="A18" t="s">
        <v>364</v>
      </c>
      <c r="B18">
        <v>1150</v>
      </c>
      <c r="C18" t="s">
        <v>237</v>
      </c>
      <c r="D18" t="s">
        <v>295</v>
      </c>
      <c r="E18">
        <v>9734616</v>
      </c>
      <c r="F18">
        <v>12</v>
      </c>
      <c r="G18">
        <v>120</v>
      </c>
      <c r="H18" t="s">
        <v>365</v>
      </c>
      <c r="I18" t="s">
        <v>323</v>
      </c>
      <c r="J18" t="s">
        <v>366</v>
      </c>
      <c r="K18" t="str">
        <f>_xlfn.XLOOKUP(Table5[[#This Row],[Customer_ID]],Customers!A:A,Customers!B:B)</f>
        <v>Customer 1150</v>
      </c>
      <c r="L18" t="str">
        <f>_xlfn.XLOOKUP(Table5[[#This Row],[Loan_Type_ID]],Loan_Types!A:A,Loan_Types!B:B)</f>
        <v>Education Loan</v>
      </c>
      <c r="M18" t="str">
        <f>_xlfn.XLOOKUP(Table5[[#This Row],[Customer_ID]],Customers!A:A,Customers!H:H)</f>
        <v>B01</v>
      </c>
      <c r="N18" t="str">
        <f>_xlfn.XLOOKUP(Table5[[#This Row],[Branch_Id]],Branches!A:A,Branches!B:B)</f>
        <v xml:space="preserve">Hyderabad </v>
      </c>
      <c r="O18" t="str">
        <f>IF(Table5[[#This Row],[Loan_Amount]]&gt;=1000000,"High value","Normal")</f>
        <v>High value</v>
      </c>
      <c r="P18" t="str">
        <f>IF(Table5[[#This Row],[Approval_Date]]="Approved","Processed","Under Review")</f>
        <v>Under Review</v>
      </c>
      <c r="Q18">
        <f>SUMIFS(Loan_Repayments!E:E,Loan_Repayments!B:B,Table5[[#This Row],[Loan_ID]])</f>
        <v>107435</v>
      </c>
      <c r="R18">
        <f>Table5[[#This Row],[Loan_Amount]]-Table5[[#This Row],[Total_Amount_Paid.]]</f>
        <v>9627181</v>
      </c>
      <c r="S18" t="str">
        <f t="shared" si="0"/>
        <v>Jan</v>
      </c>
      <c r="T18" t="str">
        <f>_xlfn.XLOOKUP(Table5[[#This Row],[Customer_ID]],Customers!A:A,Customers!C:C)</f>
        <v>Female</v>
      </c>
      <c r="U18" t="str">
        <f>_xlfn.XLOOKUP(Table5[[#This Row],[Employee_ID]],Employees!A:A,Employees!B:B)</f>
        <v>Employee 21</v>
      </c>
      <c r="V18" t="str">
        <f>_xlfn.XLOOKUP(Table5[[#This Row],[Branch_Id]],Branches!A:A,Branches!C:C)</f>
        <v>Hyderabad</v>
      </c>
      <c r="W18" t="str">
        <f>_xlfn.XLOOKUP(Table5[[#This Row],[Branch_Id]],Branches!A:A,Branches!D:D)</f>
        <v>Telangana</v>
      </c>
    </row>
    <row r="19" spans="1:26" x14ac:dyDescent="0.3">
      <c r="A19" t="s">
        <v>367</v>
      </c>
      <c r="B19">
        <v>1078</v>
      </c>
      <c r="C19" t="s">
        <v>239</v>
      </c>
      <c r="D19" t="s">
        <v>309</v>
      </c>
      <c r="E19">
        <v>7172249</v>
      </c>
      <c r="F19">
        <v>7.5</v>
      </c>
      <c r="G19">
        <v>120</v>
      </c>
      <c r="H19" t="s">
        <v>368</v>
      </c>
      <c r="I19" t="s">
        <v>323</v>
      </c>
      <c r="J19" t="s">
        <v>369</v>
      </c>
      <c r="K19" t="str">
        <f>_xlfn.XLOOKUP(Table5[[#This Row],[Customer_ID]],Customers!A:A,Customers!B:B)</f>
        <v>Customer 1078</v>
      </c>
      <c r="L19" t="str">
        <f>_xlfn.XLOOKUP(Table5[[#This Row],[Loan_Type_ID]],Loan_Types!A:A,Loan_Types!B:B)</f>
        <v>Business Loan</v>
      </c>
      <c r="M19" t="str">
        <f>_xlfn.XLOOKUP(Table5[[#This Row],[Customer_ID]],Customers!A:A,Customers!H:H)</f>
        <v>B01</v>
      </c>
      <c r="N19" t="str">
        <f>_xlfn.XLOOKUP(Table5[[#This Row],[Branch_Id]],Branches!A:A,Branches!B:B)</f>
        <v xml:space="preserve">Hyderabad </v>
      </c>
      <c r="O19" t="str">
        <f>IF(Table5[[#This Row],[Loan_Amount]]&gt;=1000000,"High value","Normal")</f>
        <v>High value</v>
      </c>
      <c r="P19" t="str">
        <f>IF(Table5[[#This Row],[Approval_Date]]="Approved","Processed","Under Review")</f>
        <v>Under Review</v>
      </c>
      <c r="Q19">
        <f>SUMIFS(Loan_Repayments!E:E,Loan_Repayments!B:B,Table5[[#This Row],[Loan_ID]])</f>
        <v>17624</v>
      </c>
      <c r="R19">
        <f>Table5[[#This Row],[Loan_Amount]]-Table5[[#This Row],[Total_Amount_Paid.]]</f>
        <v>7154625</v>
      </c>
      <c r="S19" t="str">
        <f t="shared" si="0"/>
        <v>Jan</v>
      </c>
      <c r="T19" t="str">
        <f>_xlfn.XLOOKUP(Table5[[#This Row],[Customer_ID]],Customers!A:A,Customers!C:C)</f>
        <v>Female</v>
      </c>
      <c r="U19" t="str">
        <f>_xlfn.XLOOKUP(Table5[[#This Row],[Employee_ID]],Employees!A:A,Employees!B:B)</f>
        <v>Employee 28</v>
      </c>
      <c r="V19" t="str">
        <f>_xlfn.XLOOKUP(Table5[[#This Row],[Branch_Id]],Branches!A:A,Branches!C:C)</f>
        <v>Hyderabad</v>
      </c>
      <c r="W19" t="str">
        <f>_xlfn.XLOOKUP(Table5[[#This Row],[Branch_Id]],Branches!A:A,Branches!D:D)</f>
        <v>Telangana</v>
      </c>
    </row>
    <row r="20" spans="1:26" x14ac:dyDescent="0.3">
      <c r="A20" t="s">
        <v>370</v>
      </c>
      <c r="B20">
        <v>1141</v>
      </c>
      <c r="C20" t="s">
        <v>233</v>
      </c>
      <c r="D20" t="s">
        <v>291</v>
      </c>
      <c r="E20">
        <v>5229058</v>
      </c>
      <c r="F20">
        <v>12</v>
      </c>
      <c r="G20">
        <v>84</v>
      </c>
      <c r="H20" t="s">
        <v>371</v>
      </c>
      <c r="I20" t="s">
        <v>323</v>
      </c>
      <c r="J20" t="s">
        <v>372</v>
      </c>
      <c r="K20" t="str">
        <f>_xlfn.XLOOKUP(Table5[[#This Row],[Customer_ID]],Customers!A:A,Customers!B:B)</f>
        <v>Customer 1141</v>
      </c>
      <c r="L20" t="str">
        <f>_xlfn.XLOOKUP(Table5[[#This Row],[Loan_Type_ID]],Loan_Types!A:A,Loan_Types!B:B)</f>
        <v>Personal Loan</v>
      </c>
      <c r="M20" t="str">
        <f>_xlfn.XLOOKUP(Table5[[#This Row],[Customer_ID]],Customers!A:A,Customers!H:H)</f>
        <v>B05</v>
      </c>
      <c r="N20" t="str">
        <f>_xlfn.XLOOKUP(Table5[[#This Row],[Branch_Id]],Branches!A:A,Branches!B:B)</f>
        <v xml:space="preserve">Warangal </v>
      </c>
      <c r="O20" t="str">
        <f>IF(Table5[[#This Row],[Loan_Amount]]&gt;=1000000,"High value","Normal")</f>
        <v>High value</v>
      </c>
      <c r="P20" t="str">
        <f>IF(Table5[[#This Row],[Approval_Date]]="Approved","Processed","Under Review")</f>
        <v>Under Review</v>
      </c>
      <c r="Q20">
        <f>SUMIFS(Loan_Repayments!E:E,Loan_Repayments!B:B,Table5[[#This Row],[Loan_ID]])</f>
        <v>90943</v>
      </c>
      <c r="R20">
        <f>Table5[[#This Row],[Loan_Amount]]-Table5[[#This Row],[Total_Amount_Paid.]]</f>
        <v>5138115</v>
      </c>
      <c r="S20" t="str">
        <f t="shared" si="0"/>
        <v>Feb</v>
      </c>
      <c r="T20" t="str">
        <f>_xlfn.XLOOKUP(Table5[[#This Row],[Customer_ID]],Customers!A:A,Customers!C:C)</f>
        <v>Male</v>
      </c>
      <c r="U20" t="str">
        <f>_xlfn.XLOOKUP(Table5[[#This Row],[Employee_ID]],Employees!A:A,Employees!B:B)</f>
        <v>Employee 19</v>
      </c>
      <c r="V20" t="str">
        <f>_xlfn.XLOOKUP(Table5[[#This Row],[Branch_Id]],Branches!A:A,Branches!C:C)</f>
        <v>Warangal</v>
      </c>
      <c r="W20" t="str">
        <f>_xlfn.XLOOKUP(Table5[[#This Row],[Branch_Id]],Branches!A:A,Branches!D:D)</f>
        <v>Telangana</v>
      </c>
    </row>
    <row r="21" spans="1:26" x14ac:dyDescent="0.3">
      <c r="A21" t="s">
        <v>373</v>
      </c>
      <c r="B21">
        <v>1186</v>
      </c>
      <c r="C21" t="s">
        <v>231</v>
      </c>
      <c r="D21" t="s">
        <v>311</v>
      </c>
      <c r="E21">
        <v>2341616</v>
      </c>
      <c r="F21">
        <v>12</v>
      </c>
      <c r="G21">
        <v>36</v>
      </c>
      <c r="H21" t="s">
        <v>327</v>
      </c>
      <c r="I21" t="s">
        <v>336</v>
      </c>
      <c r="K21" t="str">
        <f>_xlfn.XLOOKUP(Table5[[#This Row],[Customer_ID]],Customers!A:A,Customers!B:B)</f>
        <v>Customer 1186</v>
      </c>
      <c r="L21" t="str">
        <f>_xlfn.XLOOKUP(Table5[[#This Row],[Loan_Type_ID]],Loan_Types!A:A,Loan_Types!B:B)</f>
        <v>Home Loan</v>
      </c>
      <c r="M21" t="str">
        <f>_xlfn.XLOOKUP(Table5[[#This Row],[Customer_ID]],Customers!A:A,Customers!H:H)</f>
        <v>B03</v>
      </c>
      <c r="N21" t="str">
        <f>_xlfn.XLOOKUP(Table5[[#This Row],[Branch_Id]],Branches!A:A,Branches!B:B)</f>
        <v xml:space="preserve">Vizag </v>
      </c>
      <c r="O21" t="str">
        <f>IF(Table5[[#This Row],[Loan_Amount]]&gt;=1000000,"High value","Normal")</f>
        <v>High value</v>
      </c>
      <c r="P21" t="str">
        <f>IF(Table5[[#This Row],[Approval_Date]]="Approved","Processed","Under Review")</f>
        <v>Under Review</v>
      </c>
      <c r="Q21">
        <f>SUMIFS(Loan_Repayments!E:E,Loan_Repayments!B:B,Table5[[#This Row],[Loan_ID]])</f>
        <v>57779</v>
      </c>
      <c r="R21">
        <f>Table5[[#This Row],[Loan_Amount]]-Table5[[#This Row],[Total_Amount_Paid.]]</f>
        <v>2283837</v>
      </c>
      <c r="S21" t="str">
        <f t="shared" si="0"/>
        <v>Mar</v>
      </c>
      <c r="T21" t="str">
        <f>_xlfn.XLOOKUP(Table5[[#This Row],[Customer_ID]],Customers!A:A,Customers!C:C)</f>
        <v>Female</v>
      </c>
      <c r="U21" t="str">
        <f>_xlfn.XLOOKUP(Table5[[#This Row],[Employee_ID]],Employees!A:A,Employees!B:B)</f>
        <v>Employee 29</v>
      </c>
      <c r="V21" t="str">
        <f>_xlfn.XLOOKUP(Table5[[#This Row],[Branch_Id]],Branches!A:A,Branches!C:C)</f>
        <v>Visakhapatnam</v>
      </c>
      <c r="W21" t="str">
        <f>_xlfn.XLOOKUP(Table5[[#This Row],[Branch_Id]],Branches!A:A,Branches!D:D)</f>
        <v>Andhra Pradesh</v>
      </c>
    </row>
    <row r="22" spans="1:26" x14ac:dyDescent="0.3">
      <c r="A22" t="s">
        <v>374</v>
      </c>
      <c r="B22">
        <v>1131</v>
      </c>
      <c r="C22" t="s">
        <v>237</v>
      </c>
      <c r="D22" t="s">
        <v>303</v>
      </c>
      <c r="E22">
        <v>4114456</v>
      </c>
      <c r="F22">
        <v>7.5</v>
      </c>
      <c r="G22">
        <v>120</v>
      </c>
      <c r="H22" t="s">
        <v>375</v>
      </c>
      <c r="I22" t="s">
        <v>346</v>
      </c>
      <c r="K22" t="str">
        <f>_xlfn.XLOOKUP(Table5[[#This Row],[Customer_ID]],Customers!A:A,Customers!B:B)</f>
        <v>Customer 1131</v>
      </c>
      <c r="L22" t="str">
        <f>_xlfn.XLOOKUP(Table5[[#This Row],[Loan_Type_ID]],Loan_Types!A:A,Loan_Types!B:B)</f>
        <v>Education Loan</v>
      </c>
      <c r="M22" t="str">
        <f>_xlfn.XLOOKUP(Table5[[#This Row],[Customer_ID]],Customers!A:A,Customers!H:H)</f>
        <v>B02</v>
      </c>
      <c r="N22" t="str">
        <f>_xlfn.XLOOKUP(Table5[[#This Row],[Branch_Id]],Branches!A:A,Branches!B:B)</f>
        <v xml:space="preserve">Vijayawada </v>
      </c>
      <c r="O22" t="str">
        <f>IF(Table5[[#This Row],[Loan_Amount]]&gt;=1000000,"High value","Normal")</f>
        <v>High value</v>
      </c>
      <c r="P22" t="str">
        <f>IF(Table5[[#This Row],[Approval_Date]]="Approved","Processed","Under Review")</f>
        <v>Under Review</v>
      </c>
      <c r="Q22">
        <f>SUMIFS(Loan_Repayments!E:E,Loan_Repayments!B:B,Table5[[#This Row],[Loan_ID]])</f>
        <v>37277</v>
      </c>
      <c r="R22">
        <f>Table5[[#This Row],[Loan_Amount]]-Table5[[#This Row],[Total_Amount_Paid.]]</f>
        <v>4077179</v>
      </c>
      <c r="S22" t="str">
        <f t="shared" si="0"/>
        <v>Jul</v>
      </c>
      <c r="T22" t="str">
        <f>_xlfn.XLOOKUP(Table5[[#This Row],[Customer_ID]],Customers!A:A,Customers!C:C)</f>
        <v>Female</v>
      </c>
      <c r="U22" t="str">
        <f>_xlfn.XLOOKUP(Table5[[#This Row],[Employee_ID]],Employees!A:A,Employees!B:B)</f>
        <v>Employee 25</v>
      </c>
      <c r="V22" t="str">
        <f>_xlfn.XLOOKUP(Table5[[#This Row],[Branch_Id]],Branches!A:A,Branches!C:C)</f>
        <v>Vijayawada</v>
      </c>
      <c r="W22" t="str">
        <f>_xlfn.XLOOKUP(Table5[[#This Row],[Branch_Id]],Branches!A:A,Branches!D:D)</f>
        <v>Andhra Pradesh</v>
      </c>
    </row>
    <row r="23" spans="1:26" x14ac:dyDescent="0.3">
      <c r="A23" t="s">
        <v>376</v>
      </c>
      <c r="B23">
        <v>1008</v>
      </c>
      <c r="C23" t="s">
        <v>231</v>
      </c>
      <c r="D23" t="s">
        <v>277</v>
      </c>
      <c r="E23">
        <v>4996369</v>
      </c>
      <c r="F23">
        <v>9.5</v>
      </c>
      <c r="G23">
        <v>36</v>
      </c>
      <c r="H23" t="s">
        <v>377</v>
      </c>
      <c r="I23" t="s">
        <v>323</v>
      </c>
      <c r="J23" t="s">
        <v>378</v>
      </c>
      <c r="K23" t="str">
        <f>_xlfn.XLOOKUP(Table5[[#This Row],[Customer_ID]],Customers!A:A,Customers!B:B)</f>
        <v>Customer 1008</v>
      </c>
      <c r="L23" t="str">
        <f>_xlfn.XLOOKUP(Table5[[#This Row],[Loan_Type_ID]],Loan_Types!A:A,Loan_Types!B:B)</f>
        <v>Home Loan</v>
      </c>
      <c r="M23" t="str">
        <f>_xlfn.XLOOKUP(Table5[[#This Row],[Customer_ID]],Customers!A:A,Customers!H:H)</f>
        <v>B02</v>
      </c>
      <c r="N23" t="str">
        <f>_xlfn.XLOOKUP(Table5[[#This Row],[Branch_Id]],Branches!A:A,Branches!B:B)</f>
        <v xml:space="preserve">Vijayawada </v>
      </c>
      <c r="O23" t="str">
        <f>IF(Table5[[#This Row],[Loan_Amount]]&gt;=1000000,"High value","Normal")</f>
        <v>High value</v>
      </c>
      <c r="P23" t="str">
        <f>IF(Table5[[#This Row],[Approval_Date]]="Approved","Processed","Under Review")</f>
        <v>Under Review</v>
      </c>
      <c r="Q23">
        <f>SUMIFS(Loan_Repayments!E:E,Loan_Repayments!B:B,Table5[[#This Row],[Loan_ID]])</f>
        <v>119310</v>
      </c>
      <c r="R23">
        <f>Table5[[#This Row],[Loan_Amount]]-Table5[[#This Row],[Total_Amount_Paid.]]</f>
        <v>4877059</v>
      </c>
      <c r="S23" t="str">
        <f t="shared" si="0"/>
        <v>Mar</v>
      </c>
      <c r="T23" t="str">
        <f>_xlfn.XLOOKUP(Table5[[#This Row],[Customer_ID]],Customers!A:A,Customers!C:C)</f>
        <v>Female</v>
      </c>
      <c r="U23" t="str">
        <f>_xlfn.XLOOKUP(Table5[[#This Row],[Employee_ID]],Employees!A:A,Employees!B:B)</f>
        <v>Employee 12</v>
      </c>
      <c r="V23" t="str">
        <f>_xlfn.XLOOKUP(Table5[[#This Row],[Branch_Id]],Branches!A:A,Branches!C:C)</f>
        <v>Vijayawada</v>
      </c>
      <c r="W23" t="str">
        <f>_xlfn.XLOOKUP(Table5[[#This Row],[Branch_Id]],Branches!A:A,Branches!D:D)</f>
        <v>Andhra Pradesh</v>
      </c>
    </row>
    <row r="24" spans="1:26" x14ac:dyDescent="0.3">
      <c r="A24" t="s">
        <v>379</v>
      </c>
      <c r="B24">
        <v>1026</v>
      </c>
      <c r="C24" t="s">
        <v>237</v>
      </c>
      <c r="D24" t="s">
        <v>266</v>
      </c>
      <c r="E24">
        <v>5960675</v>
      </c>
      <c r="F24">
        <v>8.5</v>
      </c>
      <c r="G24">
        <v>240</v>
      </c>
      <c r="H24" t="s">
        <v>380</v>
      </c>
      <c r="I24" t="s">
        <v>336</v>
      </c>
      <c r="K24" t="str">
        <f>_xlfn.XLOOKUP(Table5[[#This Row],[Customer_ID]],Customers!A:A,Customers!B:B)</f>
        <v>Customer 1026</v>
      </c>
      <c r="L24" t="str">
        <f>_xlfn.XLOOKUP(Table5[[#This Row],[Loan_Type_ID]],Loan_Types!A:A,Loan_Types!B:B)</f>
        <v>Education Loan</v>
      </c>
      <c r="M24" t="str">
        <f>_xlfn.XLOOKUP(Table5[[#This Row],[Customer_ID]],Customers!A:A,Customers!H:H)</f>
        <v>B04</v>
      </c>
      <c r="N24" t="str">
        <f>_xlfn.XLOOKUP(Table5[[#This Row],[Branch_Id]],Branches!A:A,Branches!B:B)</f>
        <v xml:space="preserve">Guntur </v>
      </c>
      <c r="O24" t="str">
        <f>IF(Table5[[#This Row],[Loan_Amount]]&gt;=1000000,"High value","Normal")</f>
        <v>High value</v>
      </c>
      <c r="P24" t="str">
        <f>IF(Table5[[#This Row],[Approval_Date]]="Approved","Processed","Under Review")</f>
        <v>Under Review</v>
      </c>
      <c r="Q24">
        <f>SUMIFS(Loan_Repayments!E:E,Loan_Repayments!B:B,Table5[[#This Row],[Loan_ID]])</f>
        <v>64401</v>
      </c>
      <c r="R24">
        <f>Table5[[#This Row],[Loan_Amount]]-Table5[[#This Row],[Total_Amount_Paid.]]</f>
        <v>5896274</v>
      </c>
      <c r="S24" t="str">
        <f t="shared" si="0"/>
        <v>Feb</v>
      </c>
      <c r="T24" t="str">
        <f>_xlfn.XLOOKUP(Table5[[#This Row],[Customer_ID]],Customers!A:A,Customers!C:C)</f>
        <v>Male</v>
      </c>
      <c r="U24" t="str">
        <f>_xlfn.XLOOKUP(Table5[[#This Row],[Employee_ID]],Employees!A:A,Employees!B:B)</f>
        <v>Employee 7</v>
      </c>
      <c r="V24" t="str">
        <f>_xlfn.XLOOKUP(Table5[[#This Row],[Branch_Id]],Branches!A:A,Branches!C:C)</f>
        <v>Guntur</v>
      </c>
      <c r="W24" t="str">
        <f>_xlfn.XLOOKUP(Table5[[#This Row],[Branch_Id]],Branches!A:A,Branches!D:D)</f>
        <v>Andhra Pradesh</v>
      </c>
    </row>
    <row r="25" spans="1:26" x14ac:dyDescent="0.3">
      <c r="A25" t="s">
        <v>381</v>
      </c>
      <c r="B25">
        <v>1004</v>
      </c>
      <c r="C25" t="s">
        <v>233</v>
      </c>
      <c r="D25" t="s">
        <v>283</v>
      </c>
      <c r="E25">
        <v>8495992</v>
      </c>
      <c r="F25">
        <v>12</v>
      </c>
      <c r="G25">
        <v>60</v>
      </c>
      <c r="H25" t="s">
        <v>382</v>
      </c>
      <c r="I25" t="s">
        <v>336</v>
      </c>
      <c r="K25" t="str">
        <f>_xlfn.XLOOKUP(Table5[[#This Row],[Customer_ID]],Customers!A:A,Customers!B:B)</f>
        <v>Customer 1004</v>
      </c>
      <c r="L25" t="str">
        <f>_xlfn.XLOOKUP(Table5[[#This Row],[Loan_Type_ID]],Loan_Types!A:A,Loan_Types!B:B)</f>
        <v>Personal Loan</v>
      </c>
      <c r="M25" t="str">
        <f>_xlfn.XLOOKUP(Table5[[#This Row],[Customer_ID]],Customers!A:A,Customers!H:H)</f>
        <v>B05</v>
      </c>
      <c r="N25" t="str">
        <f>_xlfn.XLOOKUP(Table5[[#This Row],[Branch_Id]],Branches!A:A,Branches!B:B)</f>
        <v xml:space="preserve">Warangal </v>
      </c>
      <c r="O25" t="str">
        <f>IF(Table5[[#This Row],[Loan_Amount]]&gt;=1000000,"High value","Normal")</f>
        <v>High value</v>
      </c>
      <c r="P25" t="str">
        <f>IF(Table5[[#This Row],[Approval_Date]]="Approved","Processed","Under Review")</f>
        <v>Under Review</v>
      </c>
      <c r="Q25">
        <f>SUMIFS(Loan_Repayments!E:E,Loan_Repayments!B:B,Table5[[#This Row],[Loan_ID]])</f>
        <v>94526</v>
      </c>
      <c r="R25">
        <f>Table5[[#This Row],[Loan_Amount]]-Table5[[#This Row],[Total_Amount_Paid.]]</f>
        <v>8401466</v>
      </c>
      <c r="S25" t="str">
        <f t="shared" si="0"/>
        <v>May</v>
      </c>
      <c r="T25" t="str">
        <f>_xlfn.XLOOKUP(Table5[[#This Row],[Customer_ID]],Customers!A:A,Customers!C:C)</f>
        <v>Male</v>
      </c>
      <c r="U25" t="str">
        <f>_xlfn.XLOOKUP(Table5[[#This Row],[Employee_ID]],Employees!A:A,Employees!B:B)</f>
        <v>Employee 15</v>
      </c>
      <c r="V25" t="str">
        <f>_xlfn.XLOOKUP(Table5[[#This Row],[Branch_Id]],Branches!A:A,Branches!C:C)</f>
        <v>Warangal</v>
      </c>
      <c r="W25" t="str">
        <f>_xlfn.XLOOKUP(Table5[[#This Row],[Branch_Id]],Branches!A:A,Branches!D:D)</f>
        <v>Telangana</v>
      </c>
    </row>
    <row r="26" spans="1:26" x14ac:dyDescent="0.3">
      <c r="A26" t="s">
        <v>383</v>
      </c>
      <c r="B26">
        <v>1047</v>
      </c>
      <c r="C26" t="s">
        <v>231</v>
      </c>
      <c r="D26" t="s">
        <v>275</v>
      </c>
      <c r="E26">
        <v>5299490</v>
      </c>
      <c r="F26">
        <v>8.5</v>
      </c>
      <c r="G26">
        <v>240</v>
      </c>
      <c r="H26" t="s">
        <v>384</v>
      </c>
      <c r="I26" t="s">
        <v>323</v>
      </c>
      <c r="J26" t="s">
        <v>385</v>
      </c>
      <c r="K26" t="str">
        <f>_xlfn.XLOOKUP(Table5[[#This Row],[Customer_ID]],Customers!A:A,Customers!B:B)</f>
        <v>Customer 1047</v>
      </c>
      <c r="L26" t="str">
        <f>_xlfn.XLOOKUP(Table5[[#This Row],[Loan_Type_ID]],Loan_Types!A:A,Loan_Types!B:B)</f>
        <v>Home Loan</v>
      </c>
      <c r="M26" t="str">
        <f>_xlfn.XLOOKUP(Table5[[#This Row],[Customer_ID]],Customers!A:A,Customers!H:H)</f>
        <v>B02</v>
      </c>
      <c r="N26" t="str">
        <f>_xlfn.XLOOKUP(Table5[[#This Row],[Branch_Id]],Branches!A:A,Branches!B:B)</f>
        <v xml:space="preserve">Vijayawada </v>
      </c>
      <c r="O26" t="str">
        <f>IF(Table5[[#This Row],[Loan_Amount]]&gt;=1000000,"High value","Normal")</f>
        <v>High value</v>
      </c>
      <c r="P26" t="str">
        <f>IF(Table5[[#This Row],[Approval_Date]]="Approved","Processed","Under Review")</f>
        <v>Under Review</v>
      </c>
      <c r="Q26">
        <f>SUMIFS(Loan_Repayments!E:E,Loan_Repayments!B:B,Table5[[#This Row],[Loan_ID]])</f>
        <v>85681</v>
      </c>
      <c r="R26">
        <f>Table5[[#This Row],[Loan_Amount]]-Table5[[#This Row],[Total_Amount_Paid.]]</f>
        <v>5213809</v>
      </c>
      <c r="S26" t="str">
        <f t="shared" si="0"/>
        <v>Sep</v>
      </c>
      <c r="T26" t="str">
        <f>_xlfn.XLOOKUP(Table5[[#This Row],[Customer_ID]],Customers!A:A,Customers!C:C)</f>
        <v>Male</v>
      </c>
      <c r="U26" t="str">
        <f>_xlfn.XLOOKUP(Table5[[#This Row],[Employee_ID]],Employees!A:A,Employees!B:B)</f>
        <v>Employee 11</v>
      </c>
      <c r="V26" t="str">
        <f>_xlfn.XLOOKUP(Table5[[#This Row],[Branch_Id]],Branches!A:A,Branches!C:C)</f>
        <v>Vijayawada</v>
      </c>
      <c r="W26" t="str">
        <f>_xlfn.XLOOKUP(Table5[[#This Row],[Branch_Id]],Branches!A:A,Branches!D:D)</f>
        <v>Andhra Pradesh</v>
      </c>
    </row>
    <row r="27" spans="1:26" x14ac:dyDescent="0.3">
      <c r="A27" t="s">
        <v>386</v>
      </c>
      <c r="B27">
        <v>1190</v>
      </c>
      <c r="C27" t="s">
        <v>239</v>
      </c>
      <c r="D27" t="s">
        <v>269</v>
      </c>
      <c r="E27">
        <v>4577283</v>
      </c>
      <c r="F27">
        <v>7.5</v>
      </c>
      <c r="G27">
        <v>240</v>
      </c>
      <c r="H27" t="s">
        <v>387</v>
      </c>
      <c r="I27" t="s">
        <v>346</v>
      </c>
      <c r="K27" t="str">
        <f>_xlfn.XLOOKUP(Table5[[#This Row],[Customer_ID]],Customers!A:A,Customers!B:B)</f>
        <v>Customer 1190</v>
      </c>
      <c r="L27" t="str">
        <f>_xlfn.XLOOKUP(Table5[[#This Row],[Loan_Type_ID]],Loan_Types!A:A,Loan_Types!B:B)</f>
        <v>Business Loan</v>
      </c>
      <c r="M27" t="str">
        <f>_xlfn.XLOOKUP(Table5[[#This Row],[Customer_ID]],Customers!A:A,Customers!H:H)</f>
        <v>B01</v>
      </c>
      <c r="N27" t="str">
        <f>_xlfn.XLOOKUP(Table5[[#This Row],[Branch_Id]],Branches!A:A,Branches!B:B)</f>
        <v xml:space="preserve">Hyderabad </v>
      </c>
      <c r="O27" t="str">
        <f>IF(Table5[[#This Row],[Loan_Amount]]&gt;=1000000,"High value","Normal")</f>
        <v>High value</v>
      </c>
      <c r="P27" t="str">
        <f>IF(Table5[[#This Row],[Approval_Date]]="Approved","Processed","Under Review")</f>
        <v>Under Review</v>
      </c>
      <c r="Q27">
        <f>SUMIFS(Loan_Repayments!E:E,Loan_Repayments!B:B,Table5[[#This Row],[Loan_ID]])</f>
        <v>127975</v>
      </c>
      <c r="R27">
        <f>Table5[[#This Row],[Loan_Amount]]-Table5[[#This Row],[Total_Amount_Paid.]]</f>
        <v>4449308</v>
      </c>
      <c r="S27" t="str">
        <f t="shared" si="0"/>
        <v>Apr</v>
      </c>
      <c r="T27" t="str">
        <f>_xlfn.XLOOKUP(Table5[[#This Row],[Customer_ID]],Customers!A:A,Customers!C:C)</f>
        <v>Female</v>
      </c>
      <c r="U27" t="str">
        <f>_xlfn.XLOOKUP(Table5[[#This Row],[Employee_ID]],Employees!A:A,Employees!B:B)</f>
        <v>Employee 8</v>
      </c>
      <c r="V27" t="str">
        <f>_xlfn.XLOOKUP(Table5[[#This Row],[Branch_Id]],Branches!A:A,Branches!C:C)</f>
        <v>Hyderabad</v>
      </c>
      <c r="W27" t="str">
        <f>_xlfn.XLOOKUP(Table5[[#This Row],[Branch_Id]],Branches!A:A,Branches!D:D)</f>
        <v>Telangana</v>
      </c>
    </row>
    <row r="28" spans="1:26" x14ac:dyDescent="0.3">
      <c r="A28" t="s">
        <v>388</v>
      </c>
      <c r="B28">
        <v>1123</v>
      </c>
      <c r="C28" t="s">
        <v>233</v>
      </c>
      <c r="D28" t="s">
        <v>277</v>
      </c>
      <c r="E28">
        <v>5329374</v>
      </c>
      <c r="F28">
        <v>12</v>
      </c>
      <c r="G28">
        <v>60</v>
      </c>
      <c r="H28" t="s">
        <v>389</v>
      </c>
      <c r="I28" t="s">
        <v>336</v>
      </c>
      <c r="K28" t="str">
        <f>_xlfn.XLOOKUP(Table5[[#This Row],[Customer_ID]],Customers!A:A,Customers!B:B)</f>
        <v>Customer 1123</v>
      </c>
      <c r="L28" t="str">
        <f>_xlfn.XLOOKUP(Table5[[#This Row],[Loan_Type_ID]],Loan_Types!A:A,Loan_Types!B:B)</f>
        <v>Personal Loan</v>
      </c>
      <c r="M28" t="str">
        <f>_xlfn.XLOOKUP(Table5[[#This Row],[Customer_ID]],Customers!A:A,Customers!H:H)</f>
        <v>B04</v>
      </c>
      <c r="N28" t="str">
        <f>_xlfn.XLOOKUP(Table5[[#This Row],[Branch_Id]],Branches!A:A,Branches!B:B)</f>
        <v xml:space="preserve">Guntur </v>
      </c>
      <c r="O28" t="str">
        <f>IF(Table5[[#This Row],[Loan_Amount]]&gt;=1000000,"High value","Normal")</f>
        <v>High value</v>
      </c>
      <c r="P28" t="str">
        <f>IF(Table5[[#This Row],[Approval_Date]]="Approved","Processed","Under Review")</f>
        <v>Under Review</v>
      </c>
      <c r="Q28">
        <f>SUMIFS(Loan_Repayments!E:E,Loan_Repayments!B:B,Table5[[#This Row],[Loan_ID]])</f>
        <v>50053</v>
      </c>
      <c r="R28">
        <f>Table5[[#This Row],[Loan_Amount]]-Table5[[#This Row],[Total_Amount_Paid.]]</f>
        <v>5279321</v>
      </c>
      <c r="S28" t="str">
        <f t="shared" si="0"/>
        <v>Jan</v>
      </c>
      <c r="T28" t="str">
        <f>_xlfn.XLOOKUP(Table5[[#This Row],[Customer_ID]],Customers!A:A,Customers!C:C)</f>
        <v>Male</v>
      </c>
      <c r="U28" t="str">
        <f>_xlfn.XLOOKUP(Table5[[#This Row],[Employee_ID]],Employees!A:A,Employees!B:B)</f>
        <v>Employee 12</v>
      </c>
      <c r="V28" t="str">
        <f>_xlfn.XLOOKUP(Table5[[#This Row],[Branch_Id]],Branches!A:A,Branches!C:C)</f>
        <v>Guntur</v>
      </c>
      <c r="W28" t="str">
        <f>_xlfn.XLOOKUP(Table5[[#This Row],[Branch_Id]],Branches!A:A,Branches!D:D)</f>
        <v>Andhra Pradesh</v>
      </c>
    </row>
    <row r="29" spans="1:26" x14ac:dyDescent="0.3">
      <c r="A29" t="s">
        <v>390</v>
      </c>
      <c r="B29">
        <v>1141</v>
      </c>
      <c r="C29" t="s">
        <v>235</v>
      </c>
      <c r="D29" t="s">
        <v>313</v>
      </c>
      <c r="E29">
        <v>8590022</v>
      </c>
      <c r="F29">
        <v>7.5</v>
      </c>
      <c r="G29">
        <v>120</v>
      </c>
      <c r="H29" t="s">
        <v>391</v>
      </c>
      <c r="I29" t="s">
        <v>336</v>
      </c>
      <c r="K29" t="str">
        <f>_xlfn.XLOOKUP(Table5[[#This Row],[Customer_ID]],Customers!A:A,Customers!B:B)</f>
        <v>Customer 1141</v>
      </c>
      <c r="L29" t="str">
        <f>_xlfn.XLOOKUP(Table5[[#This Row],[Loan_Type_ID]],Loan_Types!A:A,Loan_Types!B:B)</f>
        <v>Car Loan</v>
      </c>
      <c r="M29" t="str">
        <f>_xlfn.XLOOKUP(Table5[[#This Row],[Customer_ID]],Customers!A:A,Customers!H:H)</f>
        <v>B05</v>
      </c>
      <c r="N29" t="str">
        <f>_xlfn.XLOOKUP(Table5[[#This Row],[Branch_Id]],Branches!A:A,Branches!B:B)</f>
        <v xml:space="preserve">Warangal </v>
      </c>
      <c r="O29" t="str">
        <f>IF(Table5[[#This Row],[Loan_Amount]]&gt;=1000000,"High value","Normal")</f>
        <v>High value</v>
      </c>
      <c r="P29" t="str">
        <f>IF(Table5[[#This Row],[Approval_Date]]="Approved","Processed","Under Review")</f>
        <v>Under Review</v>
      </c>
      <c r="Q29">
        <f>SUMIFS(Loan_Repayments!E:E,Loan_Repayments!B:B,Table5[[#This Row],[Loan_ID]])</f>
        <v>140866</v>
      </c>
      <c r="R29">
        <f>Table5[[#This Row],[Loan_Amount]]-Table5[[#This Row],[Total_Amount_Paid.]]</f>
        <v>8449156</v>
      </c>
      <c r="S29" t="str">
        <f t="shared" si="0"/>
        <v>May</v>
      </c>
      <c r="T29" t="str">
        <f>_xlfn.XLOOKUP(Table5[[#This Row],[Customer_ID]],Customers!A:A,Customers!C:C)</f>
        <v>Male</v>
      </c>
      <c r="U29" t="str">
        <f>_xlfn.XLOOKUP(Table5[[#This Row],[Employee_ID]],Employees!A:A,Employees!B:B)</f>
        <v>Employee 30</v>
      </c>
      <c r="V29" t="str">
        <f>_xlfn.XLOOKUP(Table5[[#This Row],[Branch_Id]],Branches!A:A,Branches!C:C)</f>
        <v>Warangal</v>
      </c>
      <c r="W29" t="str">
        <f>_xlfn.XLOOKUP(Table5[[#This Row],[Branch_Id]],Branches!A:A,Branches!D:D)</f>
        <v>Telangana</v>
      </c>
    </row>
    <row r="30" spans="1:26" x14ac:dyDescent="0.3">
      <c r="A30" t="s">
        <v>392</v>
      </c>
      <c r="B30">
        <v>1168</v>
      </c>
      <c r="C30" t="s">
        <v>231</v>
      </c>
      <c r="D30" t="s">
        <v>307</v>
      </c>
      <c r="E30">
        <v>2368770</v>
      </c>
      <c r="F30">
        <v>9.5</v>
      </c>
      <c r="G30">
        <v>36</v>
      </c>
      <c r="H30" t="s">
        <v>393</v>
      </c>
      <c r="I30" t="s">
        <v>323</v>
      </c>
      <c r="J30" t="s">
        <v>394</v>
      </c>
      <c r="K30" t="str">
        <f>_xlfn.XLOOKUP(Table5[[#This Row],[Customer_ID]],Customers!A:A,Customers!B:B)</f>
        <v>Customer 1168</v>
      </c>
      <c r="L30" t="str">
        <f>_xlfn.XLOOKUP(Table5[[#This Row],[Loan_Type_ID]],Loan_Types!A:A,Loan_Types!B:B)</f>
        <v>Home Loan</v>
      </c>
      <c r="M30" t="str">
        <f>_xlfn.XLOOKUP(Table5[[#This Row],[Customer_ID]],Customers!A:A,Customers!H:H)</f>
        <v>B04</v>
      </c>
      <c r="N30" t="str">
        <f>_xlfn.XLOOKUP(Table5[[#This Row],[Branch_Id]],Branches!A:A,Branches!B:B)</f>
        <v xml:space="preserve">Guntur </v>
      </c>
      <c r="O30" t="str">
        <f>IF(Table5[[#This Row],[Loan_Amount]]&gt;=1000000,"High value","Normal")</f>
        <v>High value</v>
      </c>
      <c r="P30" t="str">
        <f>IF(Table5[[#This Row],[Approval_Date]]="Approved","Processed","Under Review")</f>
        <v>Under Review</v>
      </c>
      <c r="Q30">
        <f>SUMIFS(Loan_Repayments!E:E,Loan_Repayments!B:B,Table5[[#This Row],[Loan_ID]])</f>
        <v>60337</v>
      </c>
      <c r="R30">
        <f>Table5[[#This Row],[Loan_Amount]]-Table5[[#This Row],[Total_Amount_Paid.]]</f>
        <v>2308433</v>
      </c>
      <c r="S30" t="str">
        <f t="shared" si="0"/>
        <v>May</v>
      </c>
      <c r="T30" t="str">
        <f>_xlfn.XLOOKUP(Table5[[#This Row],[Customer_ID]],Customers!A:A,Customers!C:C)</f>
        <v>Male</v>
      </c>
      <c r="U30" t="str">
        <f>_xlfn.XLOOKUP(Table5[[#This Row],[Employee_ID]],Employees!A:A,Employees!B:B)</f>
        <v>Employee 27</v>
      </c>
      <c r="V30" t="str">
        <f>_xlfn.XLOOKUP(Table5[[#This Row],[Branch_Id]],Branches!A:A,Branches!C:C)</f>
        <v>Guntur</v>
      </c>
      <c r="W30" t="str">
        <f>_xlfn.XLOOKUP(Table5[[#This Row],[Branch_Id]],Branches!A:A,Branches!D:D)</f>
        <v>Andhra Pradesh</v>
      </c>
    </row>
    <row r="31" spans="1:26" x14ac:dyDescent="0.3">
      <c r="A31" t="s">
        <v>395</v>
      </c>
      <c r="B31">
        <v>1187</v>
      </c>
      <c r="C31" t="s">
        <v>239</v>
      </c>
      <c r="D31" t="s">
        <v>266</v>
      </c>
      <c r="E31">
        <v>4832733</v>
      </c>
      <c r="F31">
        <v>11</v>
      </c>
      <c r="G31">
        <v>120</v>
      </c>
      <c r="H31" t="s">
        <v>396</v>
      </c>
      <c r="I31" t="s">
        <v>323</v>
      </c>
      <c r="J31" t="s">
        <v>397</v>
      </c>
      <c r="K31" t="str">
        <f>_xlfn.XLOOKUP(Table5[[#This Row],[Customer_ID]],Customers!A:A,Customers!B:B)</f>
        <v>Customer 1187</v>
      </c>
      <c r="L31" t="str">
        <f>_xlfn.XLOOKUP(Table5[[#This Row],[Loan_Type_ID]],Loan_Types!A:A,Loan_Types!B:B)</f>
        <v>Business Loan</v>
      </c>
      <c r="M31" t="str">
        <f>_xlfn.XLOOKUP(Table5[[#This Row],[Customer_ID]],Customers!A:A,Customers!H:H)</f>
        <v>B02</v>
      </c>
      <c r="N31" t="str">
        <f>_xlfn.XLOOKUP(Table5[[#This Row],[Branch_Id]],Branches!A:A,Branches!B:B)</f>
        <v xml:space="preserve">Vijayawada </v>
      </c>
      <c r="O31" t="str">
        <f>IF(Table5[[#This Row],[Loan_Amount]]&gt;=1000000,"High value","Normal")</f>
        <v>High value</v>
      </c>
      <c r="P31" t="str">
        <f>IF(Table5[[#This Row],[Approval_Date]]="Approved","Processed","Under Review")</f>
        <v>Under Review</v>
      </c>
      <c r="Q31">
        <f>SUMIFS(Loan_Repayments!E:E,Loan_Repayments!B:B,Table5[[#This Row],[Loan_ID]])</f>
        <v>85450</v>
      </c>
      <c r="R31">
        <f>Table5[[#This Row],[Loan_Amount]]-Table5[[#This Row],[Total_Amount_Paid.]]</f>
        <v>4747283</v>
      </c>
      <c r="S31" t="str">
        <f t="shared" si="0"/>
        <v>Aug</v>
      </c>
      <c r="T31" t="str">
        <f>_xlfn.XLOOKUP(Table5[[#This Row],[Customer_ID]],Customers!A:A,Customers!C:C)</f>
        <v>Male</v>
      </c>
      <c r="U31" t="str">
        <f>_xlfn.XLOOKUP(Table5[[#This Row],[Employee_ID]],Employees!A:A,Employees!B:B)</f>
        <v>Employee 7</v>
      </c>
      <c r="V31" t="str">
        <f>_xlfn.XLOOKUP(Table5[[#This Row],[Branch_Id]],Branches!A:A,Branches!C:C)</f>
        <v>Vijayawada</v>
      </c>
      <c r="W31" t="str">
        <f>_xlfn.XLOOKUP(Table5[[#This Row],[Branch_Id]],Branches!A:A,Branches!D:D)</f>
        <v>Andhra Pradesh</v>
      </c>
    </row>
    <row r="32" spans="1:26" x14ac:dyDescent="0.3">
      <c r="A32" t="s">
        <v>398</v>
      </c>
      <c r="B32">
        <v>1110</v>
      </c>
      <c r="C32" t="s">
        <v>233</v>
      </c>
      <c r="D32" t="s">
        <v>255</v>
      </c>
      <c r="E32">
        <v>7622854</v>
      </c>
      <c r="F32">
        <v>8.5</v>
      </c>
      <c r="G32">
        <v>84</v>
      </c>
      <c r="H32" t="s">
        <v>399</v>
      </c>
      <c r="I32" t="s">
        <v>323</v>
      </c>
      <c r="J32" t="s">
        <v>400</v>
      </c>
      <c r="K32" t="str">
        <f>_xlfn.XLOOKUP(Table5[[#This Row],[Customer_ID]],Customers!A:A,Customers!B:B)</f>
        <v>Customer 1110</v>
      </c>
      <c r="L32" t="str">
        <f>_xlfn.XLOOKUP(Table5[[#This Row],[Loan_Type_ID]],Loan_Types!A:A,Loan_Types!B:B)</f>
        <v>Personal Loan</v>
      </c>
      <c r="M32" t="str">
        <f>_xlfn.XLOOKUP(Table5[[#This Row],[Customer_ID]],Customers!A:A,Customers!H:H)</f>
        <v>B02</v>
      </c>
      <c r="N32" t="str">
        <f>_xlfn.XLOOKUP(Table5[[#This Row],[Branch_Id]],Branches!A:A,Branches!B:B)</f>
        <v xml:space="preserve">Vijayawada </v>
      </c>
      <c r="O32" t="str">
        <f>IF(Table5[[#This Row],[Loan_Amount]]&gt;=1000000,"High value","Normal")</f>
        <v>High value</v>
      </c>
      <c r="P32" t="str">
        <f>IF(Table5[[#This Row],[Approval_Date]]="Approved","Processed","Under Review")</f>
        <v>Under Review</v>
      </c>
      <c r="Q32">
        <f>SUMIFS(Loan_Repayments!E:E,Loan_Repayments!B:B,Table5[[#This Row],[Loan_ID]])</f>
        <v>64802</v>
      </c>
      <c r="R32">
        <f>Table5[[#This Row],[Loan_Amount]]-Table5[[#This Row],[Total_Amount_Paid.]]</f>
        <v>7558052</v>
      </c>
      <c r="S32" t="str">
        <f t="shared" si="0"/>
        <v>Jun</v>
      </c>
      <c r="T32" t="str">
        <f>_xlfn.XLOOKUP(Table5[[#This Row],[Customer_ID]],Customers!A:A,Customers!C:C)</f>
        <v>Female</v>
      </c>
      <c r="U32" t="str">
        <f>_xlfn.XLOOKUP(Table5[[#This Row],[Employee_ID]],Employees!A:A,Employees!B:B)</f>
        <v>Employee 2</v>
      </c>
      <c r="V32" t="str">
        <f>_xlfn.XLOOKUP(Table5[[#This Row],[Branch_Id]],Branches!A:A,Branches!C:C)</f>
        <v>Vijayawada</v>
      </c>
      <c r="W32" t="str">
        <f>_xlfn.XLOOKUP(Table5[[#This Row],[Branch_Id]],Branches!A:A,Branches!D:D)</f>
        <v>Andhra Pradesh</v>
      </c>
    </row>
    <row r="33" spans="1:23" x14ac:dyDescent="0.3">
      <c r="A33" t="s">
        <v>401</v>
      </c>
      <c r="B33">
        <v>1004</v>
      </c>
      <c r="C33" t="s">
        <v>235</v>
      </c>
      <c r="D33" t="s">
        <v>279</v>
      </c>
      <c r="E33">
        <v>4008612</v>
      </c>
      <c r="F33">
        <v>8.5</v>
      </c>
      <c r="G33">
        <v>60</v>
      </c>
      <c r="H33" t="s">
        <v>377</v>
      </c>
      <c r="I33" t="s">
        <v>346</v>
      </c>
      <c r="K33" t="str">
        <f>_xlfn.XLOOKUP(Table5[[#This Row],[Customer_ID]],Customers!A:A,Customers!B:B)</f>
        <v>Customer 1004</v>
      </c>
      <c r="L33" t="str">
        <f>_xlfn.XLOOKUP(Table5[[#This Row],[Loan_Type_ID]],Loan_Types!A:A,Loan_Types!B:B)</f>
        <v>Car Loan</v>
      </c>
      <c r="M33" t="str">
        <f>_xlfn.XLOOKUP(Table5[[#This Row],[Customer_ID]],Customers!A:A,Customers!H:H)</f>
        <v>B05</v>
      </c>
      <c r="N33" t="str">
        <f>_xlfn.XLOOKUP(Table5[[#This Row],[Branch_Id]],Branches!A:A,Branches!B:B)</f>
        <v xml:space="preserve">Warangal </v>
      </c>
      <c r="O33" t="str">
        <f>IF(Table5[[#This Row],[Loan_Amount]]&gt;=1000000,"High value","Normal")</f>
        <v>High value</v>
      </c>
      <c r="P33" t="str">
        <f>IF(Table5[[#This Row],[Approval_Date]]="Approved","Processed","Under Review")</f>
        <v>Under Review</v>
      </c>
      <c r="Q33">
        <f>SUMIFS(Loan_Repayments!E:E,Loan_Repayments!B:B,Table5[[#This Row],[Loan_ID]])</f>
        <v>80981</v>
      </c>
      <c r="R33">
        <f>Table5[[#This Row],[Loan_Amount]]-Table5[[#This Row],[Total_Amount_Paid.]]</f>
        <v>3927631</v>
      </c>
      <c r="S33" t="str">
        <f t="shared" si="0"/>
        <v>Mar</v>
      </c>
      <c r="T33" t="str">
        <f>_xlfn.XLOOKUP(Table5[[#This Row],[Customer_ID]],Customers!A:A,Customers!C:C)</f>
        <v>Male</v>
      </c>
      <c r="U33" t="str">
        <f>_xlfn.XLOOKUP(Table5[[#This Row],[Employee_ID]],Employees!A:A,Employees!B:B)</f>
        <v>Employee 13</v>
      </c>
      <c r="V33" t="str">
        <f>_xlfn.XLOOKUP(Table5[[#This Row],[Branch_Id]],Branches!A:A,Branches!C:C)</f>
        <v>Warangal</v>
      </c>
      <c r="W33" t="str">
        <f>_xlfn.XLOOKUP(Table5[[#This Row],[Branch_Id]],Branches!A:A,Branches!D:D)</f>
        <v>Telangana</v>
      </c>
    </row>
    <row r="34" spans="1:23" x14ac:dyDescent="0.3">
      <c r="A34" t="s">
        <v>402</v>
      </c>
      <c r="B34">
        <v>1081</v>
      </c>
      <c r="C34" t="s">
        <v>239</v>
      </c>
      <c r="D34" t="s">
        <v>301</v>
      </c>
      <c r="E34">
        <v>1984609</v>
      </c>
      <c r="F34">
        <v>12</v>
      </c>
      <c r="G34">
        <v>84</v>
      </c>
      <c r="H34" t="s">
        <v>378</v>
      </c>
      <c r="I34" t="s">
        <v>323</v>
      </c>
      <c r="J34" t="s">
        <v>326</v>
      </c>
      <c r="K34" t="str">
        <f>_xlfn.XLOOKUP(Table5[[#This Row],[Customer_ID]],Customers!A:A,Customers!B:B)</f>
        <v>Customer 1081</v>
      </c>
      <c r="L34" t="str">
        <f>_xlfn.XLOOKUP(Table5[[#This Row],[Loan_Type_ID]],Loan_Types!A:A,Loan_Types!B:B)</f>
        <v>Business Loan</v>
      </c>
      <c r="M34" t="str">
        <f>_xlfn.XLOOKUP(Table5[[#This Row],[Customer_ID]],Customers!A:A,Customers!H:H)</f>
        <v>B05</v>
      </c>
      <c r="N34" t="str">
        <f>_xlfn.XLOOKUP(Table5[[#This Row],[Branch_Id]],Branches!A:A,Branches!B:B)</f>
        <v xml:space="preserve">Warangal </v>
      </c>
      <c r="O34" t="str">
        <f>IF(Table5[[#This Row],[Loan_Amount]]&gt;=1000000,"High value","Normal")</f>
        <v>High value</v>
      </c>
      <c r="P34" t="str">
        <f>IF(Table5[[#This Row],[Approval_Date]]="Approved","Processed","Under Review")</f>
        <v>Under Review</v>
      </c>
      <c r="Q34">
        <f>SUMIFS(Loan_Repayments!E:E,Loan_Repayments!B:B,Table5[[#This Row],[Loan_ID]])</f>
        <v>82598</v>
      </c>
      <c r="R34">
        <f>Table5[[#This Row],[Loan_Amount]]-Table5[[#This Row],[Total_Amount_Paid.]]</f>
        <v>1902011</v>
      </c>
      <c r="S34" t="str">
        <f t="shared" si="0"/>
        <v>Mar</v>
      </c>
      <c r="T34" t="str">
        <f>_xlfn.XLOOKUP(Table5[[#This Row],[Customer_ID]],Customers!A:A,Customers!C:C)</f>
        <v>Female</v>
      </c>
      <c r="U34" t="str">
        <f>_xlfn.XLOOKUP(Table5[[#This Row],[Employee_ID]],Employees!A:A,Employees!B:B)</f>
        <v>Employee 24</v>
      </c>
      <c r="V34" t="str">
        <f>_xlfn.XLOOKUP(Table5[[#This Row],[Branch_Id]],Branches!A:A,Branches!C:C)</f>
        <v>Warangal</v>
      </c>
      <c r="W34" t="str">
        <f>_xlfn.XLOOKUP(Table5[[#This Row],[Branch_Id]],Branches!A:A,Branches!D:D)</f>
        <v>Telangana</v>
      </c>
    </row>
    <row r="35" spans="1:23" x14ac:dyDescent="0.3">
      <c r="A35" t="s">
        <v>403</v>
      </c>
      <c r="B35">
        <v>1184</v>
      </c>
      <c r="C35" t="s">
        <v>235</v>
      </c>
      <c r="D35" t="s">
        <v>255</v>
      </c>
      <c r="E35">
        <v>6019875</v>
      </c>
      <c r="F35">
        <v>8.5</v>
      </c>
      <c r="G35">
        <v>60</v>
      </c>
      <c r="H35" t="s">
        <v>404</v>
      </c>
      <c r="I35" t="s">
        <v>323</v>
      </c>
      <c r="J35" t="s">
        <v>405</v>
      </c>
      <c r="K35" t="str">
        <f>_xlfn.XLOOKUP(Table5[[#This Row],[Customer_ID]],Customers!A:A,Customers!B:B)</f>
        <v>Customer 1184</v>
      </c>
      <c r="L35" t="str">
        <f>_xlfn.XLOOKUP(Table5[[#This Row],[Loan_Type_ID]],Loan_Types!A:A,Loan_Types!B:B)</f>
        <v>Car Loan</v>
      </c>
      <c r="M35" t="str">
        <f>_xlfn.XLOOKUP(Table5[[#This Row],[Customer_ID]],Customers!A:A,Customers!H:H)</f>
        <v>B02</v>
      </c>
      <c r="N35" t="str">
        <f>_xlfn.XLOOKUP(Table5[[#This Row],[Branch_Id]],Branches!A:A,Branches!B:B)</f>
        <v xml:space="preserve">Vijayawada </v>
      </c>
      <c r="O35" t="str">
        <f>IF(Table5[[#This Row],[Loan_Amount]]&gt;=1000000,"High value","Normal")</f>
        <v>High value</v>
      </c>
      <c r="P35" t="str">
        <f>IF(Table5[[#This Row],[Approval_Date]]="Approved","Processed","Under Review")</f>
        <v>Under Review</v>
      </c>
      <c r="Q35">
        <f>SUMIFS(Loan_Repayments!E:E,Loan_Repayments!B:B,Table5[[#This Row],[Loan_ID]])</f>
        <v>201670</v>
      </c>
      <c r="R35">
        <f>Table5[[#This Row],[Loan_Amount]]-Table5[[#This Row],[Total_Amount_Paid.]]</f>
        <v>5818205</v>
      </c>
      <c r="S35" t="str">
        <f t="shared" si="0"/>
        <v>Oct</v>
      </c>
      <c r="T35" t="str">
        <f>_xlfn.XLOOKUP(Table5[[#This Row],[Customer_ID]],Customers!A:A,Customers!C:C)</f>
        <v>Male</v>
      </c>
      <c r="U35" t="str">
        <f>_xlfn.XLOOKUP(Table5[[#This Row],[Employee_ID]],Employees!A:A,Employees!B:B)</f>
        <v>Employee 2</v>
      </c>
      <c r="V35" t="str">
        <f>_xlfn.XLOOKUP(Table5[[#This Row],[Branch_Id]],Branches!A:A,Branches!C:C)</f>
        <v>Vijayawada</v>
      </c>
      <c r="W35" t="str">
        <f>_xlfn.XLOOKUP(Table5[[#This Row],[Branch_Id]],Branches!A:A,Branches!D:D)</f>
        <v>Andhra Pradesh</v>
      </c>
    </row>
    <row r="36" spans="1:23" x14ac:dyDescent="0.3">
      <c r="A36" t="s">
        <v>406</v>
      </c>
      <c r="B36">
        <v>1024</v>
      </c>
      <c r="C36" t="s">
        <v>233</v>
      </c>
      <c r="D36" t="s">
        <v>289</v>
      </c>
      <c r="E36">
        <v>2029421</v>
      </c>
      <c r="F36">
        <v>12</v>
      </c>
      <c r="G36">
        <v>60</v>
      </c>
      <c r="H36" t="s">
        <v>407</v>
      </c>
      <c r="I36" t="s">
        <v>323</v>
      </c>
      <c r="J36" t="s">
        <v>329</v>
      </c>
      <c r="K36" t="str">
        <f>_xlfn.XLOOKUP(Table5[[#This Row],[Customer_ID]],Customers!A:A,Customers!B:B)</f>
        <v>Customer 1024</v>
      </c>
      <c r="L36" t="str">
        <f>_xlfn.XLOOKUP(Table5[[#This Row],[Loan_Type_ID]],Loan_Types!A:A,Loan_Types!B:B)</f>
        <v>Personal Loan</v>
      </c>
      <c r="M36" t="str">
        <f>_xlfn.XLOOKUP(Table5[[#This Row],[Customer_ID]],Customers!A:A,Customers!H:H)</f>
        <v>B02</v>
      </c>
      <c r="N36" t="str">
        <f>_xlfn.XLOOKUP(Table5[[#This Row],[Branch_Id]],Branches!A:A,Branches!B:B)</f>
        <v xml:space="preserve">Vijayawada </v>
      </c>
      <c r="O36" t="str">
        <f>IF(Table5[[#This Row],[Loan_Amount]]&gt;=1000000,"High value","Normal")</f>
        <v>High value</v>
      </c>
      <c r="P36" t="str">
        <f>IF(Table5[[#This Row],[Approval_Date]]="Approved","Processed","Under Review")</f>
        <v>Under Review</v>
      </c>
      <c r="Q36">
        <f>SUMIFS(Loan_Repayments!E:E,Loan_Repayments!B:B,Table5[[#This Row],[Loan_ID]])</f>
        <v>0</v>
      </c>
      <c r="R36">
        <f>Table5[[#This Row],[Loan_Amount]]-Table5[[#This Row],[Total_Amount_Paid.]]</f>
        <v>2029421</v>
      </c>
      <c r="S36" t="str">
        <f t="shared" si="0"/>
        <v>Aug</v>
      </c>
      <c r="T36" t="str">
        <f>_xlfn.XLOOKUP(Table5[[#This Row],[Customer_ID]],Customers!A:A,Customers!C:C)</f>
        <v>Male</v>
      </c>
      <c r="U36" t="str">
        <f>_xlfn.XLOOKUP(Table5[[#This Row],[Employee_ID]],Employees!A:A,Employees!B:B)</f>
        <v>Employee 18</v>
      </c>
      <c r="V36" t="str">
        <f>_xlfn.XLOOKUP(Table5[[#This Row],[Branch_Id]],Branches!A:A,Branches!C:C)</f>
        <v>Vijayawada</v>
      </c>
      <c r="W36" t="str">
        <f>_xlfn.XLOOKUP(Table5[[#This Row],[Branch_Id]],Branches!A:A,Branches!D:D)</f>
        <v>Andhra Pradesh</v>
      </c>
    </row>
    <row r="37" spans="1:23" x14ac:dyDescent="0.3">
      <c r="A37" t="s">
        <v>408</v>
      </c>
      <c r="B37">
        <v>1104</v>
      </c>
      <c r="C37" t="s">
        <v>231</v>
      </c>
      <c r="D37" t="s">
        <v>299</v>
      </c>
      <c r="E37">
        <v>2420942</v>
      </c>
      <c r="F37">
        <v>9.5</v>
      </c>
      <c r="G37">
        <v>84</v>
      </c>
      <c r="H37" t="s">
        <v>409</v>
      </c>
      <c r="I37" t="s">
        <v>323</v>
      </c>
      <c r="J37" t="s">
        <v>410</v>
      </c>
      <c r="K37" t="str">
        <f>_xlfn.XLOOKUP(Table5[[#This Row],[Customer_ID]],Customers!A:A,Customers!B:B)</f>
        <v>Customer 1104</v>
      </c>
      <c r="L37" t="str">
        <f>_xlfn.XLOOKUP(Table5[[#This Row],[Loan_Type_ID]],Loan_Types!A:A,Loan_Types!B:B)</f>
        <v>Home Loan</v>
      </c>
      <c r="M37" t="str">
        <f>_xlfn.XLOOKUP(Table5[[#This Row],[Customer_ID]],Customers!A:A,Customers!H:H)</f>
        <v>B02</v>
      </c>
      <c r="N37" t="str">
        <f>_xlfn.XLOOKUP(Table5[[#This Row],[Branch_Id]],Branches!A:A,Branches!B:B)</f>
        <v xml:space="preserve">Vijayawada </v>
      </c>
      <c r="O37" t="str">
        <f>IF(Table5[[#This Row],[Loan_Amount]]&gt;=1000000,"High value","Normal")</f>
        <v>High value</v>
      </c>
      <c r="P37" t="str">
        <f>IF(Table5[[#This Row],[Approval_Date]]="Approved","Processed","Under Review")</f>
        <v>Under Review</v>
      </c>
      <c r="Q37">
        <f>SUMIFS(Loan_Repayments!E:E,Loan_Repayments!B:B,Table5[[#This Row],[Loan_ID]])</f>
        <v>73233</v>
      </c>
      <c r="R37">
        <f>Table5[[#This Row],[Loan_Amount]]-Table5[[#This Row],[Total_Amount_Paid.]]</f>
        <v>2347709</v>
      </c>
      <c r="S37" t="str">
        <f t="shared" si="0"/>
        <v>Jan</v>
      </c>
      <c r="T37" t="str">
        <f>_xlfn.XLOOKUP(Table5[[#This Row],[Customer_ID]],Customers!A:A,Customers!C:C)</f>
        <v>Female</v>
      </c>
      <c r="U37" t="str">
        <f>_xlfn.XLOOKUP(Table5[[#This Row],[Employee_ID]],Employees!A:A,Employees!B:B)</f>
        <v>Employee 23</v>
      </c>
      <c r="V37" t="str">
        <f>_xlfn.XLOOKUP(Table5[[#This Row],[Branch_Id]],Branches!A:A,Branches!C:C)</f>
        <v>Vijayawada</v>
      </c>
      <c r="W37" t="str">
        <f>_xlfn.XLOOKUP(Table5[[#This Row],[Branch_Id]],Branches!A:A,Branches!D:D)</f>
        <v>Andhra Pradesh</v>
      </c>
    </row>
    <row r="38" spans="1:23" x14ac:dyDescent="0.3">
      <c r="A38" t="s">
        <v>411</v>
      </c>
      <c r="B38">
        <v>1140</v>
      </c>
      <c r="C38" t="s">
        <v>237</v>
      </c>
      <c r="D38" t="s">
        <v>293</v>
      </c>
      <c r="E38">
        <v>4231355</v>
      </c>
      <c r="F38">
        <v>9.5</v>
      </c>
      <c r="G38">
        <v>60</v>
      </c>
      <c r="H38" t="s">
        <v>358</v>
      </c>
      <c r="I38" t="s">
        <v>336</v>
      </c>
      <c r="K38" t="str">
        <f>_xlfn.XLOOKUP(Table5[[#This Row],[Customer_ID]],Customers!A:A,Customers!B:B)</f>
        <v>Customer 1140</v>
      </c>
      <c r="L38" t="str">
        <f>_xlfn.XLOOKUP(Table5[[#This Row],[Loan_Type_ID]],Loan_Types!A:A,Loan_Types!B:B)</f>
        <v>Education Loan</v>
      </c>
      <c r="M38" t="str">
        <f>_xlfn.XLOOKUP(Table5[[#This Row],[Customer_ID]],Customers!A:A,Customers!H:H)</f>
        <v>B03</v>
      </c>
      <c r="N38" t="str">
        <f>_xlfn.XLOOKUP(Table5[[#This Row],[Branch_Id]],Branches!A:A,Branches!B:B)</f>
        <v xml:space="preserve">Vizag </v>
      </c>
      <c r="O38" t="str">
        <f>IF(Table5[[#This Row],[Loan_Amount]]&gt;=1000000,"High value","Normal")</f>
        <v>High value</v>
      </c>
      <c r="P38" t="str">
        <f>IF(Table5[[#This Row],[Approval_Date]]="Approved","Processed","Under Review")</f>
        <v>Under Review</v>
      </c>
      <c r="Q38">
        <f>SUMIFS(Loan_Repayments!E:E,Loan_Repayments!B:B,Table5[[#This Row],[Loan_ID]])</f>
        <v>32565</v>
      </c>
      <c r="R38">
        <f>Table5[[#This Row],[Loan_Amount]]-Table5[[#This Row],[Total_Amount_Paid.]]</f>
        <v>4198790</v>
      </c>
      <c r="S38" t="str">
        <f t="shared" si="0"/>
        <v>Feb</v>
      </c>
      <c r="T38" t="str">
        <f>_xlfn.XLOOKUP(Table5[[#This Row],[Customer_ID]],Customers!A:A,Customers!C:C)</f>
        <v>Male</v>
      </c>
      <c r="U38" t="str">
        <f>_xlfn.XLOOKUP(Table5[[#This Row],[Employee_ID]],Employees!A:A,Employees!B:B)</f>
        <v>Employee 20</v>
      </c>
      <c r="V38" t="str">
        <f>_xlfn.XLOOKUP(Table5[[#This Row],[Branch_Id]],Branches!A:A,Branches!C:C)</f>
        <v>Visakhapatnam</v>
      </c>
      <c r="W38" t="str">
        <f>_xlfn.XLOOKUP(Table5[[#This Row],[Branch_Id]],Branches!A:A,Branches!D:D)</f>
        <v>Andhra Pradesh</v>
      </c>
    </row>
    <row r="39" spans="1:23" x14ac:dyDescent="0.3">
      <c r="A39" t="s">
        <v>412</v>
      </c>
      <c r="B39">
        <v>1020</v>
      </c>
      <c r="C39" t="s">
        <v>231</v>
      </c>
      <c r="D39" t="s">
        <v>303</v>
      </c>
      <c r="E39">
        <v>1078816</v>
      </c>
      <c r="F39">
        <v>7.5</v>
      </c>
      <c r="G39">
        <v>84</v>
      </c>
      <c r="H39" t="s">
        <v>413</v>
      </c>
      <c r="I39" t="s">
        <v>323</v>
      </c>
      <c r="J39" t="s">
        <v>414</v>
      </c>
      <c r="K39" t="str">
        <f>_xlfn.XLOOKUP(Table5[[#This Row],[Customer_ID]],Customers!A:A,Customers!B:B)</f>
        <v>Customer 1020</v>
      </c>
      <c r="L39" t="str">
        <f>_xlfn.XLOOKUP(Table5[[#This Row],[Loan_Type_ID]],Loan_Types!A:A,Loan_Types!B:B)</f>
        <v>Home Loan</v>
      </c>
      <c r="M39" t="str">
        <f>_xlfn.XLOOKUP(Table5[[#This Row],[Customer_ID]],Customers!A:A,Customers!H:H)</f>
        <v>B04</v>
      </c>
      <c r="N39" t="str">
        <f>_xlfn.XLOOKUP(Table5[[#This Row],[Branch_Id]],Branches!A:A,Branches!B:B)</f>
        <v xml:space="preserve">Guntur </v>
      </c>
      <c r="O39" t="str">
        <f>IF(Table5[[#This Row],[Loan_Amount]]&gt;=1000000,"High value","Normal")</f>
        <v>High value</v>
      </c>
      <c r="P39" t="str">
        <f>IF(Table5[[#This Row],[Approval_Date]]="Approved","Processed","Under Review")</f>
        <v>Under Review</v>
      </c>
      <c r="Q39">
        <f>SUMIFS(Loan_Repayments!E:E,Loan_Repayments!B:B,Table5[[#This Row],[Loan_ID]])</f>
        <v>62259</v>
      </c>
      <c r="R39">
        <f>Table5[[#This Row],[Loan_Amount]]-Table5[[#This Row],[Total_Amount_Paid.]]</f>
        <v>1016557</v>
      </c>
      <c r="S39" t="str">
        <f t="shared" si="0"/>
        <v>Mar</v>
      </c>
      <c r="T39" t="str">
        <f>_xlfn.XLOOKUP(Table5[[#This Row],[Customer_ID]],Customers!A:A,Customers!C:C)</f>
        <v>Male</v>
      </c>
      <c r="U39" t="str">
        <f>_xlfn.XLOOKUP(Table5[[#This Row],[Employee_ID]],Employees!A:A,Employees!B:B)</f>
        <v>Employee 25</v>
      </c>
      <c r="V39" t="str">
        <f>_xlfn.XLOOKUP(Table5[[#This Row],[Branch_Id]],Branches!A:A,Branches!C:C)</f>
        <v>Guntur</v>
      </c>
      <c r="W39" t="str">
        <f>_xlfn.XLOOKUP(Table5[[#This Row],[Branch_Id]],Branches!A:A,Branches!D:D)</f>
        <v>Andhra Pradesh</v>
      </c>
    </row>
    <row r="40" spans="1:23" x14ac:dyDescent="0.3">
      <c r="A40" t="s">
        <v>415</v>
      </c>
      <c r="B40">
        <v>1130</v>
      </c>
      <c r="C40" t="s">
        <v>239</v>
      </c>
      <c r="D40" t="s">
        <v>311</v>
      </c>
      <c r="E40">
        <v>681600</v>
      </c>
      <c r="F40">
        <v>9.5</v>
      </c>
      <c r="G40">
        <v>60</v>
      </c>
      <c r="H40" t="s">
        <v>416</v>
      </c>
      <c r="I40" t="s">
        <v>336</v>
      </c>
      <c r="K40" t="str">
        <f>_xlfn.XLOOKUP(Table5[[#This Row],[Customer_ID]],Customers!A:A,Customers!B:B)</f>
        <v>Customer 1130</v>
      </c>
      <c r="L40" t="str">
        <f>_xlfn.XLOOKUP(Table5[[#This Row],[Loan_Type_ID]],Loan_Types!A:A,Loan_Types!B:B)</f>
        <v>Business Loan</v>
      </c>
      <c r="M40" t="str">
        <f>_xlfn.XLOOKUP(Table5[[#This Row],[Customer_ID]],Customers!A:A,Customers!H:H)</f>
        <v>B04</v>
      </c>
      <c r="N40" t="str">
        <f>_xlfn.XLOOKUP(Table5[[#This Row],[Branch_Id]],Branches!A:A,Branches!B:B)</f>
        <v xml:space="preserve">Guntur </v>
      </c>
      <c r="O40" t="str">
        <f>IF(Table5[[#This Row],[Loan_Amount]]&gt;=1000000,"High value","Normal")</f>
        <v>Normal</v>
      </c>
      <c r="P40" t="str">
        <f>IF(Table5[[#This Row],[Approval_Date]]="Approved","Processed","Under Review")</f>
        <v>Under Review</v>
      </c>
      <c r="Q40">
        <f>SUMIFS(Loan_Repayments!E:E,Loan_Repayments!B:B,Table5[[#This Row],[Loan_ID]])</f>
        <v>173351</v>
      </c>
      <c r="R40">
        <f>Table5[[#This Row],[Loan_Amount]]-Table5[[#This Row],[Total_Amount_Paid.]]</f>
        <v>508249</v>
      </c>
      <c r="S40" t="str">
        <f t="shared" si="0"/>
        <v>Nov</v>
      </c>
      <c r="T40" t="str">
        <f>_xlfn.XLOOKUP(Table5[[#This Row],[Customer_ID]],Customers!A:A,Customers!C:C)</f>
        <v>Male</v>
      </c>
      <c r="U40" t="str">
        <f>_xlfn.XLOOKUP(Table5[[#This Row],[Employee_ID]],Employees!A:A,Employees!B:B)</f>
        <v>Employee 29</v>
      </c>
      <c r="V40" t="str">
        <f>_xlfn.XLOOKUP(Table5[[#This Row],[Branch_Id]],Branches!A:A,Branches!C:C)</f>
        <v>Guntur</v>
      </c>
      <c r="W40" t="str">
        <f>_xlfn.XLOOKUP(Table5[[#This Row],[Branch_Id]],Branches!A:A,Branches!D:D)</f>
        <v>Andhra Pradesh</v>
      </c>
    </row>
    <row r="41" spans="1:23" x14ac:dyDescent="0.3">
      <c r="A41" t="s">
        <v>417</v>
      </c>
      <c r="B41">
        <v>1156</v>
      </c>
      <c r="C41" t="s">
        <v>231</v>
      </c>
      <c r="D41" t="s">
        <v>262</v>
      </c>
      <c r="E41">
        <v>2803353</v>
      </c>
      <c r="F41">
        <v>9.5</v>
      </c>
      <c r="G41">
        <v>240</v>
      </c>
      <c r="H41" t="s">
        <v>348</v>
      </c>
      <c r="I41" t="s">
        <v>323</v>
      </c>
      <c r="J41" t="s">
        <v>418</v>
      </c>
      <c r="K41" t="str">
        <f>_xlfn.XLOOKUP(Table5[[#This Row],[Customer_ID]],Customers!A:A,Customers!B:B)</f>
        <v>Customer 1156</v>
      </c>
      <c r="L41" t="str">
        <f>_xlfn.XLOOKUP(Table5[[#This Row],[Loan_Type_ID]],Loan_Types!A:A,Loan_Types!B:B)</f>
        <v>Home Loan</v>
      </c>
      <c r="M41" t="str">
        <f>_xlfn.XLOOKUP(Table5[[#This Row],[Customer_ID]],Customers!A:A,Customers!H:H)</f>
        <v>B03</v>
      </c>
      <c r="N41" t="str">
        <f>_xlfn.XLOOKUP(Table5[[#This Row],[Branch_Id]],Branches!A:A,Branches!B:B)</f>
        <v xml:space="preserve">Vizag </v>
      </c>
      <c r="O41" t="str">
        <f>IF(Table5[[#This Row],[Loan_Amount]]&gt;=1000000,"High value","Normal")</f>
        <v>High value</v>
      </c>
      <c r="P41" t="str">
        <f>IF(Table5[[#This Row],[Approval_Date]]="Approved","Processed","Under Review")</f>
        <v>Under Review</v>
      </c>
      <c r="Q41">
        <f>SUMIFS(Loan_Repayments!E:E,Loan_Repayments!B:B,Table5[[#This Row],[Loan_ID]])</f>
        <v>126632</v>
      </c>
      <c r="R41">
        <f>Table5[[#This Row],[Loan_Amount]]-Table5[[#This Row],[Total_Amount_Paid.]]</f>
        <v>2676721</v>
      </c>
      <c r="S41" t="str">
        <f t="shared" si="0"/>
        <v>Jan</v>
      </c>
      <c r="T41" t="str">
        <f>_xlfn.XLOOKUP(Table5[[#This Row],[Customer_ID]],Customers!A:A,Customers!C:C)</f>
        <v>Female</v>
      </c>
      <c r="U41" t="str">
        <f>_xlfn.XLOOKUP(Table5[[#This Row],[Employee_ID]],Employees!A:A,Employees!B:B)</f>
        <v>Employee 5</v>
      </c>
      <c r="V41" t="str">
        <f>_xlfn.XLOOKUP(Table5[[#This Row],[Branch_Id]],Branches!A:A,Branches!C:C)</f>
        <v>Visakhapatnam</v>
      </c>
      <c r="W41" t="str">
        <f>_xlfn.XLOOKUP(Table5[[#This Row],[Branch_Id]],Branches!A:A,Branches!D:D)</f>
        <v>Andhra Pradesh</v>
      </c>
    </row>
    <row r="42" spans="1:23" x14ac:dyDescent="0.3">
      <c r="A42" t="s">
        <v>419</v>
      </c>
      <c r="B42">
        <v>1090</v>
      </c>
      <c r="C42" t="s">
        <v>237</v>
      </c>
      <c r="D42" t="s">
        <v>311</v>
      </c>
      <c r="E42">
        <v>5229259</v>
      </c>
      <c r="F42">
        <v>7.5</v>
      </c>
      <c r="G42">
        <v>240</v>
      </c>
      <c r="H42" t="s">
        <v>420</v>
      </c>
      <c r="I42" t="s">
        <v>336</v>
      </c>
      <c r="K42" t="str">
        <f>_xlfn.XLOOKUP(Table5[[#This Row],[Customer_ID]],Customers!A:A,Customers!B:B)</f>
        <v>Customer 1090</v>
      </c>
      <c r="L42" t="str">
        <f>_xlfn.XLOOKUP(Table5[[#This Row],[Loan_Type_ID]],Loan_Types!A:A,Loan_Types!B:B)</f>
        <v>Education Loan</v>
      </c>
      <c r="M42" t="str">
        <f>_xlfn.XLOOKUP(Table5[[#This Row],[Customer_ID]],Customers!A:A,Customers!H:H)</f>
        <v>B04</v>
      </c>
      <c r="N42" t="str">
        <f>_xlfn.XLOOKUP(Table5[[#This Row],[Branch_Id]],Branches!A:A,Branches!B:B)</f>
        <v xml:space="preserve">Guntur </v>
      </c>
      <c r="O42" t="str">
        <f>IF(Table5[[#This Row],[Loan_Amount]]&gt;=1000000,"High value","Normal")</f>
        <v>High value</v>
      </c>
      <c r="P42" t="str">
        <f>IF(Table5[[#This Row],[Approval_Date]]="Approved","Processed","Under Review")</f>
        <v>Under Review</v>
      </c>
      <c r="Q42">
        <f>SUMIFS(Loan_Repayments!E:E,Loan_Repayments!B:B,Table5[[#This Row],[Loan_ID]])</f>
        <v>23298</v>
      </c>
      <c r="R42">
        <f>Table5[[#This Row],[Loan_Amount]]-Table5[[#This Row],[Total_Amount_Paid.]]</f>
        <v>5205961</v>
      </c>
      <c r="S42" t="str">
        <f t="shared" si="0"/>
        <v>Sep</v>
      </c>
      <c r="T42" t="str">
        <f>_xlfn.XLOOKUP(Table5[[#This Row],[Customer_ID]],Customers!A:A,Customers!C:C)</f>
        <v>Male</v>
      </c>
      <c r="U42" t="str">
        <f>_xlfn.XLOOKUP(Table5[[#This Row],[Employee_ID]],Employees!A:A,Employees!B:B)</f>
        <v>Employee 29</v>
      </c>
      <c r="V42" t="str">
        <f>_xlfn.XLOOKUP(Table5[[#This Row],[Branch_Id]],Branches!A:A,Branches!C:C)</f>
        <v>Guntur</v>
      </c>
      <c r="W42" t="str">
        <f>_xlfn.XLOOKUP(Table5[[#This Row],[Branch_Id]],Branches!A:A,Branches!D:D)</f>
        <v>Andhra Pradesh</v>
      </c>
    </row>
    <row r="43" spans="1:23" x14ac:dyDescent="0.3">
      <c r="A43" t="s">
        <v>421</v>
      </c>
      <c r="B43">
        <v>1049</v>
      </c>
      <c r="C43" t="s">
        <v>233</v>
      </c>
      <c r="D43" t="s">
        <v>285</v>
      </c>
      <c r="E43">
        <v>2537540</v>
      </c>
      <c r="F43">
        <v>7.5</v>
      </c>
      <c r="G43">
        <v>240</v>
      </c>
      <c r="H43" t="s">
        <v>422</v>
      </c>
      <c r="I43" t="s">
        <v>323</v>
      </c>
      <c r="J43" t="s">
        <v>423</v>
      </c>
      <c r="K43" t="str">
        <f>_xlfn.XLOOKUP(Table5[[#This Row],[Customer_ID]],Customers!A:A,Customers!B:B)</f>
        <v>Customer 1049</v>
      </c>
      <c r="L43" t="str">
        <f>_xlfn.XLOOKUP(Table5[[#This Row],[Loan_Type_ID]],Loan_Types!A:A,Loan_Types!B:B)</f>
        <v>Personal Loan</v>
      </c>
      <c r="M43" t="str">
        <f>_xlfn.XLOOKUP(Table5[[#This Row],[Customer_ID]],Customers!A:A,Customers!H:H)</f>
        <v>B02</v>
      </c>
      <c r="N43" t="str">
        <f>_xlfn.XLOOKUP(Table5[[#This Row],[Branch_Id]],Branches!A:A,Branches!B:B)</f>
        <v xml:space="preserve">Vijayawada </v>
      </c>
      <c r="O43" t="str">
        <f>IF(Table5[[#This Row],[Loan_Amount]]&gt;=1000000,"High value","Normal")</f>
        <v>High value</v>
      </c>
      <c r="P43" t="str">
        <f>IF(Table5[[#This Row],[Approval_Date]]="Approved","Processed","Under Review")</f>
        <v>Under Review</v>
      </c>
      <c r="Q43">
        <f>SUMIFS(Loan_Repayments!E:E,Loan_Repayments!B:B,Table5[[#This Row],[Loan_ID]])</f>
        <v>95100</v>
      </c>
      <c r="R43">
        <f>Table5[[#This Row],[Loan_Amount]]-Table5[[#This Row],[Total_Amount_Paid.]]</f>
        <v>2442440</v>
      </c>
      <c r="S43" t="str">
        <f t="shared" si="0"/>
        <v>Jun</v>
      </c>
      <c r="T43" t="str">
        <f>_xlfn.XLOOKUP(Table5[[#This Row],[Customer_ID]],Customers!A:A,Customers!C:C)</f>
        <v>Male</v>
      </c>
      <c r="U43" t="str">
        <f>_xlfn.XLOOKUP(Table5[[#This Row],[Employee_ID]],Employees!A:A,Employees!B:B)</f>
        <v>Employee 16</v>
      </c>
      <c r="V43" t="str">
        <f>_xlfn.XLOOKUP(Table5[[#This Row],[Branch_Id]],Branches!A:A,Branches!C:C)</f>
        <v>Vijayawada</v>
      </c>
      <c r="W43" t="str">
        <f>_xlfn.XLOOKUP(Table5[[#This Row],[Branch_Id]],Branches!A:A,Branches!D:D)</f>
        <v>Andhra Pradesh</v>
      </c>
    </row>
    <row r="44" spans="1:23" x14ac:dyDescent="0.3">
      <c r="A44" t="s">
        <v>424</v>
      </c>
      <c r="B44">
        <v>1043</v>
      </c>
      <c r="C44" t="s">
        <v>233</v>
      </c>
      <c r="D44" t="s">
        <v>279</v>
      </c>
      <c r="E44">
        <v>4630819</v>
      </c>
      <c r="F44">
        <v>9.5</v>
      </c>
      <c r="G44">
        <v>60</v>
      </c>
      <c r="H44" t="s">
        <v>425</v>
      </c>
      <c r="I44" t="s">
        <v>323</v>
      </c>
      <c r="J44" t="s">
        <v>426</v>
      </c>
      <c r="K44" t="str">
        <f>_xlfn.XLOOKUP(Table5[[#This Row],[Customer_ID]],Customers!A:A,Customers!B:B)</f>
        <v>Customer 1043</v>
      </c>
      <c r="L44" t="str">
        <f>_xlfn.XLOOKUP(Table5[[#This Row],[Loan_Type_ID]],Loan_Types!A:A,Loan_Types!B:B)</f>
        <v>Personal Loan</v>
      </c>
      <c r="M44" t="str">
        <f>_xlfn.XLOOKUP(Table5[[#This Row],[Customer_ID]],Customers!A:A,Customers!H:H)</f>
        <v>B02</v>
      </c>
      <c r="N44" t="str">
        <f>_xlfn.XLOOKUP(Table5[[#This Row],[Branch_Id]],Branches!A:A,Branches!B:B)</f>
        <v xml:space="preserve">Vijayawada </v>
      </c>
      <c r="O44" t="str">
        <f>IF(Table5[[#This Row],[Loan_Amount]]&gt;=1000000,"High value","Normal")</f>
        <v>High value</v>
      </c>
      <c r="P44" t="str">
        <f>IF(Table5[[#This Row],[Approval_Date]]="Approved","Processed","Under Review")</f>
        <v>Under Review</v>
      </c>
      <c r="Q44">
        <f>SUMIFS(Loan_Repayments!E:E,Loan_Repayments!B:B,Table5[[#This Row],[Loan_ID]])</f>
        <v>92831</v>
      </c>
      <c r="R44">
        <f>Table5[[#This Row],[Loan_Amount]]-Table5[[#This Row],[Total_Amount_Paid.]]</f>
        <v>4537988</v>
      </c>
      <c r="S44" t="str">
        <f t="shared" si="0"/>
        <v>Oct</v>
      </c>
      <c r="T44" t="str">
        <f>_xlfn.XLOOKUP(Table5[[#This Row],[Customer_ID]],Customers!A:A,Customers!C:C)</f>
        <v>Male</v>
      </c>
      <c r="U44" t="str">
        <f>_xlfn.XLOOKUP(Table5[[#This Row],[Employee_ID]],Employees!A:A,Employees!B:B)</f>
        <v>Employee 13</v>
      </c>
      <c r="V44" t="str">
        <f>_xlfn.XLOOKUP(Table5[[#This Row],[Branch_Id]],Branches!A:A,Branches!C:C)</f>
        <v>Vijayawada</v>
      </c>
      <c r="W44" t="str">
        <f>_xlfn.XLOOKUP(Table5[[#This Row],[Branch_Id]],Branches!A:A,Branches!D:D)</f>
        <v>Andhra Pradesh</v>
      </c>
    </row>
    <row r="45" spans="1:23" x14ac:dyDescent="0.3">
      <c r="A45" t="s">
        <v>427</v>
      </c>
      <c r="B45">
        <v>1156</v>
      </c>
      <c r="C45" t="s">
        <v>237</v>
      </c>
      <c r="D45" t="s">
        <v>262</v>
      </c>
      <c r="E45">
        <v>8639835</v>
      </c>
      <c r="F45">
        <v>8.5</v>
      </c>
      <c r="G45">
        <v>60</v>
      </c>
      <c r="H45" t="s">
        <v>428</v>
      </c>
      <c r="I45" t="s">
        <v>323</v>
      </c>
      <c r="J45" t="s">
        <v>429</v>
      </c>
      <c r="K45" t="str">
        <f>_xlfn.XLOOKUP(Table5[[#This Row],[Customer_ID]],Customers!A:A,Customers!B:B)</f>
        <v>Customer 1156</v>
      </c>
      <c r="L45" t="str">
        <f>_xlfn.XLOOKUP(Table5[[#This Row],[Loan_Type_ID]],Loan_Types!A:A,Loan_Types!B:B)</f>
        <v>Education Loan</v>
      </c>
      <c r="M45" t="str">
        <f>_xlfn.XLOOKUP(Table5[[#This Row],[Customer_ID]],Customers!A:A,Customers!H:H)</f>
        <v>B03</v>
      </c>
      <c r="N45" t="str">
        <f>_xlfn.XLOOKUP(Table5[[#This Row],[Branch_Id]],Branches!A:A,Branches!B:B)</f>
        <v xml:space="preserve">Vizag </v>
      </c>
      <c r="O45" t="str">
        <f>IF(Table5[[#This Row],[Loan_Amount]]&gt;=1000000,"High value","Normal")</f>
        <v>High value</v>
      </c>
      <c r="P45" t="str">
        <f>IF(Table5[[#This Row],[Approval_Date]]="Approved","Processed","Under Review")</f>
        <v>Under Review</v>
      </c>
      <c r="Q45">
        <f>SUMIFS(Loan_Repayments!E:E,Loan_Repayments!B:B,Table5[[#This Row],[Loan_ID]])</f>
        <v>13017</v>
      </c>
      <c r="R45">
        <f>Table5[[#This Row],[Loan_Amount]]-Table5[[#This Row],[Total_Amount_Paid.]]</f>
        <v>8626818</v>
      </c>
      <c r="S45" t="str">
        <f t="shared" si="0"/>
        <v>Mar</v>
      </c>
      <c r="T45" t="str">
        <f>_xlfn.XLOOKUP(Table5[[#This Row],[Customer_ID]],Customers!A:A,Customers!C:C)</f>
        <v>Female</v>
      </c>
      <c r="U45" t="str">
        <f>_xlfn.XLOOKUP(Table5[[#This Row],[Employee_ID]],Employees!A:A,Employees!B:B)</f>
        <v>Employee 5</v>
      </c>
      <c r="V45" t="str">
        <f>_xlfn.XLOOKUP(Table5[[#This Row],[Branch_Id]],Branches!A:A,Branches!C:C)</f>
        <v>Visakhapatnam</v>
      </c>
      <c r="W45" t="str">
        <f>_xlfn.XLOOKUP(Table5[[#This Row],[Branch_Id]],Branches!A:A,Branches!D:D)</f>
        <v>Andhra Pradesh</v>
      </c>
    </row>
    <row r="46" spans="1:23" x14ac:dyDescent="0.3">
      <c r="A46" t="s">
        <v>430</v>
      </c>
      <c r="B46">
        <v>1030</v>
      </c>
      <c r="C46" t="s">
        <v>239</v>
      </c>
      <c r="D46" t="s">
        <v>291</v>
      </c>
      <c r="E46">
        <v>8674513</v>
      </c>
      <c r="F46">
        <v>12</v>
      </c>
      <c r="G46">
        <v>36</v>
      </c>
      <c r="H46" t="s">
        <v>431</v>
      </c>
      <c r="I46" t="s">
        <v>323</v>
      </c>
      <c r="J46" t="s">
        <v>432</v>
      </c>
      <c r="K46" t="str">
        <f>_xlfn.XLOOKUP(Table5[[#This Row],[Customer_ID]],Customers!A:A,Customers!B:B)</f>
        <v>Customer 1030</v>
      </c>
      <c r="L46" t="str">
        <f>_xlfn.XLOOKUP(Table5[[#This Row],[Loan_Type_ID]],Loan_Types!A:A,Loan_Types!B:B)</f>
        <v>Business Loan</v>
      </c>
      <c r="M46" t="str">
        <f>_xlfn.XLOOKUP(Table5[[#This Row],[Customer_ID]],Customers!A:A,Customers!H:H)</f>
        <v>B05</v>
      </c>
      <c r="N46" t="str">
        <f>_xlfn.XLOOKUP(Table5[[#This Row],[Branch_Id]],Branches!A:A,Branches!B:B)</f>
        <v xml:space="preserve">Warangal </v>
      </c>
      <c r="O46" t="str">
        <f>IF(Table5[[#This Row],[Loan_Amount]]&gt;=1000000,"High value","Normal")</f>
        <v>High value</v>
      </c>
      <c r="P46" t="str">
        <f>IF(Table5[[#This Row],[Approval_Date]]="Approved","Processed","Under Review")</f>
        <v>Under Review</v>
      </c>
      <c r="Q46">
        <f>SUMIFS(Loan_Repayments!E:E,Loan_Repayments!B:B,Table5[[#This Row],[Loan_ID]])</f>
        <v>86372</v>
      </c>
      <c r="R46">
        <f>Table5[[#This Row],[Loan_Amount]]-Table5[[#This Row],[Total_Amount_Paid.]]</f>
        <v>8588141</v>
      </c>
      <c r="S46" t="str">
        <f t="shared" si="0"/>
        <v>Dec</v>
      </c>
      <c r="T46" t="str">
        <f>_xlfn.XLOOKUP(Table5[[#This Row],[Customer_ID]],Customers!A:A,Customers!C:C)</f>
        <v>Female</v>
      </c>
      <c r="U46" t="str">
        <f>_xlfn.XLOOKUP(Table5[[#This Row],[Employee_ID]],Employees!A:A,Employees!B:B)</f>
        <v>Employee 19</v>
      </c>
      <c r="V46" t="str">
        <f>_xlfn.XLOOKUP(Table5[[#This Row],[Branch_Id]],Branches!A:A,Branches!C:C)</f>
        <v>Warangal</v>
      </c>
      <c r="W46" t="str">
        <f>_xlfn.XLOOKUP(Table5[[#This Row],[Branch_Id]],Branches!A:A,Branches!D:D)</f>
        <v>Telangana</v>
      </c>
    </row>
    <row r="47" spans="1:23" x14ac:dyDescent="0.3">
      <c r="A47" t="s">
        <v>433</v>
      </c>
      <c r="B47">
        <v>1125</v>
      </c>
      <c r="C47" t="s">
        <v>231</v>
      </c>
      <c r="D47" t="s">
        <v>260</v>
      </c>
      <c r="E47">
        <v>2747294</v>
      </c>
      <c r="F47">
        <v>9.5</v>
      </c>
      <c r="G47">
        <v>84</v>
      </c>
      <c r="H47" t="s">
        <v>330</v>
      </c>
      <c r="I47" t="s">
        <v>336</v>
      </c>
      <c r="K47" t="str">
        <f>_xlfn.XLOOKUP(Table5[[#This Row],[Customer_ID]],Customers!A:A,Customers!B:B)</f>
        <v>Customer 1125</v>
      </c>
      <c r="L47" t="str">
        <f>_xlfn.XLOOKUP(Table5[[#This Row],[Loan_Type_ID]],Loan_Types!A:A,Loan_Types!B:B)</f>
        <v>Home Loan</v>
      </c>
      <c r="M47" t="str">
        <f>_xlfn.XLOOKUP(Table5[[#This Row],[Customer_ID]],Customers!A:A,Customers!H:H)</f>
        <v>B04</v>
      </c>
      <c r="N47" t="str">
        <f>_xlfn.XLOOKUP(Table5[[#This Row],[Branch_Id]],Branches!A:A,Branches!B:B)</f>
        <v xml:space="preserve">Guntur </v>
      </c>
      <c r="O47" t="str">
        <f>IF(Table5[[#This Row],[Loan_Amount]]&gt;=1000000,"High value","Normal")</f>
        <v>High value</v>
      </c>
      <c r="P47" t="str">
        <f>IF(Table5[[#This Row],[Approval_Date]]="Approved","Processed","Under Review")</f>
        <v>Under Review</v>
      </c>
      <c r="Q47">
        <f>SUMIFS(Loan_Repayments!E:E,Loan_Repayments!B:B,Table5[[#This Row],[Loan_ID]])</f>
        <v>82387</v>
      </c>
      <c r="R47">
        <f>Table5[[#This Row],[Loan_Amount]]-Table5[[#This Row],[Total_Amount_Paid.]]</f>
        <v>2664907</v>
      </c>
      <c r="S47" t="str">
        <f t="shared" si="0"/>
        <v>Aug</v>
      </c>
      <c r="T47" t="str">
        <f>_xlfn.XLOOKUP(Table5[[#This Row],[Customer_ID]],Customers!A:A,Customers!C:C)</f>
        <v>Male</v>
      </c>
      <c r="U47" t="str">
        <f>_xlfn.XLOOKUP(Table5[[#This Row],[Employee_ID]],Employees!A:A,Employees!B:B)</f>
        <v>Employee 4</v>
      </c>
      <c r="V47" t="str">
        <f>_xlfn.XLOOKUP(Table5[[#This Row],[Branch_Id]],Branches!A:A,Branches!C:C)</f>
        <v>Guntur</v>
      </c>
      <c r="W47" t="str">
        <f>_xlfn.XLOOKUP(Table5[[#This Row],[Branch_Id]],Branches!A:A,Branches!D:D)</f>
        <v>Andhra Pradesh</v>
      </c>
    </row>
    <row r="48" spans="1:23" x14ac:dyDescent="0.3">
      <c r="A48" t="s">
        <v>434</v>
      </c>
      <c r="B48">
        <v>1140</v>
      </c>
      <c r="C48" t="s">
        <v>233</v>
      </c>
      <c r="D48" t="s">
        <v>275</v>
      </c>
      <c r="E48">
        <v>4804402</v>
      </c>
      <c r="F48">
        <v>12</v>
      </c>
      <c r="G48">
        <v>120</v>
      </c>
      <c r="H48" t="s">
        <v>389</v>
      </c>
      <c r="I48" t="s">
        <v>323</v>
      </c>
      <c r="J48" t="s">
        <v>435</v>
      </c>
      <c r="K48" t="str">
        <f>_xlfn.XLOOKUP(Table5[[#This Row],[Customer_ID]],Customers!A:A,Customers!B:B)</f>
        <v>Customer 1140</v>
      </c>
      <c r="L48" t="str">
        <f>_xlfn.XLOOKUP(Table5[[#This Row],[Loan_Type_ID]],Loan_Types!A:A,Loan_Types!B:B)</f>
        <v>Personal Loan</v>
      </c>
      <c r="M48" t="str">
        <f>_xlfn.XLOOKUP(Table5[[#This Row],[Customer_ID]],Customers!A:A,Customers!H:H)</f>
        <v>B03</v>
      </c>
      <c r="N48" t="str">
        <f>_xlfn.XLOOKUP(Table5[[#This Row],[Branch_Id]],Branches!A:A,Branches!B:B)</f>
        <v xml:space="preserve">Vizag </v>
      </c>
      <c r="O48" t="str">
        <f>IF(Table5[[#This Row],[Loan_Amount]]&gt;=1000000,"High value","Normal")</f>
        <v>High value</v>
      </c>
      <c r="P48" t="str">
        <f>IF(Table5[[#This Row],[Approval_Date]]="Approved","Processed","Under Review")</f>
        <v>Under Review</v>
      </c>
      <c r="Q48">
        <f>SUMIFS(Loan_Repayments!E:E,Loan_Repayments!B:B,Table5[[#This Row],[Loan_ID]])</f>
        <v>45746</v>
      </c>
      <c r="R48">
        <f>Table5[[#This Row],[Loan_Amount]]-Table5[[#This Row],[Total_Amount_Paid.]]</f>
        <v>4758656</v>
      </c>
      <c r="S48" t="str">
        <f t="shared" si="0"/>
        <v>Jan</v>
      </c>
      <c r="T48" t="str">
        <f>_xlfn.XLOOKUP(Table5[[#This Row],[Customer_ID]],Customers!A:A,Customers!C:C)</f>
        <v>Male</v>
      </c>
      <c r="U48" t="str">
        <f>_xlfn.XLOOKUP(Table5[[#This Row],[Employee_ID]],Employees!A:A,Employees!B:B)</f>
        <v>Employee 11</v>
      </c>
      <c r="V48" t="str">
        <f>_xlfn.XLOOKUP(Table5[[#This Row],[Branch_Id]],Branches!A:A,Branches!C:C)</f>
        <v>Visakhapatnam</v>
      </c>
      <c r="W48" t="str">
        <f>_xlfn.XLOOKUP(Table5[[#This Row],[Branch_Id]],Branches!A:A,Branches!D:D)</f>
        <v>Andhra Pradesh</v>
      </c>
    </row>
    <row r="49" spans="1:23" x14ac:dyDescent="0.3">
      <c r="A49" t="s">
        <v>436</v>
      </c>
      <c r="B49">
        <v>1167</v>
      </c>
      <c r="C49" t="s">
        <v>235</v>
      </c>
      <c r="D49" t="s">
        <v>305</v>
      </c>
      <c r="E49">
        <v>9632912</v>
      </c>
      <c r="F49">
        <v>7.5</v>
      </c>
      <c r="G49">
        <v>60</v>
      </c>
      <c r="H49" t="s">
        <v>437</v>
      </c>
      <c r="I49" t="s">
        <v>346</v>
      </c>
      <c r="K49" t="str">
        <f>_xlfn.XLOOKUP(Table5[[#This Row],[Customer_ID]],Customers!A:A,Customers!B:B)</f>
        <v>Customer 1167</v>
      </c>
      <c r="L49" t="str">
        <f>_xlfn.XLOOKUP(Table5[[#This Row],[Loan_Type_ID]],Loan_Types!A:A,Loan_Types!B:B)</f>
        <v>Car Loan</v>
      </c>
      <c r="M49" t="str">
        <f>_xlfn.XLOOKUP(Table5[[#This Row],[Customer_ID]],Customers!A:A,Customers!H:H)</f>
        <v>B05</v>
      </c>
      <c r="N49" t="str">
        <f>_xlfn.XLOOKUP(Table5[[#This Row],[Branch_Id]],Branches!A:A,Branches!B:B)</f>
        <v xml:space="preserve">Warangal </v>
      </c>
      <c r="O49" t="str">
        <f>IF(Table5[[#This Row],[Loan_Amount]]&gt;=1000000,"High value","Normal")</f>
        <v>High value</v>
      </c>
      <c r="P49" t="str">
        <f>IF(Table5[[#This Row],[Approval_Date]]="Approved","Processed","Under Review")</f>
        <v>Under Review</v>
      </c>
      <c r="Q49">
        <f>SUMIFS(Loan_Repayments!E:E,Loan_Repayments!B:B,Table5[[#This Row],[Loan_ID]])</f>
        <v>36755</v>
      </c>
      <c r="R49">
        <f>Table5[[#This Row],[Loan_Amount]]-Table5[[#This Row],[Total_Amount_Paid.]]</f>
        <v>9596157</v>
      </c>
      <c r="S49" t="str">
        <f t="shared" si="0"/>
        <v>Nov</v>
      </c>
      <c r="T49" t="str">
        <f>_xlfn.XLOOKUP(Table5[[#This Row],[Customer_ID]],Customers!A:A,Customers!C:C)</f>
        <v>Female</v>
      </c>
      <c r="U49" t="str">
        <f>_xlfn.XLOOKUP(Table5[[#This Row],[Employee_ID]],Employees!A:A,Employees!B:B)</f>
        <v>Employee 26</v>
      </c>
      <c r="V49" t="str">
        <f>_xlfn.XLOOKUP(Table5[[#This Row],[Branch_Id]],Branches!A:A,Branches!C:C)</f>
        <v>Warangal</v>
      </c>
      <c r="W49" t="str">
        <f>_xlfn.XLOOKUP(Table5[[#This Row],[Branch_Id]],Branches!A:A,Branches!D:D)</f>
        <v>Telangana</v>
      </c>
    </row>
    <row r="50" spans="1:23" x14ac:dyDescent="0.3">
      <c r="A50" t="s">
        <v>438</v>
      </c>
      <c r="B50">
        <v>1156</v>
      </c>
      <c r="C50" t="s">
        <v>239</v>
      </c>
      <c r="D50" t="s">
        <v>273</v>
      </c>
      <c r="E50">
        <v>642424</v>
      </c>
      <c r="F50">
        <v>9.5</v>
      </c>
      <c r="G50">
        <v>120</v>
      </c>
      <c r="H50" t="s">
        <v>327</v>
      </c>
      <c r="I50" t="s">
        <v>323</v>
      </c>
      <c r="J50" t="s">
        <v>353</v>
      </c>
      <c r="K50" t="str">
        <f>_xlfn.XLOOKUP(Table5[[#This Row],[Customer_ID]],Customers!A:A,Customers!B:B)</f>
        <v>Customer 1156</v>
      </c>
      <c r="L50" t="str">
        <f>_xlfn.XLOOKUP(Table5[[#This Row],[Loan_Type_ID]],Loan_Types!A:A,Loan_Types!B:B)</f>
        <v>Business Loan</v>
      </c>
      <c r="M50" t="str">
        <f>_xlfn.XLOOKUP(Table5[[#This Row],[Customer_ID]],Customers!A:A,Customers!H:H)</f>
        <v>B03</v>
      </c>
      <c r="N50" t="str">
        <f>_xlfn.XLOOKUP(Table5[[#This Row],[Branch_Id]],Branches!A:A,Branches!B:B)</f>
        <v xml:space="preserve">Vizag </v>
      </c>
      <c r="O50" t="str">
        <f>IF(Table5[[#This Row],[Loan_Amount]]&gt;=1000000,"High value","Normal")</f>
        <v>Normal</v>
      </c>
      <c r="P50" t="str">
        <f>IF(Table5[[#This Row],[Approval_Date]]="Approved","Processed","Under Review")</f>
        <v>Under Review</v>
      </c>
      <c r="Q50">
        <f>SUMIFS(Loan_Repayments!E:E,Loan_Repayments!B:B,Table5[[#This Row],[Loan_ID]])</f>
        <v>129665</v>
      </c>
      <c r="R50">
        <f>Table5[[#This Row],[Loan_Amount]]-Table5[[#This Row],[Total_Amount_Paid.]]</f>
        <v>512759</v>
      </c>
      <c r="S50" t="str">
        <f t="shared" si="0"/>
        <v>Mar</v>
      </c>
      <c r="T50" t="str">
        <f>_xlfn.XLOOKUP(Table5[[#This Row],[Customer_ID]],Customers!A:A,Customers!C:C)</f>
        <v>Female</v>
      </c>
      <c r="U50" t="str">
        <f>_xlfn.XLOOKUP(Table5[[#This Row],[Employee_ID]],Employees!A:A,Employees!B:B)</f>
        <v>Employee 10</v>
      </c>
      <c r="V50" t="str">
        <f>_xlfn.XLOOKUP(Table5[[#This Row],[Branch_Id]],Branches!A:A,Branches!C:C)</f>
        <v>Visakhapatnam</v>
      </c>
      <c r="W50" t="str">
        <f>_xlfn.XLOOKUP(Table5[[#This Row],[Branch_Id]],Branches!A:A,Branches!D:D)</f>
        <v>Andhra Pradesh</v>
      </c>
    </row>
    <row r="51" spans="1:23" x14ac:dyDescent="0.3">
      <c r="A51" t="s">
        <v>439</v>
      </c>
      <c r="B51">
        <v>1056</v>
      </c>
      <c r="C51" t="s">
        <v>235</v>
      </c>
      <c r="D51" t="s">
        <v>269</v>
      </c>
      <c r="E51">
        <v>5368644</v>
      </c>
      <c r="F51">
        <v>8.5</v>
      </c>
      <c r="G51">
        <v>60</v>
      </c>
      <c r="H51" t="s">
        <v>440</v>
      </c>
      <c r="I51" t="s">
        <v>346</v>
      </c>
      <c r="K51" t="str">
        <f>_xlfn.XLOOKUP(Table5[[#This Row],[Customer_ID]],Customers!A:A,Customers!B:B)</f>
        <v>Customer 1056</v>
      </c>
      <c r="L51" t="str">
        <f>_xlfn.XLOOKUP(Table5[[#This Row],[Loan_Type_ID]],Loan_Types!A:A,Loan_Types!B:B)</f>
        <v>Car Loan</v>
      </c>
      <c r="M51" t="str">
        <f>_xlfn.XLOOKUP(Table5[[#This Row],[Customer_ID]],Customers!A:A,Customers!H:H)</f>
        <v>B05</v>
      </c>
      <c r="N51" t="str">
        <f>_xlfn.XLOOKUP(Table5[[#This Row],[Branch_Id]],Branches!A:A,Branches!B:B)</f>
        <v xml:space="preserve">Warangal </v>
      </c>
      <c r="O51" t="str">
        <f>IF(Table5[[#This Row],[Loan_Amount]]&gt;=1000000,"High value","Normal")</f>
        <v>High value</v>
      </c>
      <c r="P51" t="str">
        <f>IF(Table5[[#This Row],[Approval_Date]]="Approved","Processed","Under Review")</f>
        <v>Under Review</v>
      </c>
      <c r="Q51">
        <f>SUMIFS(Loan_Repayments!E:E,Loan_Repayments!B:B,Table5[[#This Row],[Loan_ID]])</f>
        <v>146335</v>
      </c>
      <c r="R51">
        <f>Table5[[#This Row],[Loan_Amount]]-Table5[[#This Row],[Total_Amount_Paid.]]</f>
        <v>5222309</v>
      </c>
      <c r="S51" t="str">
        <f t="shared" si="0"/>
        <v>Jul</v>
      </c>
      <c r="T51" t="str">
        <f>_xlfn.XLOOKUP(Table5[[#This Row],[Customer_ID]],Customers!A:A,Customers!C:C)</f>
        <v>Male</v>
      </c>
      <c r="U51" t="str">
        <f>_xlfn.XLOOKUP(Table5[[#This Row],[Employee_ID]],Employees!A:A,Employees!B:B)</f>
        <v>Employee 8</v>
      </c>
      <c r="V51" t="str">
        <f>_xlfn.XLOOKUP(Table5[[#This Row],[Branch_Id]],Branches!A:A,Branches!C:C)</f>
        <v>Warangal</v>
      </c>
      <c r="W51" t="str">
        <f>_xlfn.XLOOKUP(Table5[[#This Row],[Branch_Id]],Branches!A:A,Branches!D:D)</f>
        <v>Telangana</v>
      </c>
    </row>
    <row r="52" spans="1:23" x14ac:dyDescent="0.3">
      <c r="A52" t="s">
        <v>441</v>
      </c>
      <c r="B52">
        <v>1115</v>
      </c>
      <c r="C52" t="s">
        <v>235</v>
      </c>
      <c r="D52" t="s">
        <v>275</v>
      </c>
      <c r="E52">
        <v>3590196</v>
      </c>
      <c r="F52">
        <v>11</v>
      </c>
      <c r="G52">
        <v>60</v>
      </c>
      <c r="H52" t="s">
        <v>442</v>
      </c>
      <c r="I52" t="s">
        <v>346</v>
      </c>
      <c r="K52" t="str">
        <f>_xlfn.XLOOKUP(Table5[[#This Row],[Customer_ID]],Customers!A:A,Customers!B:B)</f>
        <v>Customer 1115</v>
      </c>
      <c r="L52" t="str">
        <f>_xlfn.XLOOKUP(Table5[[#This Row],[Loan_Type_ID]],Loan_Types!A:A,Loan_Types!B:B)</f>
        <v>Car Loan</v>
      </c>
      <c r="M52" t="str">
        <f>_xlfn.XLOOKUP(Table5[[#This Row],[Customer_ID]],Customers!A:A,Customers!H:H)</f>
        <v>B02</v>
      </c>
      <c r="N52" t="str">
        <f>_xlfn.XLOOKUP(Table5[[#This Row],[Branch_Id]],Branches!A:A,Branches!B:B)</f>
        <v xml:space="preserve">Vijayawada </v>
      </c>
      <c r="O52" t="str">
        <f>IF(Table5[[#This Row],[Loan_Amount]]&gt;=1000000,"High value","Normal")</f>
        <v>High value</v>
      </c>
      <c r="P52" t="str">
        <f>IF(Table5[[#This Row],[Approval_Date]]="Approved","Processed","Under Review")</f>
        <v>Under Review</v>
      </c>
      <c r="Q52">
        <f>SUMIFS(Loan_Repayments!E:E,Loan_Repayments!B:B,Table5[[#This Row],[Loan_ID]])</f>
        <v>115475</v>
      </c>
      <c r="R52">
        <f>Table5[[#This Row],[Loan_Amount]]-Table5[[#This Row],[Total_Amount_Paid.]]</f>
        <v>3474721</v>
      </c>
      <c r="S52" t="str">
        <f t="shared" si="0"/>
        <v>Feb</v>
      </c>
      <c r="T52" t="str">
        <f>_xlfn.XLOOKUP(Table5[[#This Row],[Customer_ID]],Customers!A:A,Customers!C:C)</f>
        <v>Male</v>
      </c>
      <c r="U52" t="str">
        <f>_xlfn.XLOOKUP(Table5[[#This Row],[Employee_ID]],Employees!A:A,Employees!B:B)</f>
        <v>Employee 11</v>
      </c>
      <c r="V52" t="str">
        <f>_xlfn.XLOOKUP(Table5[[#This Row],[Branch_Id]],Branches!A:A,Branches!C:C)</f>
        <v>Vijayawada</v>
      </c>
      <c r="W52" t="str">
        <f>_xlfn.XLOOKUP(Table5[[#This Row],[Branch_Id]],Branches!A:A,Branches!D:D)</f>
        <v>Andhra Pradesh</v>
      </c>
    </row>
    <row r="53" spans="1:23" x14ac:dyDescent="0.3">
      <c r="A53" t="s">
        <v>443</v>
      </c>
      <c r="B53">
        <v>1173</v>
      </c>
      <c r="C53" t="s">
        <v>235</v>
      </c>
      <c r="D53" t="s">
        <v>253</v>
      </c>
      <c r="E53">
        <v>4406927</v>
      </c>
      <c r="F53">
        <v>8.5</v>
      </c>
      <c r="G53">
        <v>240</v>
      </c>
      <c r="H53" t="s">
        <v>444</v>
      </c>
      <c r="I53" t="s">
        <v>336</v>
      </c>
      <c r="K53" t="str">
        <f>_xlfn.XLOOKUP(Table5[[#This Row],[Customer_ID]],Customers!A:A,Customers!B:B)</f>
        <v>Customer 1173</v>
      </c>
      <c r="L53" t="str">
        <f>_xlfn.XLOOKUP(Table5[[#This Row],[Loan_Type_ID]],Loan_Types!A:A,Loan_Types!B:B)</f>
        <v>Car Loan</v>
      </c>
      <c r="M53" t="str">
        <f>_xlfn.XLOOKUP(Table5[[#This Row],[Customer_ID]],Customers!A:A,Customers!H:H)</f>
        <v>B02</v>
      </c>
      <c r="N53" t="str">
        <f>_xlfn.XLOOKUP(Table5[[#This Row],[Branch_Id]],Branches!A:A,Branches!B:B)</f>
        <v xml:space="preserve">Vijayawada </v>
      </c>
      <c r="O53" t="str">
        <f>IF(Table5[[#This Row],[Loan_Amount]]&gt;=1000000,"High value","Normal")</f>
        <v>High value</v>
      </c>
      <c r="P53" t="str">
        <f>IF(Table5[[#This Row],[Approval_Date]]="Approved","Processed","Under Review")</f>
        <v>Under Review</v>
      </c>
      <c r="Q53">
        <f>SUMIFS(Loan_Repayments!E:E,Loan_Repayments!B:B,Table5[[#This Row],[Loan_ID]])</f>
        <v>82993</v>
      </c>
      <c r="R53">
        <f>Table5[[#This Row],[Loan_Amount]]-Table5[[#This Row],[Total_Amount_Paid.]]</f>
        <v>4323934</v>
      </c>
      <c r="S53" t="str">
        <f t="shared" si="0"/>
        <v>Jun</v>
      </c>
      <c r="T53" t="str">
        <f>_xlfn.XLOOKUP(Table5[[#This Row],[Customer_ID]],Customers!A:A,Customers!C:C)</f>
        <v>Female</v>
      </c>
      <c r="U53" t="str">
        <f>_xlfn.XLOOKUP(Table5[[#This Row],[Employee_ID]],Employees!A:A,Employees!B:B)</f>
        <v>Employee 1</v>
      </c>
      <c r="V53" t="str">
        <f>_xlfn.XLOOKUP(Table5[[#This Row],[Branch_Id]],Branches!A:A,Branches!C:C)</f>
        <v>Vijayawada</v>
      </c>
      <c r="W53" t="str">
        <f>_xlfn.XLOOKUP(Table5[[#This Row],[Branch_Id]],Branches!A:A,Branches!D:D)</f>
        <v>Andhra Pradesh</v>
      </c>
    </row>
    <row r="54" spans="1:23" x14ac:dyDescent="0.3">
      <c r="A54" t="s">
        <v>445</v>
      </c>
      <c r="B54">
        <v>1079</v>
      </c>
      <c r="C54" t="s">
        <v>231</v>
      </c>
      <c r="D54" t="s">
        <v>255</v>
      </c>
      <c r="E54">
        <v>2200525</v>
      </c>
      <c r="F54">
        <v>9.5</v>
      </c>
      <c r="G54">
        <v>84</v>
      </c>
      <c r="H54" t="s">
        <v>446</v>
      </c>
      <c r="I54" t="s">
        <v>336</v>
      </c>
      <c r="K54" t="str">
        <f>_xlfn.XLOOKUP(Table5[[#This Row],[Customer_ID]],Customers!A:A,Customers!B:B)</f>
        <v>Customer 1079</v>
      </c>
      <c r="L54" t="str">
        <f>_xlfn.XLOOKUP(Table5[[#This Row],[Loan_Type_ID]],Loan_Types!A:A,Loan_Types!B:B)</f>
        <v>Home Loan</v>
      </c>
      <c r="M54" t="str">
        <f>_xlfn.XLOOKUP(Table5[[#This Row],[Customer_ID]],Customers!A:A,Customers!H:H)</f>
        <v>B01</v>
      </c>
      <c r="N54" t="str">
        <f>_xlfn.XLOOKUP(Table5[[#This Row],[Branch_Id]],Branches!A:A,Branches!B:B)</f>
        <v xml:space="preserve">Hyderabad </v>
      </c>
      <c r="O54" t="str">
        <f>IF(Table5[[#This Row],[Loan_Amount]]&gt;=1000000,"High value","Normal")</f>
        <v>High value</v>
      </c>
      <c r="P54" t="str">
        <f>IF(Table5[[#This Row],[Approval_Date]]="Approved","Processed","Under Review")</f>
        <v>Under Review</v>
      </c>
      <c r="Q54">
        <f>SUMIFS(Loan_Repayments!E:E,Loan_Repayments!B:B,Table5[[#This Row],[Loan_ID]])</f>
        <v>126239</v>
      </c>
      <c r="R54">
        <f>Table5[[#This Row],[Loan_Amount]]-Table5[[#This Row],[Total_Amount_Paid.]]</f>
        <v>2074286</v>
      </c>
      <c r="S54" t="str">
        <f t="shared" si="0"/>
        <v>Nov</v>
      </c>
      <c r="T54" t="str">
        <f>_xlfn.XLOOKUP(Table5[[#This Row],[Customer_ID]],Customers!A:A,Customers!C:C)</f>
        <v>Male</v>
      </c>
      <c r="U54" t="str">
        <f>_xlfn.XLOOKUP(Table5[[#This Row],[Employee_ID]],Employees!A:A,Employees!B:B)</f>
        <v>Employee 2</v>
      </c>
      <c r="V54" t="str">
        <f>_xlfn.XLOOKUP(Table5[[#This Row],[Branch_Id]],Branches!A:A,Branches!C:C)</f>
        <v>Hyderabad</v>
      </c>
      <c r="W54" t="str">
        <f>_xlfn.XLOOKUP(Table5[[#This Row],[Branch_Id]],Branches!A:A,Branches!D:D)</f>
        <v>Telangana</v>
      </c>
    </row>
    <row r="55" spans="1:23" x14ac:dyDescent="0.3">
      <c r="A55" t="s">
        <v>447</v>
      </c>
      <c r="B55">
        <v>1199</v>
      </c>
      <c r="C55" t="s">
        <v>231</v>
      </c>
      <c r="D55" t="s">
        <v>287</v>
      </c>
      <c r="E55">
        <v>3588415</v>
      </c>
      <c r="F55">
        <v>11</v>
      </c>
      <c r="G55">
        <v>120</v>
      </c>
      <c r="H55" t="s">
        <v>448</v>
      </c>
      <c r="I55" t="s">
        <v>346</v>
      </c>
      <c r="K55" t="str">
        <f>_xlfn.XLOOKUP(Table5[[#This Row],[Customer_ID]],Customers!A:A,Customers!B:B)</f>
        <v>Customer 1199</v>
      </c>
      <c r="L55" t="str">
        <f>_xlfn.XLOOKUP(Table5[[#This Row],[Loan_Type_ID]],Loan_Types!A:A,Loan_Types!B:B)</f>
        <v>Home Loan</v>
      </c>
      <c r="M55" t="str">
        <f>_xlfn.XLOOKUP(Table5[[#This Row],[Customer_ID]],Customers!A:A,Customers!H:H)</f>
        <v>B03</v>
      </c>
      <c r="N55" t="str">
        <f>_xlfn.XLOOKUP(Table5[[#This Row],[Branch_Id]],Branches!A:A,Branches!B:B)</f>
        <v xml:space="preserve">Vizag </v>
      </c>
      <c r="O55" t="str">
        <f>IF(Table5[[#This Row],[Loan_Amount]]&gt;=1000000,"High value","Normal")</f>
        <v>High value</v>
      </c>
      <c r="P55" t="str">
        <f>IF(Table5[[#This Row],[Approval_Date]]="Approved","Processed","Under Review")</f>
        <v>Under Review</v>
      </c>
      <c r="Q55">
        <f>SUMIFS(Loan_Repayments!E:E,Loan_Repayments!B:B,Table5[[#This Row],[Loan_ID]])</f>
        <v>0</v>
      </c>
      <c r="R55">
        <f>Table5[[#This Row],[Loan_Amount]]-Table5[[#This Row],[Total_Amount_Paid.]]</f>
        <v>3588415</v>
      </c>
      <c r="S55" t="str">
        <f t="shared" si="0"/>
        <v>Mar</v>
      </c>
      <c r="T55" t="str">
        <f>_xlfn.XLOOKUP(Table5[[#This Row],[Customer_ID]],Customers!A:A,Customers!C:C)</f>
        <v>Female</v>
      </c>
      <c r="U55" t="str">
        <f>_xlfn.XLOOKUP(Table5[[#This Row],[Employee_ID]],Employees!A:A,Employees!B:B)</f>
        <v>Employee 17</v>
      </c>
      <c r="V55" t="str">
        <f>_xlfn.XLOOKUP(Table5[[#This Row],[Branch_Id]],Branches!A:A,Branches!C:C)</f>
        <v>Visakhapatnam</v>
      </c>
      <c r="W55" t="str">
        <f>_xlfn.XLOOKUP(Table5[[#This Row],[Branch_Id]],Branches!A:A,Branches!D:D)</f>
        <v>Andhra Pradesh</v>
      </c>
    </row>
    <row r="56" spans="1:23" x14ac:dyDescent="0.3">
      <c r="A56" t="s">
        <v>449</v>
      </c>
      <c r="B56">
        <v>1087</v>
      </c>
      <c r="C56" t="s">
        <v>237</v>
      </c>
      <c r="D56" t="s">
        <v>275</v>
      </c>
      <c r="E56">
        <v>4461548</v>
      </c>
      <c r="F56">
        <v>7.5</v>
      </c>
      <c r="G56">
        <v>84</v>
      </c>
      <c r="H56" t="s">
        <v>437</v>
      </c>
      <c r="I56" t="s">
        <v>323</v>
      </c>
      <c r="J56" t="s">
        <v>355</v>
      </c>
      <c r="K56" t="str">
        <f>_xlfn.XLOOKUP(Table5[[#This Row],[Customer_ID]],Customers!A:A,Customers!B:B)</f>
        <v>Customer 1087</v>
      </c>
      <c r="L56" t="str">
        <f>_xlfn.XLOOKUP(Table5[[#This Row],[Loan_Type_ID]],Loan_Types!A:A,Loan_Types!B:B)</f>
        <v>Education Loan</v>
      </c>
      <c r="M56" t="str">
        <f>_xlfn.XLOOKUP(Table5[[#This Row],[Customer_ID]],Customers!A:A,Customers!H:H)</f>
        <v>B04</v>
      </c>
      <c r="N56" t="str">
        <f>_xlfn.XLOOKUP(Table5[[#This Row],[Branch_Id]],Branches!A:A,Branches!B:B)</f>
        <v xml:space="preserve">Guntur </v>
      </c>
      <c r="O56" t="str">
        <f>IF(Table5[[#This Row],[Loan_Amount]]&gt;=1000000,"High value","Normal")</f>
        <v>High value</v>
      </c>
      <c r="P56" t="str">
        <f>IF(Table5[[#This Row],[Approval_Date]]="Approved","Processed","Under Review")</f>
        <v>Under Review</v>
      </c>
      <c r="Q56">
        <f>SUMIFS(Loan_Repayments!E:E,Loan_Repayments!B:B,Table5[[#This Row],[Loan_ID]])</f>
        <v>132748</v>
      </c>
      <c r="R56">
        <f>Table5[[#This Row],[Loan_Amount]]-Table5[[#This Row],[Total_Amount_Paid.]]</f>
        <v>4328800</v>
      </c>
      <c r="S56" t="str">
        <f t="shared" si="0"/>
        <v>Nov</v>
      </c>
      <c r="T56" t="str">
        <f>_xlfn.XLOOKUP(Table5[[#This Row],[Customer_ID]],Customers!A:A,Customers!C:C)</f>
        <v>Female</v>
      </c>
      <c r="U56" t="str">
        <f>_xlfn.XLOOKUP(Table5[[#This Row],[Employee_ID]],Employees!A:A,Employees!B:B)</f>
        <v>Employee 11</v>
      </c>
      <c r="V56" t="str">
        <f>_xlfn.XLOOKUP(Table5[[#This Row],[Branch_Id]],Branches!A:A,Branches!C:C)</f>
        <v>Guntur</v>
      </c>
      <c r="W56" t="str">
        <f>_xlfn.XLOOKUP(Table5[[#This Row],[Branch_Id]],Branches!A:A,Branches!D:D)</f>
        <v>Andhra Pradesh</v>
      </c>
    </row>
    <row r="57" spans="1:23" x14ac:dyDescent="0.3">
      <c r="A57" t="s">
        <v>450</v>
      </c>
      <c r="B57">
        <v>1012</v>
      </c>
      <c r="C57" t="s">
        <v>237</v>
      </c>
      <c r="D57" t="s">
        <v>299</v>
      </c>
      <c r="E57">
        <v>7902865</v>
      </c>
      <c r="F57">
        <v>11</v>
      </c>
      <c r="G57">
        <v>240</v>
      </c>
      <c r="H57" t="s">
        <v>451</v>
      </c>
      <c r="I57" t="s">
        <v>346</v>
      </c>
      <c r="K57" t="str">
        <f>_xlfn.XLOOKUP(Table5[[#This Row],[Customer_ID]],Customers!A:A,Customers!B:B)</f>
        <v>Customer 1012</v>
      </c>
      <c r="L57" t="str">
        <f>_xlfn.XLOOKUP(Table5[[#This Row],[Loan_Type_ID]],Loan_Types!A:A,Loan_Types!B:B)</f>
        <v>Education Loan</v>
      </c>
      <c r="M57" t="str">
        <f>_xlfn.XLOOKUP(Table5[[#This Row],[Customer_ID]],Customers!A:A,Customers!H:H)</f>
        <v>B01</v>
      </c>
      <c r="N57" t="str">
        <f>_xlfn.XLOOKUP(Table5[[#This Row],[Branch_Id]],Branches!A:A,Branches!B:B)</f>
        <v xml:space="preserve">Hyderabad </v>
      </c>
      <c r="O57" t="str">
        <f>IF(Table5[[#This Row],[Loan_Amount]]&gt;=1000000,"High value","Normal")</f>
        <v>High value</v>
      </c>
      <c r="P57" t="str">
        <f>IF(Table5[[#This Row],[Approval_Date]]="Approved","Processed","Under Review")</f>
        <v>Under Review</v>
      </c>
      <c r="Q57">
        <f>SUMIFS(Loan_Repayments!E:E,Loan_Repayments!B:B,Table5[[#This Row],[Loan_ID]])</f>
        <v>40520</v>
      </c>
      <c r="R57">
        <f>Table5[[#This Row],[Loan_Amount]]-Table5[[#This Row],[Total_Amount_Paid.]]</f>
        <v>7862345</v>
      </c>
      <c r="S57" t="str">
        <f t="shared" si="0"/>
        <v>Apr</v>
      </c>
      <c r="T57" t="str">
        <f>_xlfn.XLOOKUP(Table5[[#This Row],[Customer_ID]],Customers!A:A,Customers!C:C)</f>
        <v>Female</v>
      </c>
      <c r="U57" t="str">
        <f>_xlfn.XLOOKUP(Table5[[#This Row],[Employee_ID]],Employees!A:A,Employees!B:B)</f>
        <v>Employee 23</v>
      </c>
      <c r="V57" t="str">
        <f>_xlfn.XLOOKUP(Table5[[#This Row],[Branch_Id]],Branches!A:A,Branches!C:C)</f>
        <v>Hyderabad</v>
      </c>
      <c r="W57" t="str">
        <f>_xlfn.XLOOKUP(Table5[[#This Row],[Branch_Id]],Branches!A:A,Branches!D:D)</f>
        <v>Telangana</v>
      </c>
    </row>
    <row r="58" spans="1:23" x14ac:dyDescent="0.3">
      <c r="A58" t="s">
        <v>452</v>
      </c>
      <c r="B58">
        <v>1088</v>
      </c>
      <c r="C58" t="s">
        <v>233</v>
      </c>
      <c r="D58" t="s">
        <v>275</v>
      </c>
      <c r="E58">
        <v>7882970</v>
      </c>
      <c r="F58">
        <v>9.5</v>
      </c>
      <c r="G58">
        <v>120</v>
      </c>
      <c r="H58" t="s">
        <v>453</v>
      </c>
      <c r="I58" t="s">
        <v>323</v>
      </c>
      <c r="J58" t="s">
        <v>454</v>
      </c>
      <c r="K58" t="str">
        <f>_xlfn.XLOOKUP(Table5[[#This Row],[Customer_ID]],Customers!A:A,Customers!B:B)</f>
        <v>Customer 1088</v>
      </c>
      <c r="L58" t="str">
        <f>_xlfn.XLOOKUP(Table5[[#This Row],[Loan_Type_ID]],Loan_Types!A:A,Loan_Types!B:B)</f>
        <v>Personal Loan</v>
      </c>
      <c r="M58" t="str">
        <f>_xlfn.XLOOKUP(Table5[[#This Row],[Customer_ID]],Customers!A:A,Customers!H:H)</f>
        <v>B01</v>
      </c>
      <c r="N58" t="str">
        <f>_xlfn.XLOOKUP(Table5[[#This Row],[Branch_Id]],Branches!A:A,Branches!B:B)</f>
        <v xml:space="preserve">Hyderabad </v>
      </c>
      <c r="O58" t="str">
        <f>IF(Table5[[#This Row],[Loan_Amount]]&gt;=1000000,"High value","Normal")</f>
        <v>High value</v>
      </c>
      <c r="P58" t="str">
        <f>IF(Table5[[#This Row],[Approval_Date]]="Approved","Processed","Under Review")</f>
        <v>Under Review</v>
      </c>
      <c r="Q58">
        <f>SUMIFS(Loan_Repayments!E:E,Loan_Repayments!B:B,Table5[[#This Row],[Loan_ID]])</f>
        <v>0</v>
      </c>
      <c r="R58">
        <f>Table5[[#This Row],[Loan_Amount]]-Table5[[#This Row],[Total_Amount_Paid.]]</f>
        <v>7882970</v>
      </c>
      <c r="S58" t="str">
        <f t="shared" si="0"/>
        <v>Feb</v>
      </c>
      <c r="T58" t="str">
        <f>_xlfn.XLOOKUP(Table5[[#This Row],[Customer_ID]],Customers!A:A,Customers!C:C)</f>
        <v>Female</v>
      </c>
      <c r="U58" t="str">
        <f>_xlfn.XLOOKUP(Table5[[#This Row],[Employee_ID]],Employees!A:A,Employees!B:B)</f>
        <v>Employee 11</v>
      </c>
      <c r="V58" t="str">
        <f>_xlfn.XLOOKUP(Table5[[#This Row],[Branch_Id]],Branches!A:A,Branches!C:C)</f>
        <v>Hyderabad</v>
      </c>
      <c r="W58" t="str">
        <f>_xlfn.XLOOKUP(Table5[[#This Row],[Branch_Id]],Branches!A:A,Branches!D:D)</f>
        <v>Telangana</v>
      </c>
    </row>
    <row r="59" spans="1:23" x14ac:dyDescent="0.3">
      <c r="A59" t="s">
        <v>455</v>
      </c>
      <c r="B59">
        <v>1069</v>
      </c>
      <c r="C59" t="s">
        <v>239</v>
      </c>
      <c r="D59" t="s">
        <v>255</v>
      </c>
      <c r="E59">
        <v>8613824</v>
      </c>
      <c r="F59">
        <v>12</v>
      </c>
      <c r="G59">
        <v>84</v>
      </c>
      <c r="H59" t="s">
        <v>456</v>
      </c>
      <c r="I59" t="s">
        <v>323</v>
      </c>
      <c r="J59" t="s">
        <v>457</v>
      </c>
      <c r="K59" t="str">
        <f>_xlfn.XLOOKUP(Table5[[#This Row],[Customer_ID]],Customers!A:A,Customers!B:B)</f>
        <v>Customer 1069</v>
      </c>
      <c r="L59" t="str">
        <f>_xlfn.XLOOKUP(Table5[[#This Row],[Loan_Type_ID]],Loan_Types!A:A,Loan_Types!B:B)</f>
        <v>Business Loan</v>
      </c>
      <c r="M59" t="str">
        <f>_xlfn.XLOOKUP(Table5[[#This Row],[Customer_ID]],Customers!A:A,Customers!H:H)</f>
        <v>B01</v>
      </c>
      <c r="N59" t="str">
        <f>_xlfn.XLOOKUP(Table5[[#This Row],[Branch_Id]],Branches!A:A,Branches!B:B)</f>
        <v xml:space="preserve">Hyderabad </v>
      </c>
      <c r="O59" t="str">
        <f>IF(Table5[[#This Row],[Loan_Amount]]&gt;=1000000,"High value","Normal")</f>
        <v>High value</v>
      </c>
      <c r="P59" t="str">
        <f>IF(Table5[[#This Row],[Approval_Date]]="Approved","Processed","Under Review")</f>
        <v>Under Review</v>
      </c>
      <c r="Q59">
        <f>SUMIFS(Loan_Repayments!E:E,Loan_Repayments!B:B,Table5[[#This Row],[Loan_ID]])</f>
        <v>157570</v>
      </c>
      <c r="R59">
        <f>Table5[[#This Row],[Loan_Amount]]-Table5[[#This Row],[Total_Amount_Paid.]]</f>
        <v>8456254</v>
      </c>
      <c r="S59" t="str">
        <f t="shared" si="0"/>
        <v>Jun</v>
      </c>
      <c r="T59" t="str">
        <f>_xlfn.XLOOKUP(Table5[[#This Row],[Customer_ID]],Customers!A:A,Customers!C:C)</f>
        <v>Male</v>
      </c>
      <c r="U59" t="str">
        <f>_xlfn.XLOOKUP(Table5[[#This Row],[Employee_ID]],Employees!A:A,Employees!B:B)</f>
        <v>Employee 2</v>
      </c>
      <c r="V59" t="str">
        <f>_xlfn.XLOOKUP(Table5[[#This Row],[Branch_Id]],Branches!A:A,Branches!C:C)</f>
        <v>Hyderabad</v>
      </c>
      <c r="W59" t="str">
        <f>_xlfn.XLOOKUP(Table5[[#This Row],[Branch_Id]],Branches!A:A,Branches!D:D)</f>
        <v>Telangana</v>
      </c>
    </row>
    <row r="60" spans="1:23" x14ac:dyDescent="0.3">
      <c r="A60" t="s">
        <v>458</v>
      </c>
      <c r="B60">
        <v>1110</v>
      </c>
      <c r="C60" t="s">
        <v>231</v>
      </c>
      <c r="D60" t="s">
        <v>279</v>
      </c>
      <c r="E60">
        <v>5475010</v>
      </c>
      <c r="F60">
        <v>12</v>
      </c>
      <c r="G60">
        <v>84</v>
      </c>
      <c r="H60" t="s">
        <v>459</v>
      </c>
      <c r="I60" t="s">
        <v>323</v>
      </c>
      <c r="J60" t="s">
        <v>460</v>
      </c>
      <c r="K60" t="str">
        <f>_xlfn.XLOOKUP(Table5[[#This Row],[Customer_ID]],Customers!A:A,Customers!B:B)</f>
        <v>Customer 1110</v>
      </c>
      <c r="L60" t="str">
        <f>_xlfn.XLOOKUP(Table5[[#This Row],[Loan_Type_ID]],Loan_Types!A:A,Loan_Types!B:B)</f>
        <v>Home Loan</v>
      </c>
      <c r="M60" t="str">
        <f>_xlfn.XLOOKUP(Table5[[#This Row],[Customer_ID]],Customers!A:A,Customers!H:H)</f>
        <v>B02</v>
      </c>
      <c r="N60" t="str">
        <f>_xlfn.XLOOKUP(Table5[[#This Row],[Branch_Id]],Branches!A:A,Branches!B:B)</f>
        <v xml:space="preserve">Vijayawada </v>
      </c>
      <c r="O60" t="str">
        <f>IF(Table5[[#This Row],[Loan_Amount]]&gt;=1000000,"High value","Normal")</f>
        <v>High value</v>
      </c>
      <c r="P60" t="str">
        <f>IF(Table5[[#This Row],[Approval_Date]]="Approved","Processed","Under Review")</f>
        <v>Under Review</v>
      </c>
      <c r="Q60">
        <f>SUMIFS(Loan_Repayments!E:E,Loan_Repayments!B:B,Table5[[#This Row],[Loan_ID]])</f>
        <v>67463</v>
      </c>
      <c r="R60">
        <f>Table5[[#This Row],[Loan_Amount]]-Table5[[#This Row],[Total_Amount_Paid.]]</f>
        <v>5407547</v>
      </c>
      <c r="S60" t="str">
        <f t="shared" si="0"/>
        <v>May</v>
      </c>
      <c r="T60" t="str">
        <f>_xlfn.XLOOKUP(Table5[[#This Row],[Customer_ID]],Customers!A:A,Customers!C:C)</f>
        <v>Female</v>
      </c>
      <c r="U60" t="str">
        <f>_xlfn.XLOOKUP(Table5[[#This Row],[Employee_ID]],Employees!A:A,Employees!B:B)</f>
        <v>Employee 13</v>
      </c>
      <c r="V60" t="str">
        <f>_xlfn.XLOOKUP(Table5[[#This Row],[Branch_Id]],Branches!A:A,Branches!C:C)</f>
        <v>Vijayawada</v>
      </c>
      <c r="W60" t="str">
        <f>_xlfn.XLOOKUP(Table5[[#This Row],[Branch_Id]],Branches!A:A,Branches!D:D)</f>
        <v>Andhra Pradesh</v>
      </c>
    </row>
    <row r="61" spans="1:23" x14ac:dyDescent="0.3">
      <c r="A61" t="s">
        <v>461</v>
      </c>
      <c r="B61">
        <v>1045</v>
      </c>
      <c r="C61" t="s">
        <v>235</v>
      </c>
      <c r="D61" t="s">
        <v>307</v>
      </c>
      <c r="E61">
        <v>3494903</v>
      </c>
      <c r="F61">
        <v>9.5</v>
      </c>
      <c r="G61">
        <v>60</v>
      </c>
      <c r="H61" t="s">
        <v>462</v>
      </c>
      <c r="I61" t="s">
        <v>336</v>
      </c>
      <c r="K61" t="str">
        <f>_xlfn.XLOOKUP(Table5[[#This Row],[Customer_ID]],Customers!A:A,Customers!B:B)</f>
        <v>Customer 1045</v>
      </c>
      <c r="L61" t="str">
        <f>_xlfn.XLOOKUP(Table5[[#This Row],[Loan_Type_ID]],Loan_Types!A:A,Loan_Types!B:B)</f>
        <v>Car Loan</v>
      </c>
      <c r="M61" t="str">
        <f>_xlfn.XLOOKUP(Table5[[#This Row],[Customer_ID]],Customers!A:A,Customers!H:H)</f>
        <v>B02</v>
      </c>
      <c r="N61" t="str">
        <f>_xlfn.XLOOKUP(Table5[[#This Row],[Branch_Id]],Branches!A:A,Branches!B:B)</f>
        <v xml:space="preserve">Vijayawada </v>
      </c>
      <c r="O61" t="str">
        <f>IF(Table5[[#This Row],[Loan_Amount]]&gt;=1000000,"High value","Normal")</f>
        <v>High value</v>
      </c>
      <c r="P61" t="str">
        <f>IF(Table5[[#This Row],[Approval_Date]]="Approved","Processed","Under Review")</f>
        <v>Under Review</v>
      </c>
      <c r="Q61">
        <f>SUMIFS(Loan_Repayments!E:E,Loan_Repayments!B:B,Table5[[#This Row],[Loan_ID]])</f>
        <v>182615</v>
      </c>
      <c r="R61">
        <f>Table5[[#This Row],[Loan_Amount]]-Table5[[#This Row],[Total_Amount_Paid.]]</f>
        <v>3312288</v>
      </c>
      <c r="S61" t="str">
        <f t="shared" si="0"/>
        <v>Nov</v>
      </c>
      <c r="T61" t="str">
        <f>_xlfn.XLOOKUP(Table5[[#This Row],[Customer_ID]],Customers!A:A,Customers!C:C)</f>
        <v>Male</v>
      </c>
      <c r="U61" t="str">
        <f>_xlfn.XLOOKUP(Table5[[#This Row],[Employee_ID]],Employees!A:A,Employees!B:B)</f>
        <v>Employee 27</v>
      </c>
      <c r="V61" t="str">
        <f>_xlfn.XLOOKUP(Table5[[#This Row],[Branch_Id]],Branches!A:A,Branches!C:C)</f>
        <v>Vijayawada</v>
      </c>
      <c r="W61" t="str">
        <f>_xlfn.XLOOKUP(Table5[[#This Row],[Branch_Id]],Branches!A:A,Branches!D:D)</f>
        <v>Andhra Pradesh</v>
      </c>
    </row>
    <row r="62" spans="1:23" x14ac:dyDescent="0.3">
      <c r="A62" t="s">
        <v>463</v>
      </c>
      <c r="B62">
        <v>1080</v>
      </c>
      <c r="C62" t="s">
        <v>231</v>
      </c>
      <c r="D62" t="s">
        <v>285</v>
      </c>
      <c r="E62">
        <v>450833</v>
      </c>
      <c r="F62">
        <v>7.5</v>
      </c>
      <c r="G62">
        <v>120</v>
      </c>
      <c r="H62" t="s">
        <v>464</v>
      </c>
      <c r="I62" t="s">
        <v>346</v>
      </c>
      <c r="K62" t="str">
        <f>_xlfn.XLOOKUP(Table5[[#This Row],[Customer_ID]],Customers!A:A,Customers!B:B)</f>
        <v>Customer 1080</v>
      </c>
      <c r="L62" t="str">
        <f>_xlfn.XLOOKUP(Table5[[#This Row],[Loan_Type_ID]],Loan_Types!A:A,Loan_Types!B:B)</f>
        <v>Home Loan</v>
      </c>
      <c r="M62" t="str">
        <f>_xlfn.XLOOKUP(Table5[[#This Row],[Customer_ID]],Customers!A:A,Customers!H:H)</f>
        <v>B01</v>
      </c>
      <c r="N62" t="str">
        <f>_xlfn.XLOOKUP(Table5[[#This Row],[Branch_Id]],Branches!A:A,Branches!B:B)</f>
        <v xml:space="preserve">Hyderabad </v>
      </c>
      <c r="O62" t="str">
        <f>IF(Table5[[#This Row],[Loan_Amount]]&gt;=1000000,"High value","Normal")</f>
        <v>Normal</v>
      </c>
      <c r="P62" t="str">
        <f>IF(Table5[[#This Row],[Approval_Date]]="Approved","Processed","Under Review")</f>
        <v>Under Review</v>
      </c>
      <c r="Q62">
        <f>SUMIFS(Loan_Repayments!E:E,Loan_Repayments!B:B,Table5[[#This Row],[Loan_ID]])</f>
        <v>0</v>
      </c>
      <c r="R62">
        <f>Table5[[#This Row],[Loan_Amount]]-Table5[[#This Row],[Total_Amount_Paid.]]</f>
        <v>450833</v>
      </c>
      <c r="S62" t="str">
        <f t="shared" si="0"/>
        <v>Sep</v>
      </c>
      <c r="T62" t="str">
        <f>_xlfn.XLOOKUP(Table5[[#This Row],[Customer_ID]],Customers!A:A,Customers!C:C)</f>
        <v>Male</v>
      </c>
      <c r="U62" t="str">
        <f>_xlfn.XLOOKUP(Table5[[#This Row],[Employee_ID]],Employees!A:A,Employees!B:B)</f>
        <v>Employee 16</v>
      </c>
      <c r="V62" t="str">
        <f>_xlfn.XLOOKUP(Table5[[#This Row],[Branch_Id]],Branches!A:A,Branches!C:C)</f>
        <v>Hyderabad</v>
      </c>
      <c r="W62" t="str">
        <f>_xlfn.XLOOKUP(Table5[[#This Row],[Branch_Id]],Branches!A:A,Branches!D:D)</f>
        <v>Telangana</v>
      </c>
    </row>
    <row r="63" spans="1:23" x14ac:dyDescent="0.3">
      <c r="A63" t="s">
        <v>465</v>
      </c>
      <c r="B63">
        <v>1024</v>
      </c>
      <c r="C63" t="s">
        <v>233</v>
      </c>
      <c r="D63" t="s">
        <v>307</v>
      </c>
      <c r="E63">
        <v>931961</v>
      </c>
      <c r="F63">
        <v>7.5</v>
      </c>
      <c r="G63">
        <v>60</v>
      </c>
      <c r="H63" t="s">
        <v>466</v>
      </c>
      <c r="I63" t="s">
        <v>323</v>
      </c>
      <c r="J63" t="s">
        <v>467</v>
      </c>
      <c r="K63" t="str">
        <f>_xlfn.XLOOKUP(Table5[[#This Row],[Customer_ID]],Customers!A:A,Customers!B:B)</f>
        <v>Customer 1024</v>
      </c>
      <c r="L63" t="str">
        <f>_xlfn.XLOOKUP(Table5[[#This Row],[Loan_Type_ID]],Loan_Types!A:A,Loan_Types!B:B)</f>
        <v>Personal Loan</v>
      </c>
      <c r="M63" t="str">
        <f>_xlfn.XLOOKUP(Table5[[#This Row],[Customer_ID]],Customers!A:A,Customers!H:H)</f>
        <v>B02</v>
      </c>
      <c r="N63" t="str">
        <f>_xlfn.XLOOKUP(Table5[[#This Row],[Branch_Id]],Branches!A:A,Branches!B:B)</f>
        <v xml:space="preserve">Vijayawada </v>
      </c>
      <c r="O63" t="str">
        <f>IF(Table5[[#This Row],[Loan_Amount]]&gt;=1000000,"High value","Normal")</f>
        <v>Normal</v>
      </c>
      <c r="P63" t="str">
        <f>IF(Table5[[#This Row],[Approval_Date]]="Approved","Processed","Under Review")</f>
        <v>Under Review</v>
      </c>
      <c r="Q63">
        <f>SUMIFS(Loan_Repayments!E:E,Loan_Repayments!B:B,Table5[[#This Row],[Loan_ID]])</f>
        <v>144268</v>
      </c>
      <c r="R63">
        <f>Table5[[#This Row],[Loan_Amount]]-Table5[[#This Row],[Total_Amount_Paid.]]</f>
        <v>787693</v>
      </c>
      <c r="S63" t="str">
        <f t="shared" si="0"/>
        <v>May</v>
      </c>
      <c r="T63" t="str">
        <f>_xlfn.XLOOKUP(Table5[[#This Row],[Customer_ID]],Customers!A:A,Customers!C:C)</f>
        <v>Male</v>
      </c>
      <c r="U63" t="str">
        <f>_xlfn.XLOOKUP(Table5[[#This Row],[Employee_ID]],Employees!A:A,Employees!B:B)</f>
        <v>Employee 27</v>
      </c>
      <c r="V63" t="str">
        <f>_xlfn.XLOOKUP(Table5[[#This Row],[Branch_Id]],Branches!A:A,Branches!C:C)</f>
        <v>Vijayawada</v>
      </c>
      <c r="W63" t="str">
        <f>_xlfn.XLOOKUP(Table5[[#This Row],[Branch_Id]],Branches!A:A,Branches!D:D)</f>
        <v>Andhra Pradesh</v>
      </c>
    </row>
    <row r="64" spans="1:23" x14ac:dyDescent="0.3">
      <c r="A64" t="s">
        <v>468</v>
      </c>
      <c r="B64">
        <v>1069</v>
      </c>
      <c r="C64" t="s">
        <v>235</v>
      </c>
      <c r="D64" t="s">
        <v>264</v>
      </c>
      <c r="E64">
        <v>9853098</v>
      </c>
      <c r="F64">
        <v>12</v>
      </c>
      <c r="G64">
        <v>60</v>
      </c>
      <c r="H64" t="s">
        <v>469</v>
      </c>
      <c r="I64" t="s">
        <v>323</v>
      </c>
      <c r="J64" t="s">
        <v>470</v>
      </c>
      <c r="K64" t="str">
        <f>_xlfn.XLOOKUP(Table5[[#This Row],[Customer_ID]],Customers!A:A,Customers!B:B)</f>
        <v>Customer 1069</v>
      </c>
      <c r="L64" t="str">
        <f>_xlfn.XLOOKUP(Table5[[#This Row],[Loan_Type_ID]],Loan_Types!A:A,Loan_Types!B:B)</f>
        <v>Car Loan</v>
      </c>
      <c r="M64" t="str">
        <f>_xlfn.XLOOKUP(Table5[[#This Row],[Customer_ID]],Customers!A:A,Customers!H:H)</f>
        <v>B01</v>
      </c>
      <c r="N64" t="str">
        <f>_xlfn.XLOOKUP(Table5[[#This Row],[Branch_Id]],Branches!A:A,Branches!B:B)</f>
        <v xml:space="preserve">Hyderabad </v>
      </c>
      <c r="O64" t="str">
        <f>IF(Table5[[#This Row],[Loan_Amount]]&gt;=1000000,"High value","Normal")</f>
        <v>High value</v>
      </c>
      <c r="P64" t="str">
        <f>IF(Table5[[#This Row],[Approval_Date]]="Approved","Processed","Under Review")</f>
        <v>Under Review</v>
      </c>
      <c r="Q64">
        <f>SUMIFS(Loan_Repayments!E:E,Loan_Repayments!B:B,Table5[[#This Row],[Loan_ID]])</f>
        <v>164775</v>
      </c>
      <c r="R64">
        <f>Table5[[#This Row],[Loan_Amount]]-Table5[[#This Row],[Total_Amount_Paid.]]</f>
        <v>9688323</v>
      </c>
      <c r="S64" t="str">
        <f t="shared" si="0"/>
        <v>Jul</v>
      </c>
      <c r="T64" t="str">
        <f>_xlfn.XLOOKUP(Table5[[#This Row],[Customer_ID]],Customers!A:A,Customers!C:C)</f>
        <v>Male</v>
      </c>
      <c r="U64" t="str">
        <f>_xlfn.XLOOKUP(Table5[[#This Row],[Employee_ID]],Employees!A:A,Employees!B:B)</f>
        <v>Employee 6</v>
      </c>
      <c r="V64" t="str">
        <f>_xlfn.XLOOKUP(Table5[[#This Row],[Branch_Id]],Branches!A:A,Branches!C:C)</f>
        <v>Hyderabad</v>
      </c>
      <c r="W64" t="str">
        <f>_xlfn.XLOOKUP(Table5[[#This Row],[Branch_Id]],Branches!A:A,Branches!D:D)</f>
        <v>Telangana</v>
      </c>
    </row>
    <row r="65" spans="1:23" x14ac:dyDescent="0.3">
      <c r="A65" t="s">
        <v>471</v>
      </c>
      <c r="B65">
        <v>1073</v>
      </c>
      <c r="C65" t="s">
        <v>237</v>
      </c>
      <c r="D65" t="s">
        <v>297</v>
      </c>
      <c r="E65">
        <v>9479384</v>
      </c>
      <c r="F65">
        <v>9.5</v>
      </c>
      <c r="G65">
        <v>240</v>
      </c>
      <c r="H65" t="s">
        <v>472</v>
      </c>
      <c r="I65" t="s">
        <v>336</v>
      </c>
      <c r="K65" t="str">
        <f>_xlfn.XLOOKUP(Table5[[#This Row],[Customer_ID]],Customers!A:A,Customers!B:B)</f>
        <v>Customer 1073</v>
      </c>
      <c r="L65" t="str">
        <f>_xlfn.XLOOKUP(Table5[[#This Row],[Loan_Type_ID]],Loan_Types!A:A,Loan_Types!B:B)</f>
        <v>Education Loan</v>
      </c>
      <c r="M65" t="str">
        <f>_xlfn.XLOOKUP(Table5[[#This Row],[Customer_ID]],Customers!A:A,Customers!H:H)</f>
        <v>B02</v>
      </c>
      <c r="N65" t="str">
        <f>_xlfn.XLOOKUP(Table5[[#This Row],[Branch_Id]],Branches!A:A,Branches!B:B)</f>
        <v xml:space="preserve">Vijayawada </v>
      </c>
      <c r="O65" t="str">
        <f>IF(Table5[[#This Row],[Loan_Amount]]&gt;=1000000,"High value","Normal")</f>
        <v>High value</v>
      </c>
      <c r="P65" t="str">
        <f>IF(Table5[[#This Row],[Approval_Date]]="Approved","Processed","Under Review")</f>
        <v>Under Review</v>
      </c>
      <c r="Q65">
        <f>SUMIFS(Loan_Repayments!E:E,Loan_Repayments!B:B,Table5[[#This Row],[Loan_ID]])</f>
        <v>6950</v>
      </c>
      <c r="R65">
        <f>Table5[[#This Row],[Loan_Amount]]-Table5[[#This Row],[Total_Amount_Paid.]]</f>
        <v>9472434</v>
      </c>
      <c r="S65" t="str">
        <f t="shared" si="0"/>
        <v>Oct</v>
      </c>
      <c r="T65" t="str">
        <f>_xlfn.XLOOKUP(Table5[[#This Row],[Customer_ID]],Customers!A:A,Customers!C:C)</f>
        <v>Male</v>
      </c>
      <c r="U65" t="str">
        <f>_xlfn.XLOOKUP(Table5[[#This Row],[Employee_ID]],Employees!A:A,Employees!B:B)</f>
        <v>Employee 22</v>
      </c>
      <c r="V65" t="str">
        <f>_xlfn.XLOOKUP(Table5[[#This Row],[Branch_Id]],Branches!A:A,Branches!C:C)</f>
        <v>Vijayawada</v>
      </c>
      <c r="W65" t="str">
        <f>_xlfn.XLOOKUP(Table5[[#This Row],[Branch_Id]],Branches!A:A,Branches!D:D)</f>
        <v>Andhra Pradesh</v>
      </c>
    </row>
    <row r="66" spans="1:23" x14ac:dyDescent="0.3">
      <c r="A66" t="s">
        <v>473</v>
      </c>
      <c r="B66">
        <v>1116</v>
      </c>
      <c r="C66" t="s">
        <v>231</v>
      </c>
      <c r="D66" t="s">
        <v>258</v>
      </c>
      <c r="E66">
        <v>443161</v>
      </c>
      <c r="F66">
        <v>12</v>
      </c>
      <c r="G66">
        <v>84</v>
      </c>
      <c r="H66" t="s">
        <v>474</v>
      </c>
      <c r="I66" t="s">
        <v>346</v>
      </c>
      <c r="K66" t="str">
        <f>_xlfn.XLOOKUP(Table5[[#This Row],[Customer_ID]],Customers!A:A,Customers!B:B)</f>
        <v>Customer 1116</v>
      </c>
      <c r="L66" t="str">
        <f>_xlfn.XLOOKUP(Table5[[#This Row],[Loan_Type_ID]],Loan_Types!A:A,Loan_Types!B:B)</f>
        <v>Home Loan</v>
      </c>
      <c r="M66" t="str">
        <f>_xlfn.XLOOKUP(Table5[[#This Row],[Customer_ID]],Customers!A:A,Customers!H:H)</f>
        <v>B02</v>
      </c>
      <c r="N66" t="str">
        <f>_xlfn.XLOOKUP(Table5[[#This Row],[Branch_Id]],Branches!A:A,Branches!B:B)</f>
        <v xml:space="preserve">Vijayawada </v>
      </c>
      <c r="O66" t="str">
        <f>IF(Table5[[#This Row],[Loan_Amount]]&gt;=1000000,"High value","Normal")</f>
        <v>Normal</v>
      </c>
      <c r="P66" t="str">
        <f>IF(Table5[[#This Row],[Approval_Date]]="Approved","Processed","Under Review")</f>
        <v>Under Review</v>
      </c>
      <c r="Q66">
        <f>SUMIFS(Loan_Repayments!E:E,Loan_Repayments!B:B,Table5[[#This Row],[Loan_ID]])</f>
        <v>130934</v>
      </c>
      <c r="R66">
        <f>Table5[[#This Row],[Loan_Amount]]-Table5[[#This Row],[Total_Amount_Paid.]]</f>
        <v>312227</v>
      </c>
      <c r="S66" t="str">
        <f t="shared" ref="S66:S129" si="1">TEXT(H66,"mmm")</f>
        <v>Jan</v>
      </c>
      <c r="T66" t="str">
        <f>_xlfn.XLOOKUP(Table5[[#This Row],[Customer_ID]],Customers!A:A,Customers!C:C)</f>
        <v>Female</v>
      </c>
      <c r="U66" t="str">
        <f>_xlfn.XLOOKUP(Table5[[#This Row],[Employee_ID]],Employees!A:A,Employees!B:B)</f>
        <v>Employee 3</v>
      </c>
      <c r="V66" t="str">
        <f>_xlfn.XLOOKUP(Table5[[#This Row],[Branch_Id]],Branches!A:A,Branches!C:C)</f>
        <v>Vijayawada</v>
      </c>
      <c r="W66" t="str">
        <f>_xlfn.XLOOKUP(Table5[[#This Row],[Branch_Id]],Branches!A:A,Branches!D:D)</f>
        <v>Andhra Pradesh</v>
      </c>
    </row>
    <row r="67" spans="1:23" x14ac:dyDescent="0.3">
      <c r="A67" t="s">
        <v>475</v>
      </c>
      <c r="B67">
        <v>1060</v>
      </c>
      <c r="C67" t="s">
        <v>233</v>
      </c>
      <c r="D67" t="s">
        <v>297</v>
      </c>
      <c r="E67">
        <v>6326431</v>
      </c>
      <c r="F67">
        <v>7.5</v>
      </c>
      <c r="G67">
        <v>60</v>
      </c>
      <c r="H67" t="s">
        <v>476</v>
      </c>
      <c r="I67" t="s">
        <v>323</v>
      </c>
      <c r="J67" t="s">
        <v>385</v>
      </c>
      <c r="K67" t="str">
        <f>_xlfn.XLOOKUP(Table5[[#This Row],[Customer_ID]],Customers!A:A,Customers!B:B)</f>
        <v>Customer 1060</v>
      </c>
      <c r="L67" t="str">
        <f>_xlfn.XLOOKUP(Table5[[#This Row],[Loan_Type_ID]],Loan_Types!A:A,Loan_Types!B:B)</f>
        <v>Personal Loan</v>
      </c>
      <c r="M67" t="str">
        <f>_xlfn.XLOOKUP(Table5[[#This Row],[Customer_ID]],Customers!A:A,Customers!H:H)</f>
        <v>B04</v>
      </c>
      <c r="N67" t="str">
        <f>_xlfn.XLOOKUP(Table5[[#This Row],[Branch_Id]],Branches!A:A,Branches!B:B)</f>
        <v xml:space="preserve">Guntur </v>
      </c>
      <c r="O67" t="str">
        <f>IF(Table5[[#This Row],[Loan_Amount]]&gt;=1000000,"High value","Normal")</f>
        <v>High value</v>
      </c>
      <c r="P67" t="str">
        <f>IF(Table5[[#This Row],[Approval_Date]]="Approved","Processed","Under Review")</f>
        <v>Under Review</v>
      </c>
      <c r="Q67">
        <f>SUMIFS(Loan_Repayments!E:E,Loan_Repayments!B:B,Table5[[#This Row],[Loan_ID]])</f>
        <v>89442</v>
      </c>
      <c r="R67">
        <f>Table5[[#This Row],[Loan_Amount]]-Table5[[#This Row],[Total_Amount_Paid.]]</f>
        <v>6236989</v>
      </c>
      <c r="S67" t="str">
        <f t="shared" si="1"/>
        <v>Sep</v>
      </c>
      <c r="T67" t="str">
        <f>_xlfn.XLOOKUP(Table5[[#This Row],[Customer_ID]],Customers!A:A,Customers!C:C)</f>
        <v>Male</v>
      </c>
      <c r="U67" t="str">
        <f>_xlfn.XLOOKUP(Table5[[#This Row],[Employee_ID]],Employees!A:A,Employees!B:B)</f>
        <v>Employee 22</v>
      </c>
      <c r="V67" t="str">
        <f>_xlfn.XLOOKUP(Table5[[#This Row],[Branch_Id]],Branches!A:A,Branches!C:C)</f>
        <v>Guntur</v>
      </c>
      <c r="W67" t="str">
        <f>_xlfn.XLOOKUP(Table5[[#This Row],[Branch_Id]],Branches!A:A,Branches!D:D)</f>
        <v>Andhra Pradesh</v>
      </c>
    </row>
    <row r="68" spans="1:23" x14ac:dyDescent="0.3">
      <c r="A68" t="s">
        <v>477</v>
      </c>
      <c r="B68">
        <v>1117</v>
      </c>
      <c r="C68" t="s">
        <v>231</v>
      </c>
      <c r="D68" t="s">
        <v>253</v>
      </c>
      <c r="E68">
        <v>5841262</v>
      </c>
      <c r="F68">
        <v>12</v>
      </c>
      <c r="G68">
        <v>240</v>
      </c>
      <c r="H68" t="s">
        <v>478</v>
      </c>
      <c r="I68" t="s">
        <v>323</v>
      </c>
      <c r="J68" t="s">
        <v>479</v>
      </c>
      <c r="K68" t="str">
        <f>_xlfn.XLOOKUP(Table5[[#This Row],[Customer_ID]],Customers!A:A,Customers!B:B)</f>
        <v>Customer 1117</v>
      </c>
      <c r="L68" t="str">
        <f>_xlfn.XLOOKUP(Table5[[#This Row],[Loan_Type_ID]],Loan_Types!A:A,Loan_Types!B:B)</f>
        <v>Home Loan</v>
      </c>
      <c r="M68" t="str">
        <f>_xlfn.XLOOKUP(Table5[[#This Row],[Customer_ID]],Customers!A:A,Customers!H:H)</f>
        <v>B04</v>
      </c>
      <c r="N68" t="str">
        <f>_xlfn.XLOOKUP(Table5[[#This Row],[Branch_Id]],Branches!A:A,Branches!B:B)</f>
        <v xml:space="preserve">Guntur </v>
      </c>
      <c r="O68" t="str">
        <f>IF(Table5[[#This Row],[Loan_Amount]]&gt;=1000000,"High value","Normal")</f>
        <v>High value</v>
      </c>
      <c r="P68" t="str">
        <f>IF(Table5[[#This Row],[Approval_Date]]="Approved","Processed","Under Review")</f>
        <v>Under Review</v>
      </c>
      <c r="Q68">
        <f>SUMIFS(Loan_Repayments!E:E,Loan_Repayments!B:B,Table5[[#This Row],[Loan_ID]])</f>
        <v>44253</v>
      </c>
      <c r="R68">
        <f>Table5[[#This Row],[Loan_Amount]]-Table5[[#This Row],[Total_Amount_Paid.]]</f>
        <v>5797009</v>
      </c>
      <c r="S68" t="str">
        <f t="shared" si="1"/>
        <v>Jul</v>
      </c>
      <c r="T68" t="str">
        <f>_xlfn.XLOOKUP(Table5[[#This Row],[Customer_ID]],Customers!A:A,Customers!C:C)</f>
        <v>Female</v>
      </c>
      <c r="U68" t="str">
        <f>_xlfn.XLOOKUP(Table5[[#This Row],[Employee_ID]],Employees!A:A,Employees!B:B)</f>
        <v>Employee 1</v>
      </c>
      <c r="V68" t="str">
        <f>_xlfn.XLOOKUP(Table5[[#This Row],[Branch_Id]],Branches!A:A,Branches!C:C)</f>
        <v>Guntur</v>
      </c>
      <c r="W68" t="str">
        <f>_xlfn.XLOOKUP(Table5[[#This Row],[Branch_Id]],Branches!A:A,Branches!D:D)</f>
        <v>Andhra Pradesh</v>
      </c>
    </row>
    <row r="69" spans="1:23" x14ac:dyDescent="0.3">
      <c r="A69" t="s">
        <v>480</v>
      </c>
      <c r="B69">
        <v>1057</v>
      </c>
      <c r="C69" t="s">
        <v>235</v>
      </c>
      <c r="D69" t="s">
        <v>275</v>
      </c>
      <c r="E69">
        <v>1603731</v>
      </c>
      <c r="F69">
        <v>11</v>
      </c>
      <c r="G69">
        <v>120</v>
      </c>
      <c r="H69" t="s">
        <v>327</v>
      </c>
      <c r="I69" t="s">
        <v>346</v>
      </c>
      <c r="K69" t="str">
        <f>_xlfn.XLOOKUP(Table5[[#This Row],[Customer_ID]],Customers!A:A,Customers!B:B)</f>
        <v>Customer 1057</v>
      </c>
      <c r="L69" t="str">
        <f>_xlfn.XLOOKUP(Table5[[#This Row],[Loan_Type_ID]],Loan_Types!A:A,Loan_Types!B:B)</f>
        <v>Car Loan</v>
      </c>
      <c r="M69" t="str">
        <f>_xlfn.XLOOKUP(Table5[[#This Row],[Customer_ID]],Customers!A:A,Customers!H:H)</f>
        <v>B02</v>
      </c>
      <c r="N69" t="str">
        <f>_xlfn.XLOOKUP(Table5[[#This Row],[Branch_Id]],Branches!A:A,Branches!B:B)</f>
        <v xml:space="preserve">Vijayawada </v>
      </c>
      <c r="O69" t="str">
        <f>IF(Table5[[#This Row],[Loan_Amount]]&gt;=1000000,"High value","Normal")</f>
        <v>High value</v>
      </c>
      <c r="P69" t="str">
        <f>IF(Table5[[#This Row],[Approval_Date]]="Approved","Processed","Under Review")</f>
        <v>Under Review</v>
      </c>
      <c r="Q69">
        <f>SUMIFS(Loan_Repayments!E:E,Loan_Repayments!B:B,Table5[[#This Row],[Loan_ID]])</f>
        <v>210630</v>
      </c>
      <c r="R69">
        <f>Table5[[#This Row],[Loan_Amount]]-Table5[[#This Row],[Total_Amount_Paid.]]</f>
        <v>1393101</v>
      </c>
      <c r="S69" t="str">
        <f t="shared" si="1"/>
        <v>Mar</v>
      </c>
      <c r="T69" t="str">
        <f>_xlfn.XLOOKUP(Table5[[#This Row],[Customer_ID]],Customers!A:A,Customers!C:C)</f>
        <v>Female</v>
      </c>
      <c r="U69" t="str">
        <f>_xlfn.XLOOKUP(Table5[[#This Row],[Employee_ID]],Employees!A:A,Employees!B:B)</f>
        <v>Employee 11</v>
      </c>
      <c r="V69" t="str">
        <f>_xlfn.XLOOKUP(Table5[[#This Row],[Branch_Id]],Branches!A:A,Branches!C:C)</f>
        <v>Vijayawada</v>
      </c>
      <c r="W69" t="str">
        <f>_xlfn.XLOOKUP(Table5[[#This Row],[Branch_Id]],Branches!A:A,Branches!D:D)</f>
        <v>Andhra Pradesh</v>
      </c>
    </row>
    <row r="70" spans="1:23" x14ac:dyDescent="0.3">
      <c r="A70" t="s">
        <v>481</v>
      </c>
      <c r="B70">
        <v>1117</v>
      </c>
      <c r="C70" t="s">
        <v>233</v>
      </c>
      <c r="D70" t="s">
        <v>262</v>
      </c>
      <c r="E70">
        <v>4687745</v>
      </c>
      <c r="F70">
        <v>7.5</v>
      </c>
      <c r="G70">
        <v>240</v>
      </c>
      <c r="H70" t="s">
        <v>389</v>
      </c>
      <c r="I70" t="s">
        <v>336</v>
      </c>
      <c r="K70" t="str">
        <f>_xlfn.XLOOKUP(Table5[[#This Row],[Customer_ID]],Customers!A:A,Customers!B:B)</f>
        <v>Customer 1117</v>
      </c>
      <c r="L70" t="str">
        <f>_xlfn.XLOOKUP(Table5[[#This Row],[Loan_Type_ID]],Loan_Types!A:A,Loan_Types!B:B)</f>
        <v>Personal Loan</v>
      </c>
      <c r="M70" t="str">
        <f>_xlfn.XLOOKUP(Table5[[#This Row],[Customer_ID]],Customers!A:A,Customers!H:H)</f>
        <v>B04</v>
      </c>
      <c r="N70" t="str">
        <f>_xlfn.XLOOKUP(Table5[[#This Row],[Branch_Id]],Branches!A:A,Branches!B:B)</f>
        <v xml:space="preserve">Guntur </v>
      </c>
      <c r="O70" t="str">
        <f>IF(Table5[[#This Row],[Loan_Amount]]&gt;=1000000,"High value","Normal")</f>
        <v>High value</v>
      </c>
      <c r="P70" t="str">
        <f>IF(Table5[[#This Row],[Approval_Date]]="Approved","Processed","Under Review")</f>
        <v>Under Review</v>
      </c>
      <c r="Q70">
        <f>SUMIFS(Loan_Repayments!E:E,Loan_Repayments!B:B,Table5[[#This Row],[Loan_ID]])</f>
        <v>70069</v>
      </c>
      <c r="R70">
        <f>Table5[[#This Row],[Loan_Amount]]-Table5[[#This Row],[Total_Amount_Paid.]]</f>
        <v>4617676</v>
      </c>
      <c r="S70" t="str">
        <f t="shared" si="1"/>
        <v>Jan</v>
      </c>
      <c r="T70" t="str">
        <f>_xlfn.XLOOKUP(Table5[[#This Row],[Customer_ID]],Customers!A:A,Customers!C:C)</f>
        <v>Female</v>
      </c>
      <c r="U70" t="str">
        <f>_xlfn.XLOOKUP(Table5[[#This Row],[Employee_ID]],Employees!A:A,Employees!B:B)</f>
        <v>Employee 5</v>
      </c>
      <c r="V70" t="str">
        <f>_xlfn.XLOOKUP(Table5[[#This Row],[Branch_Id]],Branches!A:A,Branches!C:C)</f>
        <v>Guntur</v>
      </c>
      <c r="W70" t="str">
        <f>_xlfn.XLOOKUP(Table5[[#This Row],[Branch_Id]],Branches!A:A,Branches!D:D)</f>
        <v>Andhra Pradesh</v>
      </c>
    </row>
    <row r="71" spans="1:23" x14ac:dyDescent="0.3">
      <c r="A71" t="s">
        <v>482</v>
      </c>
      <c r="B71">
        <v>1032</v>
      </c>
      <c r="C71" t="s">
        <v>231</v>
      </c>
      <c r="D71" t="s">
        <v>293</v>
      </c>
      <c r="E71">
        <v>7203721</v>
      </c>
      <c r="F71">
        <v>11</v>
      </c>
      <c r="G71">
        <v>120</v>
      </c>
      <c r="H71" t="s">
        <v>483</v>
      </c>
      <c r="I71" t="s">
        <v>336</v>
      </c>
      <c r="K71" t="str">
        <f>_xlfn.XLOOKUP(Table5[[#This Row],[Customer_ID]],Customers!A:A,Customers!B:B)</f>
        <v>Customer 1032</v>
      </c>
      <c r="L71" t="str">
        <f>_xlfn.XLOOKUP(Table5[[#This Row],[Loan_Type_ID]],Loan_Types!A:A,Loan_Types!B:B)</f>
        <v>Home Loan</v>
      </c>
      <c r="M71" t="str">
        <f>_xlfn.XLOOKUP(Table5[[#This Row],[Customer_ID]],Customers!A:A,Customers!H:H)</f>
        <v>B04</v>
      </c>
      <c r="N71" t="str">
        <f>_xlfn.XLOOKUP(Table5[[#This Row],[Branch_Id]],Branches!A:A,Branches!B:B)</f>
        <v xml:space="preserve">Guntur </v>
      </c>
      <c r="O71" t="str">
        <f>IF(Table5[[#This Row],[Loan_Amount]]&gt;=1000000,"High value","Normal")</f>
        <v>High value</v>
      </c>
      <c r="P71" t="str">
        <f>IF(Table5[[#This Row],[Approval_Date]]="Approved","Processed","Under Review")</f>
        <v>Under Review</v>
      </c>
      <c r="Q71">
        <f>SUMIFS(Loan_Repayments!E:E,Loan_Repayments!B:B,Table5[[#This Row],[Loan_ID]])</f>
        <v>56157</v>
      </c>
      <c r="R71">
        <f>Table5[[#This Row],[Loan_Amount]]-Table5[[#This Row],[Total_Amount_Paid.]]</f>
        <v>7147564</v>
      </c>
      <c r="S71" t="str">
        <f t="shared" si="1"/>
        <v>May</v>
      </c>
      <c r="T71" t="str">
        <f>_xlfn.XLOOKUP(Table5[[#This Row],[Customer_ID]],Customers!A:A,Customers!C:C)</f>
        <v>Female</v>
      </c>
      <c r="U71" t="str">
        <f>_xlfn.XLOOKUP(Table5[[#This Row],[Employee_ID]],Employees!A:A,Employees!B:B)</f>
        <v>Employee 20</v>
      </c>
      <c r="V71" t="str">
        <f>_xlfn.XLOOKUP(Table5[[#This Row],[Branch_Id]],Branches!A:A,Branches!C:C)</f>
        <v>Guntur</v>
      </c>
      <c r="W71" t="str">
        <f>_xlfn.XLOOKUP(Table5[[#This Row],[Branch_Id]],Branches!A:A,Branches!D:D)</f>
        <v>Andhra Pradesh</v>
      </c>
    </row>
    <row r="72" spans="1:23" x14ac:dyDescent="0.3">
      <c r="A72" t="s">
        <v>484</v>
      </c>
      <c r="B72">
        <v>1108</v>
      </c>
      <c r="C72" t="s">
        <v>239</v>
      </c>
      <c r="D72" t="s">
        <v>264</v>
      </c>
      <c r="E72">
        <v>2219204</v>
      </c>
      <c r="F72">
        <v>7.5</v>
      </c>
      <c r="G72">
        <v>84</v>
      </c>
      <c r="H72" t="s">
        <v>479</v>
      </c>
      <c r="I72" t="s">
        <v>336</v>
      </c>
      <c r="K72" t="str">
        <f>_xlfn.XLOOKUP(Table5[[#This Row],[Customer_ID]],Customers!A:A,Customers!B:B)</f>
        <v>Customer 1108</v>
      </c>
      <c r="L72" t="str">
        <f>_xlfn.XLOOKUP(Table5[[#This Row],[Loan_Type_ID]],Loan_Types!A:A,Loan_Types!B:B)</f>
        <v>Business Loan</v>
      </c>
      <c r="M72" t="str">
        <f>_xlfn.XLOOKUP(Table5[[#This Row],[Customer_ID]],Customers!A:A,Customers!H:H)</f>
        <v>B03</v>
      </c>
      <c r="N72" t="str">
        <f>_xlfn.XLOOKUP(Table5[[#This Row],[Branch_Id]],Branches!A:A,Branches!B:B)</f>
        <v xml:space="preserve">Vizag </v>
      </c>
      <c r="O72" t="str">
        <f>IF(Table5[[#This Row],[Loan_Amount]]&gt;=1000000,"High value","Normal")</f>
        <v>High value</v>
      </c>
      <c r="P72" t="str">
        <f>IF(Table5[[#This Row],[Approval_Date]]="Approved","Processed","Under Review")</f>
        <v>Under Review</v>
      </c>
      <c r="Q72">
        <f>SUMIFS(Loan_Repayments!E:E,Loan_Repayments!B:B,Table5[[#This Row],[Loan_ID]])</f>
        <v>97934</v>
      </c>
      <c r="R72">
        <f>Table5[[#This Row],[Loan_Amount]]-Table5[[#This Row],[Total_Amount_Paid.]]</f>
        <v>2121270</v>
      </c>
      <c r="S72" t="str">
        <f t="shared" si="1"/>
        <v>Jul</v>
      </c>
      <c r="T72" t="str">
        <f>_xlfn.XLOOKUP(Table5[[#This Row],[Customer_ID]],Customers!A:A,Customers!C:C)</f>
        <v>Female</v>
      </c>
      <c r="U72" t="str">
        <f>_xlfn.XLOOKUP(Table5[[#This Row],[Employee_ID]],Employees!A:A,Employees!B:B)</f>
        <v>Employee 6</v>
      </c>
      <c r="V72" t="str">
        <f>_xlfn.XLOOKUP(Table5[[#This Row],[Branch_Id]],Branches!A:A,Branches!C:C)</f>
        <v>Visakhapatnam</v>
      </c>
      <c r="W72" t="str">
        <f>_xlfn.XLOOKUP(Table5[[#This Row],[Branch_Id]],Branches!A:A,Branches!D:D)</f>
        <v>Andhra Pradesh</v>
      </c>
    </row>
    <row r="73" spans="1:23" x14ac:dyDescent="0.3">
      <c r="A73" t="s">
        <v>485</v>
      </c>
      <c r="B73">
        <v>1005</v>
      </c>
      <c r="C73" t="s">
        <v>233</v>
      </c>
      <c r="D73" t="s">
        <v>291</v>
      </c>
      <c r="E73">
        <v>3206194</v>
      </c>
      <c r="F73">
        <v>8.5</v>
      </c>
      <c r="G73">
        <v>36</v>
      </c>
      <c r="H73" t="s">
        <v>486</v>
      </c>
      <c r="I73" t="s">
        <v>323</v>
      </c>
      <c r="J73" t="s">
        <v>487</v>
      </c>
      <c r="K73" t="str">
        <f>_xlfn.XLOOKUP(Table5[[#This Row],[Customer_ID]],Customers!A:A,Customers!B:B)</f>
        <v>Customer 1005</v>
      </c>
      <c r="L73" t="str">
        <f>_xlfn.XLOOKUP(Table5[[#This Row],[Loan_Type_ID]],Loan_Types!A:A,Loan_Types!B:B)</f>
        <v>Personal Loan</v>
      </c>
      <c r="M73" t="str">
        <f>_xlfn.XLOOKUP(Table5[[#This Row],[Customer_ID]],Customers!A:A,Customers!H:H)</f>
        <v>B03</v>
      </c>
      <c r="N73" t="str">
        <f>_xlfn.XLOOKUP(Table5[[#This Row],[Branch_Id]],Branches!A:A,Branches!B:B)</f>
        <v xml:space="preserve">Vizag </v>
      </c>
      <c r="O73" t="str">
        <f>IF(Table5[[#This Row],[Loan_Amount]]&gt;=1000000,"High value","Normal")</f>
        <v>High value</v>
      </c>
      <c r="P73" t="str">
        <f>IF(Table5[[#This Row],[Approval_Date]]="Approved","Processed","Under Review")</f>
        <v>Under Review</v>
      </c>
      <c r="Q73">
        <f>SUMIFS(Loan_Repayments!E:E,Loan_Repayments!B:B,Table5[[#This Row],[Loan_ID]])</f>
        <v>76626</v>
      </c>
      <c r="R73">
        <f>Table5[[#This Row],[Loan_Amount]]-Table5[[#This Row],[Total_Amount_Paid.]]</f>
        <v>3129568</v>
      </c>
      <c r="S73" t="str">
        <f t="shared" si="1"/>
        <v>Oct</v>
      </c>
      <c r="T73" t="str">
        <f>_xlfn.XLOOKUP(Table5[[#This Row],[Customer_ID]],Customers!A:A,Customers!C:C)</f>
        <v>Male</v>
      </c>
      <c r="U73" t="str">
        <f>_xlfn.XLOOKUP(Table5[[#This Row],[Employee_ID]],Employees!A:A,Employees!B:B)</f>
        <v>Employee 19</v>
      </c>
      <c r="V73" t="str">
        <f>_xlfn.XLOOKUP(Table5[[#This Row],[Branch_Id]],Branches!A:A,Branches!C:C)</f>
        <v>Visakhapatnam</v>
      </c>
      <c r="W73" t="str">
        <f>_xlfn.XLOOKUP(Table5[[#This Row],[Branch_Id]],Branches!A:A,Branches!D:D)</f>
        <v>Andhra Pradesh</v>
      </c>
    </row>
    <row r="74" spans="1:23" x14ac:dyDescent="0.3">
      <c r="A74" t="s">
        <v>488</v>
      </c>
      <c r="B74">
        <v>1007</v>
      </c>
      <c r="C74" t="s">
        <v>233</v>
      </c>
      <c r="D74" t="s">
        <v>269</v>
      </c>
      <c r="E74">
        <v>8665953</v>
      </c>
      <c r="F74">
        <v>9.5</v>
      </c>
      <c r="G74">
        <v>36</v>
      </c>
      <c r="H74" t="s">
        <v>489</v>
      </c>
      <c r="I74" t="s">
        <v>346</v>
      </c>
      <c r="K74" t="str">
        <f>_xlfn.XLOOKUP(Table5[[#This Row],[Customer_ID]],Customers!A:A,Customers!B:B)</f>
        <v>Customer 1007</v>
      </c>
      <c r="L74" t="str">
        <f>_xlfn.XLOOKUP(Table5[[#This Row],[Loan_Type_ID]],Loan_Types!A:A,Loan_Types!B:B)</f>
        <v>Personal Loan</v>
      </c>
      <c r="M74" t="str">
        <f>_xlfn.XLOOKUP(Table5[[#This Row],[Customer_ID]],Customers!A:A,Customers!H:H)</f>
        <v>B03</v>
      </c>
      <c r="N74" t="str">
        <f>_xlfn.XLOOKUP(Table5[[#This Row],[Branch_Id]],Branches!A:A,Branches!B:B)</f>
        <v xml:space="preserve">Vizag </v>
      </c>
      <c r="O74" t="str">
        <f>IF(Table5[[#This Row],[Loan_Amount]]&gt;=1000000,"High value","Normal")</f>
        <v>High value</v>
      </c>
      <c r="P74" t="str">
        <f>IF(Table5[[#This Row],[Approval_Date]]="Approved","Processed","Under Review")</f>
        <v>Under Review</v>
      </c>
      <c r="Q74">
        <f>SUMIFS(Loan_Repayments!E:E,Loan_Repayments!B:B,Table5[[#This Row],[Loan_ID]])</f>
        <v>0</v>
      </c>
      <c r="R74">
        <f>Table5[[#This Row],[Loan_Amount]]-Table5[[#This Row],[Total_Amount_Paid.]]</f>
        <v>8665953</v>
      </c>
      <c r="S74" t="str">
        <f t="shared" si="1"/>
        <v>Apr</v>
      </c>
      <c r="T74" t="str">
        <f>_xlfn.XLOOKUP(Table5[[#This Row],[Customer_ID]],Customers!A:A,Customers!C:C)</f>
        <v>Male</v>
      </c>
      <c r="U74" t="str">
        <f>_xlfn.XLOOKUP(Table5[[#This Row],[Employee_ID]],Employees!A:A,Employees!B:B)</f>
        <v>Employee 8</v>
      </c>
      <c r="V74" t="str">
        <f>_xlfn.XLOOKUP(Table5[[#This Row],[Branch_Id]],Branches!A:A,Branches!C:C)</f>
        <v>Visakhapatnam</v>
      </c>
      <c r="W74" t="str">
        <f>_xlfn.XLOOKUP(Table5[[#This Row],[Branch_Id]],Branches!A:A,Branches!D:D)</f>
        <v>Andhra Pradesh</v>
      </c>
    </row>
    <row r="75" spans="1:23" x14ac:dyDescent="0.3">
      <c r="A75" t="s">
        <v>490</v>
      </c>
      <c r="B75">
        <v>1152</v>
      </c>
      <c r="C75" t="s">
        <v>235</v>
      </c>
      <c r="D75" t="s">
        <v>279</v>
      </c>
      <c r="E75">
        <v>6909042</v>
      </c>
      <c r="F75">
        <v>9.5</v>
      </c>
      <c r="G75">
        <v>120</v>
      </c>
      <c r="H75" t="s">
        <v>491</v>
      </c>
      <c r="I75" t="s">
        <v>336</v>
      </c>
      <c r="K75" t="str">
        <f>_xlfn.XLOOKUP(Table5[[#This Row],[Customer_ID]],Customers!A:A,Customers!B:B)</f>
        <v>Customer 1152</v>
      </c>
      <c r="L75" t="str">
        <f>_xlfn.XLOOKUP(Table5[[#This Row],[Loan_Type_ID]],Loan_Types!A:A,Loan_Types!B:B)</f>
        <v>Car Loan</v>
      </c>
      <c r="M75" t="str">
        <f>_xlfn.XLOOKUP(Table5[[#This Row],[Customer_ID]],Customers!A:A,Customers!H:H)</f>
        <v>B03</v>
      </c>
      <c r="N75" t="str">
        <f>_xlfn.XLOOKUP(Table5[[#This Row],[Branch_Id]],Branches!A:A,Branches!B:B)</f>
        <v xml:space="preserve">Vizag </v>
      </c>
      <c r="O75" t="str">
        <f>IF(Table5[[#This Row],[Loan_Amount]]&gt;=1000000,"High value","Normal")</f>
        <v>High value</v>
      </c>
      <c r="P75" t="str">
        <f>IF(Table5[[#This Row],[Approval_Date]]="Approved","Processed","Under Review")</f>
        <v>Under Review</v>
      </c>
      <c r="Q75">
        <f>SUMIFS(Loan_Repayments!E:E,Loan_Repayments!B:B,Table5[[#This Row],[Loan_ID]])</f>
        <v>196128</v>
      </c>
      <c r="R75">
        <f>Table5[[#This Row],[Loan_Amount]]-Table5[[#This Row],[Total_Amount_Paid.]]</f>
        <v>6712914</v>
      </c>
      <c r="S75" t="str">
        <f t="shared" si="1"/>
        <v>Jan</v>
      </c>
      <c r="T75" t="str">
        <f>_xlfn.XLOOKUP(Table5[[#This Row],[Customer_ID]],Customers!A:A,Customers!C:C)</f>
        <v>Female</v>
      </c>
      <c r="U75" t="str">
        <f>_xlfn.XLOOKUP(Table5[[#This Row],[Employee_ID]],Employees!A:A,Employees!B:B)</f>
        <v>Employee 13</v>
      </c>
      <c r="V75" t="str">
        <f>_xlfn.XLOOKUP(Table5[[#This Row],[Branch_Id]],Branches!A:A,Branches!C:C)</f>
        <v>Visakhapatnam</v>
      </c>
      <c r="W75" t="str">
        <f>_xlfn.XLOOKUP(Table5[[#This Row],[Branch_Id]],Branches!A:A,Branches!D:D)</f>
        <v>Andhra Pradesh</v>
      </c>
    </row>
    <row r="76" spans="1:23" x14ac:dyDescent="0.3">
      <c r="A76" t="s">
        <v>492</v>
      </c>
      <c r="B76">
        <v>1186</v>
      </c>
      <c r="C76" t="s">
        <v>235</v>
      </c>
      <c r="D76" t="s">
        <v>311</v>
      </c>
      <c r="E76">
        <v>709490</v>
      </c>
      <c r="F76">
        <v>7.5</v>
      </c>
      <c r="G76">
        <v>60</v>
      </c>
      <c r="H76" t="s">
        <v>493</v>
      </c>
      <c r="I76" t="s">
        <v>336</v>
      </c>
      <c r="K76" t="str">
        <f>_xlfn.XLOOKUP(Table5[[#This Row],[Customer_ID]],Customers!A:A,Customers!B:B)</f>
        <v>Customer 1186</v>
      </c>
      <c r="L76" t="str">
        <f>_xlfn.XLOOKUP(Table5[[#This Row],[Loan_Type_ID]],Loan_Types!A:A,Loan_Types!B:B)</f>
        <v>Car Loan</v>
      </c>
      <c r="M76" t="str">
        <f>_xlfn.XLOOKUP(Table5[[#This Row],[Customer_ID]],Customers!A:A,Customers!H:H)</f>
        <v>B03</v>
      </c>
      <c r="N76" t="str">
        <f>_xlfn.XLOOKUP(Table5[[#This Row],[Branch_Id]],Branches!A:A,Branches!B:B)</f>
        <v xml:space="preserve">Vizag </v>
      </c>
      <c r="O76" t="str">
        <f>IF(Table5[[#This Row],[Loan_Amount]]&gt;=1000000,"High value","Normal")</f>
        <v>Normal</v>
      </c>
      <c r="P76" t="str">
        <f>IF(Table5[[#This Row],[Approval_Date]]="Approved","Processed","Under Review")</f>
        <v>Under Review</v>
      </c>
      <c r="Q76">
        <f>SUMIFS(Loan_Repayments!E:E,Loan_Repayments!B:B,Table5[[#This Row],[Loan_ID]])</f>
        <v>6824</v>
      </c>
      <c r="R76">
        <f>Table5[[#This Row],[Loan_Amount]]-Table5[[#This Row],[Total_Amount_Paid.]]</f>
        <v>702666</v>
      </c>
      <c r="S76" t="str">
        <f t="shared" si="1"/>
        <v>Dec</v>
      </c>
      <c r="T76" t="str">
        <f>_xlfn.XLOOKUP(Table5[[#This Row],[Customer_ID]],Customers!A:A,Customers!C:C)</f>
        <v>Female</v>
      </c>
      <c r="U76" t="str">
        <f>_xlfn.XLOOKUP(Table5[[#This Row],[Employee_ID]],Employees!A:A,Employees!B:B)</f>
        <v>Employee 29</v>
      </c>
      <c r="V76" t="str">
        <f>_xlfn.XLOOKUP(Table5[[#This Row],[Branch_Id]],Branches!A:A,Branches!C:C)</f>
        <v>Visakhapatnam</v>
      </c>
      <c r="W76" t="str">
        <f>_xlfn.XLOOKUP(Table5[[#This Row],[Branch_Id]],Branches!A:A,Branches!D:D)</f>
        <v>Andhra Pradesh</v>
      </c>
    </row>
    <row r="77" spans="1:23" x14ac:dyDescent="0.3">
      <c r="A77" t="s">
        <v>494</v>
      </c>
      <c r="B77">
        <v>1087</v>
      </c>
      <c r="C77" t="s">
        <v>239</v>
      </c>
      <c r="D77" t="s">
        <v>279</v>
      </c>
      <c r="E77">
        <v>8689625</v>
      </c>
      <c r="F77">
        <v>8.5</v>
      </c>
      <c r="G77">
        <v>36</v>
      </c>
      <c r="H77" t="s">
        <v>349</v>
      </c>
      <c r="I77" t="s">
        <v>323</v>
      </c>
      <c r="J77" t="s">
        <v>410</v>
      </c>
      <c r="K77" t="str">
        <f>_xlfn.XLOOKUP(Table5[[#This Row],[Customer_ID]],Customers!A:A,Customers!B:B)</f>
        <v>Customer 1087</v>
      </c>
      <c r="L77" t="str">
        <f>_xlfn.XLOOKUP(Table5[[#This Row],[Loan_Type_ID]],Loan_Types!A:A,Loan_Types!B:B)</f>
        <v>Business Loan</v>
      </c>
      <c r="M77" t="str">
        <f>_xlfn.XLOOKUP(Table5[[#This Row],[Customer_ID]],Customers!A:A,Customers!H:H)</f>
        <v>B04</v>
      </c>
      <c r="N77" t="str">
        <f>_xlfn.XLOOKUP(Table5[[#This Row],[Branch_Id]],Branches!A:A,Branches!B:B)</f>
        <v xml:space="preserve">Guntur </v>
      </c>
      <c r="O77" t="str">
        <f>IF(Table5[[#This Row],[Loan_Amount]]&gt;=1000000,"High value","Normal")</f>
        <v>High value</v>
      </c>
      <c r="P77" t="str">
        <f>IF(Table5[[#This Row],[Approval_Date]]="Approved","Processed","Under Review")</f>
        <v>Under Review</v>
      </c>
      <c r="Q77">
        <f>SUMIFS(Loan_Repayments!E:E,Loan_Repayments!B:B,Table5[[#This Row],[Loan_ID]])</f>
        <v>138306</v>
      </c>
      <c r="R77">
        <f>Table5[[#This Row],[Loan_Amount]]-Table5[[#This Row],[Total_Amount_Paid.]]</f>
        <v>8551319</v>
      </c>
      <c r="S77" t="str">
        <f t="shared" si="1"/>
        <v>Jan</v>
      </c>
      <c r="T77" t="str">
        <f>_xlfn.XLOOKUP(Table5[[#This Row],[Customer_ID]],Customers!A:A,Customers!C:C)</f>
        <v>Female</v>
      </c>
      <c r="U77" t="str">
        <f>_xlfn.XLOOKUP(Table5[[#This Row],[Employee_ID]],Employees!A:A,Employees!B:B)</f>
        <v>Employee 13</v>
      </c>
      <c r="V77" t="str">
        <f>_xlfn.XLOOKUP(Table5[[#This Row],[Branch_Id]],Branches!A:A,Branches!C:C)</f>
        <v>Guntur</v>
      </c>
      <c r="W77" t="str">
        <f>_xlfn.XLOOKUP(Table5[[#This Row],[Branch_Id]],Branches!A:A,Branches!D:D)</f>
        <v>Andhra Pradesh</v>
      </c>
    </row>
    <row r="78" spans="1:23" x14ac:dyDescent="0.3">
      <c r="A78" t="s">
        <v>495</v>
      </c>
      <c r="B78">
        <v>1167</v>
      </c>
      <c r="C78" t="s">
        <v>239</v>
      </c>
      <c r="D78" t="s">
        <v>275</v>
      </c>
      <c r="E78">
        <v>665895</v>
      </c>
      <c r="F78">
        <v>9.5</v>
      </c>
      <c r="G78">
        <v>84</v>
      </c>
      <c r="H78" t="s">
        <v>496</v>
      </c>
      <c r="I78" t="s">
        <v>323</v>
      </c>
      <c r="J78" t="s">
        <v>497</v>
      </c>
      <c r="K78" t="str">
        <f>_xlfn.XLOOKUP(Table5[[#This Row],[Customer_ID]],Customers!A:A,Customers!B:B)</f>
        <v>Customer 1167</v>
      </c>
      <c r="L78" t="str">
        <f>_xlfn.XLOOKUP(Table5[[#This Row],[Loan_Type_ID]],Loan_Types!A:A,Loan_Types!B:B)</f>
        <v>Business Loan</v>
      </c>
      <c r="M78" t="str">
        <f>_xlfn.XLOOKUP(Table5[[#This Row],[Customer_ID]],Customers!A:A,Customers!H:H)</f>
        <v>B05</v>
      </c>
      <c r="N78" t="str">
        <f>_xlfn.XLOOKUP(Table5[[#This Row],[Branch_Id]],Branches!A:A,Branches!B:B)</f>
        <v xml:space="preserve">Warangal </v>
      </c>
      <c r="O78" t="str">
        <f>IF(Table5[[#This Row],[Loan_Amount]]&gt;=1000000,"High value","Normal")</f>
        <v>Normal</v>
      </c>
      <c r="P78" t="str">
        <f>IF(Table5[[#This Row],[Approval_Date]]="Approved","Processed","Under Review")</f>
        <v>Under Review</v>
      </c>
      <c r="Q78">
        <f>SUMIFS(Loan_Repayments!E:E,Loan_Repayments!B:B,Table5[[#This Row],[Loan_ID]])</f>
        <v>18275</v>
      </c>
      <c r="R78">
        <f>Table5[[#This Row],[Loan_Amount]]-Table5[[#This Row],[Total_Amount_Paid.]]</f>
        <v>647620</v>
      </c>
      <c r="S78" t="str">
        <f t="shared" si="1"/>
        <v>Nov</v>
      </c>
      <c r="T78" t="str">
        <f>_xlfn.XLOOKUP(Table5[[#This Row],[Customer_ID]],Customers!A:A,Customers!C:C)</f>
        <v>Female</v>
      </c>
      <c r="U78" t="str">
        <f>_xlfn.XLOOKUP(Table5[[#This Row],[Employee_ID]],Employees!A:A,Employees!B:B)</f>
        <v>Employee 11</v>
      </c>
      <c r="V78" t="str">
        <f>_xlfn.XLOOKUP(Table5[[#This Row],[Branch_Id]],Branches!A:A,Branches!C:C)</f>
        <v>Warangal</v>
      </c>
      <c r="W78" t="str">
        <f>_xlfn.XLOOKUP(Table5[[#This Row],[Branch_Id]],Branches!A:A,Branches!D:D)</f>
        <v>Telangana</v>
      </c>
    </row>
    <row r="79" spans="1:23" x14ac:dyDescent="0.3">
      <c r="A79" t="s">
        <v>498</v>
      </c>
      <c r="B79">
        <v>1087</v>
      </c>
      <c r="C79" t="s">
        <v>231</v>
      </c>
      <c r="D79" t="s">
        <v>311</v>
      </c>
      <c r="E79">
        <v>3815771</v>
      </c>
      <c r="F79">
        <v>11</v>
      </c>
      <c r="G79">
        <v>36</v>
      </c>
      <c r="H79" t="s">
        <v>499</v>
      </c>
      <c r="I79" t="s">
        <v>323</v>
      </c>
      <c r="J79" t="s">
        <v>500</v>
      </c>
      <c r="K79" t="str">
        <f>_xlfn.XLOOKUP(Table5[[#This Row],[Customer_ID]],Customers!A:A,Customers!B:B)</f>
        <v>Customer 1087</v>
      </c>
      <c r="L79" t="str">
        <f>_xlfn.XLOOKUP(Table5[[#This Row],[Loan_Type_ID]],Loan_Types!A:A,Loan_Types!B:B)</f>
        <v>Home Loan</v>
      </c>
      <c r="M79" t="str">
        <f>_xlfn.XLOOKUP(Table5[[#This Row],[Customer_ID]],Customers!A:A,Customers!H:H)</f>
        <v>B04</v>
      </c>
      <c r="N79" t="str">
        <f>_xlfn.XLOOKUP(Table5[[#This Row],[Branch_Id]],Branches!A:A,Branches!B:B)</f>
        <v xml:space="preserve">Guntur </v>
      </c>
      <c r="O79" t="str">
        <f>IF(Table5[[#This Row],[Loan_Amount]]&gt;=1000000,"High value","Normal")</f>
        <v>High value</v>
      </c>
      <c r="P79" t="str">
        <f>IF(Table5[[#This Row],[Approval_Date]]="Approved","Processed","Under Review")</f>
        <v>Under Review</v>
      </c>
      <c r="Q79">
        <f>SUMIFS(Loan_Repayments!E:E,Loan_Repayments!B:B,Table5[[#This Row],[Loan_ID]])</f>
        <v>23575</v>
      </c>
      <c r="R79">
        <f>Table5[[#This Row],[Loan_Amount]]-Table5[[#This Row],[Total_Amount_Paid.]]</f>
        <v>3792196</v>
      </c>
      <c r="S79" t="str">
        <f t="shared" si="1"/>
        <v>Dec</v>
      </c>
      <c r="T79" t="str">
        <f>_xlfn.XLOOKUP(Table5[[#This Row],[Customer_ID]],Customers!A:A,Customers!C:C)</f>
        <v>Female</v>
      </c>
      <c r="U79" t="str">
        <f>_xlfn.XLOOKUP(Table5[[#This Row],[Employee_ID]],Employees!A:A,Employees!B:B)</f>
        <v>Employee 29</v>
      </c>
      <c r="V79" t="str">
        <f>_xlfn.XLOOKUP(Table5[[#This Row],[Branch_Id]],Branches!A:A,Branches!C:C)</f>
        <v>Guntur</v>
      </c>
      <c r="W79" t="str">
        <f>_xlfn.XLOOKUP(Table5[[#This Row],[Branch_Id]],Branches!A:A,Branches!D:D)</f>
        <v>Andhra Pradesh</v>
      </c>
    </row>
    <row r="80" spans="1:23" x14ac:dyDescent="0.3">
      <c r="A80" t="s">
        <v>501</v>
      </c>
      <c r="B80">
        <v>1131</v>
      </c>
      <c r="C80" t="s">
        <v>231</v>
      </c>
      <c r="D80" t="s">
        <v>295</v>
      </c>
      <c r="E80">
        <v>7420551</v>
      </c>
      <c r="F80">
        <v>9.5</v>
      </c>
      <c r="G80">
        <v>120</v>
      </c>
      <c r="H80" t="s">
        <v>502</v>
      </c>
      <c r="I80" t="s">
        <v>336</v>
      </c>
      <c r="K80" t="str">
        <f>_xlfn.XLOOKUP(Table5[[#This Row],[Customer_ID]],Customers!A:A,Customers!B:B)</f>
        <v>Customer 1131</v>
      </c>
      <c r="L80" t="str">
        <f>_xlfn.XLOOKUP(Table5[[#This Row],[Loan_Type_ID]],Loan_Types!A:A,Loan_Types!B:B)</f>
        <v>Home Loan</v>
      </c>
      <c r="M80" t="str">
        <f>_xlfn.XLOOKUP(Table5[[#This Row],[Customer_ID]],Customers!A:A,Customers!H:H)</f>
        <v>B02</v>
      </c>
      <c r="N80" t="str">
        <f>_xlfn.XLOOKUP(Table5[[#This Row],[Branch_Id]],Branches!A:A,Branches!B:B)</f>
        <v xml:space="preserve">Vijayawada </v>
      </c>
      <c r="O80" t="str">
        <f>IF(Table5[[#This Row],[Loan_Amount]]&gt;=1000000,"High value","Normal")</f>
        <v>High value</v>
      </c>
      <c r="P80" t="str">
        <f>IF(Table5[[#This Row],[Approval_Date]]="Approved","Processed","Under Review")</f>
        <v>Under Review</v>
      </c>
      <c r="Q80">
        <f>SUMIFS(Loan_Repayments!E:E,Loan_Repayments!B:B,Table5[[#This Row],[Loan_ID]])</f>
        <v>52679</v>
      </c>
      <c r="R80">
        <f>Table5[[#This Row],[Loan_Amount]]-Table5[[#This Row],[Total_Amount_Paid.]]</f>
        <v>7367872</v>
      </c>
      <c r="S80" t="str">
        <f t="shared" si="1"/>
        <v>Aug</v>
      </c>
      <c r="T80" t="str">
        <f>_xlfn.XLOOKUP(Table5[[#This Row],[Customer_ID]],Customers!A:A,Customers!C:C)</f>
        <v>Female</v>
      </c>
      <c r="U80" t="str">
        <f>_xlfn.XLOOKUP(Table5[[#This Row],[Employee_ID]],Employees!A:A,Employees!B:B)</f>
        <v>Employee 21</v>
      </c>
      <c r="V80" t="str">
        <f>_xlfn.XLOOKUP(Table5[[#This Row],[Branch_Id]],Branches!A:A,Branches!C:C)</f>
        <v>Vijayawada</v>
      </c>
      <c r="W80" t="str">
        <f>_xlfn.XLOOKUP(Table5[[#This Row],[Branch_Id]],Branches!A:A,Branches!D:D)</f>
        <v>Andhra Pradesh</v>
      </c>
    </row>
    <row r="81" spans="1:23" x14ac:dyDescent="0.3">
      <c r="A81" t="s">
        <v>503</v>
      </c>
      <c r="B81">
        <v>1108</v>
      </c>
      <c r="C81" t="s">
        <v>237</v>
      </c>
      <c r="D81" t="s">
        <v>305</v>
      </c>
      <c r="E81">
        <v>5787136</v>
      </c>
      <c r="F81">
        <v>7.5</v>
      </c>
      <c r="G81">
        <v>84</v>
      </c>
      <c r="H81" t="s">
        <v>504</v>
      </c>
      <c r="I81" t="s">
        <v>323</v>
      </c>
      <c r="J81" t="s">
        <v>338</v>
      </c>
      <c r="K81" t="str">
        <f>_xlfn.XLOOKUP(Table5[[#This Row],[Customer_ID]],Customers!A:A,Customers!B:B)</f>
        <v>Customer 1108</v>
      </c>
      <c r="L81" t="str">
        <f>_xlfn.XLOOKUP(Table5[[#This Row],[Loan_Type_ID]],Loan_Types!A:A,Loan_Types!B:B)</f>
        <v>Education Loan</v>
      </c>
      <c r="M81" t="str">
        <f>_xlfn.XLOOKUP(Table5[[#This Row],[Customer_ID]],Customers!A:A,Customers!H:H)</f>
        <v>B03</v>
      </c>
      <c r="N81" t="str">
        <f>_xlfn.XLOOKUP(Table5[[#This Row],[Branch_Id]],Branches!A:A,Branches!B:B)</f>
        <v xml:space="preserve">Vizag </v>
      </c>
      <c r="O81" t="str">
        <f>IF(Table5[[#This Row],[Loan_Amount]]&gt;=1000000,"High value","Normal")</f>
        <v>High value</v>
      </c>
      <c r="P81" t="str">
        <f>IF(Table5[[#This Row],[Approval_Date]]="Approved","Processed","Under Review")</f>
        <v>Under Review</v>
      </c>
      <c r="Q81">
        <f>SUMIFS(Loan_Repayments!E:E,Loan_Repayments!B:B,Table5[[#This Row],[Loan_ID]])</f>
        <v>78520</v>
      </c>
      <c r="R81">
        <f>Table5[[#This Row],[Loan_Amount]]-Table5[[#This Row],[Total_Amount_Paid.]]</f>
        <v>5708616</v>
      </c>
      <c r="S81" t="str">
        <f t="shared" si="1"/>
        <v>Nov</v>
      </c>
      <c r="T81" t="str">
        <f>_xlfn.XLOOKUP(Table5[[#This Row],[Customer_ID]],Customers!A:A,Customers!C:C)</f>
        <v>Female</v>
      </c>
      <c r="U81" t="str">
        <f>_xlfn.XLOOKUP(Table5[[#This Row],[Employee_ID]],Employees!A:A,Employees!B:B)</f>
        <v>Employee 26</v>
      </c>
      <c r="V81" t="str">
        <f>_xlfn.XLOOKUP(Table5[[#This Row],[Branch_Id]],Branches!A:A,Branches!C:C)</f>
        <v>Visakhapatnam</v>
      </c>
      <c r="W81" t="str">
        <f>_xlfn.XLOOKUP(Table5[[#This Row],[Branch_Id]],Branches!A:A,Branches!D:D)</f>
        <v>Andhra Pradesh</v>
      </c>
    </row>
    <row r="82" spans="1:23" x14ac:dyDescent="0.3">
      <c r="A82" t="s">
        <v>505</v>
      </c>
      <c r="B82">
        <v>1132</v>
      </c>
      <c r="C82" t="s">
        <v>237</v>
      </c>
      <c r="D82" t="s">
        <v>299</v>
      </c>
      <c r="E82">
        <v>1892739</v>
      </c>
      <c r="F82">
        <v>11</v>
      </c>
      <c r="G82">
        <v>84</v>
      </c>
      <c r="H82" t="s">
        <v>506</v>
      </c>
      <c r="I82" t="s">
        <v>323</v>
      </c>
      <c r="J82" t="s">
        <v>507</v>
      </c>
      <c r="K82" t="str">
        <f>_xlfn.XLOOKUP(Table5[[#This Row],[Customer_ID]],Customers!A:A,Customers!B:B)</f>
        <v>Customer 1132</v>
      </c>
      <c r="L82" t="str">
        <f>_xlfn.XLOOKUP(Table5[[#This Row],[Loan_Type_ID]],Loan_Types!A:A,Loan_Types!B:B)</f>
        <v>Education Loan</v>
      </c>
      <c r="M82" t="str">
        <f>_xlfn.XLOOKUP(Table5[[#This Row],[Customer_ID]],Customers!A:A,Customers!H:H)</f>
        <v>B04</v>
      </c>
      <c r="N82" t="str">
        <f>_xlfn.XLOOKUP(Table5[[#This Row],[Branch_Id]],Branches!A:A,Branches!B:B)</f>
        <v xml:space="preserve">Guntur </v>
      </c>
      <c r="O82" t="str">
        <f>IF(Table5[[#This Row],[Loan_Amount]]&gt;=1000000,"High value","Normal")</f>
        <v>High value</v>
      </c>
      <c r="P82" t="str">
        <f>IF(Table5[[#This Row],[Approval_Date]]="Approved","Processed","Under Review")</f>
        <v>Under Review</v>
      </c>
      <c r="Q82">
        <f>SUMIFS(Loan_Repayments!E:E,Loan_Repayments!B:B,Table5[[#This Row],[Loan_ID]])</f>
        <v>5999</v>
      </c>
      <c r="R82">
        <f>Table5[[#This Row],[Loan_Amount]]-Table5[[#This Row],[Total_Amount_Paid.]]</f>
        <v>1886740</v>
      </c>
      <c r="S82" t="str">
        <f t="shared" si="1"/>
        <v>Feb</v>
      </c>
      <c r="T82" t="str">
        <f>_xlfn.XLOOKUP(Table5[[#This Row],[Customer_ID]],Customers!A:A,Customers!C:C)</f>
        <v>Male</v>
      </c>
      <c r="U82" t="str">
        <f>_xlfn.XLOOKUP(Table5[[#This Row],[Employee_ID]],Employees!A:A,Employees!B:B)</f>
        <v>Employee 23</v>
      </c>
      <c r="V82" t="str">
        <f>_xlfn.XLOOKUP(Table5[[#This Row],[Branch_Id]],Branches!A:A,Branches!C:C)</f>
        <v>Guntur</v>
      </c>
      <c r="W82" t="str">
        <f>_xlfn.XLOOKUP(Table5[[#This Row],[Branch_Id]],Branches!A:A,Branches!D:D)</f>
        <v>Andhra Pradesh</v>
      </c>
    </row>
    <row r="83" spans="1:23" x14ac:dyDescent="0.3">
      <c r="A83" t="s">
        <v>508</v>
      </c>
      <c r="B83">
        <v>1135</v>
      </c>
      <c r="C83" t="s">
        <v>237</v>
      </c>
      <c r="D83" t="s">
        <v>266</v>
      </c>
      <c r="E83">
        <v>7738864</v>
      </c>
      <c r="F83">
        <v>7.5</v>
      </c>
      <c r="G83">
        <v>120</v>
      </c>
      <c r="H83" t="s">
        <v>509</v>
      </c>
      <c r="I83" t="s">
        <v>323</v>
      </c>
      <c r="J83" t="s">
        <v>510</v>
      </c>
      <c r="K83" t="str">
        <f>_xlfn.XLOOKUP(Table5[[#This Row],[Customer_ID]],Customers!A:A,Customers!B:B)</f>
        <v>Customer 1135</v>
      </c>
      <c r="L83" t="str">
        <f>_xlfn.XLOOKUP(Table5[[#This Row],[Loan_Type_ID]],Loan_Types!A:A,Loan_Types!B:B)</f>
        <v>Education Loan</v>
      </c>
      <c r="M83" t="str">
        <f>_xlfn.XLOOKUP(Table5[[#This Row],[Customer_ID]],Customers!A:A,Customers!H:H)</f>
        <v>B05</v>
      </c>
      <c r="N83" t="str">
        <f>_xlfn.XLOOKUP(Table5[[#This Row],[Branch_Id]],Branches!A:A,Branches!B:B)</f>
        <v xml:space="preserve">Warangal </v>
      </c>
      <c r="O83" t="str">
        <f>IF(Table5[[#This Row],[Loan_Amount]]&gt;=1000000,"High value","Normal")</f>
        <v>High value</v>
      </c>
      <c r="P83" t="str">
        <f>IF(Table5[[#This Row],[Approval_Date]]="Approved","Processed","Under Review")</f>
        <v>Under Review</v>
      </c>
      <c r="Q83">
        <f>SUMIFS(Loan_Repayments!E:E,Loan_Repayments!B:B,Table5[[#This Row],[Loan_ID]])</f>
        <v>70128</v>
      </c>
      <c r="R83">
        <f>Table5[[#This Row],[Loan_Amount]]-Table5[[#This Row],[Total_Amount_Paid.]]</f>
        <v>7668736</v>
      </c>
      <c r="S83" t="str">
        <f t="shared" si="1"/>
        <v>Aug</v>
      </c>
      <c r="T83" t="str">
        <f>_xlfn.XLOOKUP(Table5[[#This Row],[Customer_ID]],Customers!A:A,Customers!C:C)</f>
        <v>Male</v>
      </c>
      <c r="U83" t="str">
        <f>_xlfn.XLOOKUP(Table5[[#This Row],[Employee_ID]],Employees!A:A,Employees!B:B)</f>
        <v>Employee 7</v>
      </c>
      <c r="V83" t="str">
        <f>_xlfn.XLOOKUP(Table5[[#This Row],[Branch_Id]],Branches!A:A,Branches!C:C)</f>
        <v>Warangal</v>
      </c>
      <c r="W83" t="str">
        <f>_xlfn.XLOOKUP(Table5[[#This Row],[Branch_Id]],Branches!A:A,Branches!D:D)</f>
        <v>Telangana</v>
      </c>
    </row>
    <row r="84" spans="1:23" x14ac:dyDescent="0.3">
      <c r="A84" t="s">
        <v>511</v>
      </c>
      <c r="B84">
        <v>1043</v>
      </c>
      <c r="C84" t="s">
        <v>233</v>
      </c>
      <c r="D84" t="s">
        <v>253</v>
      </c>
      <c r="E84">
        <v>5035077</v>
      </c>
      <c r="F84">
        <v>9.5</v>
      </c>
      <c r="G84">
        <v>120</v>
      </c>
      <c r="H84" t="s">
        <v>512</v>
      </c>
      <c r="I84" t="s">
        <v>346</v>
      </c>
      <c r="K84" t="str">
        <f>_xlfn.XLOOKUP(Table5[[#This Row],[Customer_ID]],Customers!A:A,Customers!B:B)</f>
        <v>Customer 1043</v>
      </c>
      <c r="L84" t="str">
        <f>_xlfn.XLOOKUP(Table5[[#This Row],[Loan_Type_ID]],Loan_Types!A:A,Loan_Types!B:B)</f>
        <v>Personal Loan</v>
      </c>
      <c r="M84" t="str">
        <f>_xlfn.XLOOKUP(Table5[[#This Row],[Customer_ID]],Customers!A:A,Customers!H:H)</f>
        <v>B02</v>
      </c>
      <c r="N84" t="str">
        <f>_xlfn.XLOOKUP(Table5[[#This Row],[Branch_Id]],Branches!A:A,Branches!B:B)</f>
        <v xml:space="preserve">Vijayawada </v>
      </c>
      <c r="O84" t="str">
        <f>IF(Table5[[#This Row],[Loan_Amount]]&gt;=1000000,"High value","Normal")</f>
        <v>High value</v>
      </c>
      <c r="P84" t="str">
        <f>IF(Table5[[#This Row],[Approval_Date]]="Approved","Processed","Under Review")</f>
        <v>Under Review</v>
      </c>
      <c r="Q84">
        <f>SUMIFS(Loan_Repayments!E:E,Loan_Repayments!B:B,Table5[[#This Row],[Loan_ID]])</f>
        <v>56019</v>
      </c>
      <c r="R84">
        <f>Table5[[#This Row],[Loan_Amount]]-Table5[[#This Row],[Total_Amount_Paid.]]</f>
        <v>4979058</v>
      </c>
      <c r="S84" t="str">
        <f t="shared" si="1"/>
        <v>Feb</v>
      </c>
      <c r="T84" t="str">
        <f>_xlfn.XLOOKUP(Table5[[#This Row],[Customer_ID]],Customers!A:A,Customers!C:C)</f>
        <v>Male</v>
      </c>
      <c r="U84" t="str">
        <f>_xlfn.XLOOKUP(Table5[[#This Row],[Employee_ID]],Employees!A:A,Employees!B:B)</f>
        <v>Employee 1</v>
      </c>
      <c r="V84" t="str">
        <f>_xlfn.XLOOKUP(Table5[[#This Row],[Branch_Id]],Branches!A:A,Branches!C:C)</f>
        <v>Vijayawada</v>
      </c>
      <c r="W84" t="str">
        <f>_xlfn.XLOOKUP(Table5[[#This Row],[Branch_Id]],Branches!A:A,Branches!D:D)</f>
        <v>Andhra Pradesh</v>
      </c>
    </row>
    <row r="85" spans="1:23" x14ac:dyDescent="0.3">
      <c r="A85" t="s">
        <v>513</v>
      </c>
      <c r="B85">
        <v>1004</v>
      </c>
      <c r="C85" t="s">
        <v>233</v>
      </c>
      <c r="D85" t="s">
        <v>313</v>
      </c>
      <c r="E85">
        <v>648909</v>
      </c>
      <c r="F85">
        <v>11</v>
      </c>
      <c r="G85">
        <v>84</v>
      </c>
      <c r="H85" t="s">
        <v>487</v>
      </c>
      <c r="I85" t="s">
        <v>323</v>
      </c>
      <c r="J85" t="s">
        <v>496</v>
      </c>
      <c r="K85" t="str">
        <f>_xlfn.XLOOKUP(Table5[[#This Row],[Customer_ID]],Customers!A:A,Customers!B:B)</f>
        <v>Customer 1004</v>
      </c>
      <c r="L85" t="str">
        <f>_xlfn.XLOOKUP(Table5[[#This Row],[Loan_Type_ID]],Loan_Types!A:A,Loan_Types!B:B)</f>
        <v>Personal Loan</v>
      </c>
      <c r="M85" t="str">
        <f>_xlfn.XLOOKUP(Table5[[#This Row],[Customer_ID]],Customers!A:A,Customers!H:H)</f>
        <v>B05</v>
      </c>
      <c r="N85" t="str">
        <f>_xlfn.XLOOKUP(Table5[[#This Row],[Branch_Id]],Branches!A:A,Branches!B:B)</f>
        <v xml:space="preserve">Warangal </v>
      </c>
      <c r="O85" t="str">
        <f>IF(Table5[[#This Row],[Loan_Amount]]&gt;=1000000,"High value","Normal")</f>
        <v>Normal</v>
      </c>
      <c r="P85" t="str">
        <f>IF(Table5[[#This Row],[Approval_Date]]="Approved","Processed","Under Review")</f>
        <v>Under Review</v>
      </c>
      <c r="Q85">
        <f>SUMIFS(Loan_Repayments!E:E,Loan_Repayments!B:B,Table5[[#This Row],[Loan_ID]])</f>
        <v>192608</v>
      </c>
      <c r="R85">
        <f>Table5[[#This Row],[Loan_Amount]]-Table5[[#This Row],[Total_Amount_Paid.]]</f>
        <v>456301</v>
      </c>
      <c r="S85" t="str">
        <f t="shared" si="1"/>
        <v>Nov</v>
      </c>
      <c r="T85" t="str">
        <f>_xlfn.XLOOKUP(Table5[[#This Row],[Customer_ID]],Customers!A:A,Customers!C:C)</f>
        <v>Male</v>
      </c>
      <c r="U85" t="str">
        <f>_xlfn.XLOOKUP(Table5[[#This Row],[Employee_ID]],Employees!A:A,Employees!B:B)</f>
        <v>Employee 30</v>
      </c>
      <c r="V85" t="str">
        <f>_xlfn.XLOOKUP(Table5[[#This Row],[Branch_Id]],Branches!A:A,Branches!C:C)</f>
        <v>Warangal</v>
      </c>
      <c r="W85" t="str">
        <f>_xlfn.XLOOKUP(Table5[[#This Row],[Branch_Id]],Branches!A:A,Branches!D:D)</f>
        <v>Telangana</v>
      </c>
    </row>
    <row r="86" spans="1:23" x14ac:dyDescent="0.3">
      <c r="A86" t="s">
        <v>514</v>
      </c>
      <c r="B86">
        <v>1128</v>
      </c>
      <c r="C86" t="s">
        <v>231</v>
      </c>
      <c r="D86" t="s">
        <v>293</v>
      </c>
      <c r="E86">
        <v>5888946</v>
      </c>
      <c r="F86">
        <v>11</v>
      </c>
      <c r="G86">
        <v>84</v>
      </c>
      <c r="H86" t="s">
        <v>515</v>
      </c>
      <c r="I86" t="s">
        <v>336</v>
      </c>
      <c r="K86" t="str">
        <f>_xlfn.XLOOKUP(Table5[[#This Row],[Customer_ID]],Customers!A:A,Customers!B:B)</f>
        <v>Customer 1128</v>
      </c>
      <c r="L86" t="str">
        <f>_xlfn.XLOOKUP(Table5[[#This Row],[Loan_Type_ID]],Loan_Types!A:A,Loan_Types!B:B)</f>
        <v>Home Loan</v>
      </c>
      <c r="M86" t="str">
        <f>_xlfn.XLOOKUP(Table5[[#This Row],[Customer_ID]],Customers!A:A,Customers!H:H)</f>
        <v>B02</v>
      </c>
      <c r="N86" t="str">
        <f>_xlfn.XLOOKUP(Table5[[#This Row],[Branch_Id]],Branches!A:A,Branches!B:B)</f>
        <v xml:space="preserve">Vijayawada </v>
      </c>
      <c r="O86" t="str">
        <f>IF(Table5[[#This Row],[Loan_Amount]]&gt;=1000000,"High value","Normal")</f>
        <v>High value</v>
      </c>
      <c r="P86" t="str">
        <f>IF(Table5[[#This Row],[Approval_Date]]="Approved","Processed","Under Review")</f>
        <v>Under Review</v>
      </c>
      <c r="Q86">
        <f>SUMIFS(Loan_Repayments!E:E,Loan_Repayments!B:B,Table5[[#This Row],[Loan_ID]])</f>
        <v>90467</v>
      </c>
      <c r="R86">
        <f>Table5[[#This Row],[Loan_Amount]]-Table5[[#This Row],[Total_Amount_Paid.]]</f>
        <v>5798479</v>
      </c>
      <c r="S86" t="str">
        <f t="shared" si="1"/>
        <v>Feb</v>
      </c>
      <c r="T86" t="str">
        <f>_xlfn.XLOOKUP(Table5[[#This Row],[Customer_ID]],Customers!A:A,Customers!C:C)</f>
        <v>Female</v>
      </c>
      <c r="U86" t="str">
        <f>_xlfn.XLOOKUP(Table5[[#This Row],[Employee_ID]],Employees!A:A,Employees!B:B)</f>
        <v>Employee 20</v>
      </c>
      <c r="V86" t="str">
        <f>_xlfn.XLOOKUP(Table5[[#This Row],[Branch_Id]],Branches!A:A,Branches!C:C)</f>
        <v>Vijayawada</v>
      </c>
      <c r="W86" t="str">
        <f>_xlfn.XLOOKUP(Table5[[#This Row],[Branch_Id]],Branches!A:A,Branches!D:D)</f>
        <v>Andhra Pradesh</v>
      </c>
    </row>
    <row r="87" spans="1:23" x14ac:dyDescent="0.3">
      <c r="A87" t="s">
        <v>516</v>
      </c>
      <c r="B87">
        <v>1095</v>
      </c>
      <c r="C87" t="s">
        <v>231</v>
      </c>
      <c r="D87" t="s">
        <v>269</v>
      </c>
      <c r="E87">
        <v>693208</v>
      </c>
      <c r="F87">
        <v>7.5</v>
      </c>
      <c r="G87">
        <v>120</v>
      </c>
      <c r="H87" t="s">
        <v>385</v>
      </c>
      <c r="I87" t="s">
        <v>323</v>
      </c>
      <c r="J87" t="s">
        <v>517</v>
      </c>
      <c r="K87" t="str">
        <f>_xlfn.XLOOKUP(Table5[[#This Row],[Customer_ID]],Customers!A:A,Customers!B:B)</f>
        <v>Customer 1095</v>
      </c>
      <c r="L87" t="str">
        <f>_xlfn.XLOOKUP(Table5[[#This Row],[Loan_Type_ID]],Loan_Types!A:A,Loan_Types!B:B)</f>
        <v>Home Loan</v>
      </c>
      <c r="M87" t="str">
        <f>_xlfn.XLOOKUP(Table5[[#This Row],[Customer_ID]],Customers!A:A,Customers!H:H)</f>
        <v>B03</v>
      </c>
      <c r="N87" t="str">
        <f>_xlfn.XLOOKUP(Table5[[#This Row],[Branch_Id]],Branches!A:A,Branches!B:B)</f>
        <v xml:space="preserve">Vizag </v>
      </c>
      <c r="O87" t="str">
        <f>IF(Table5[[#This Row],[Loan_Amount]]&gt;=1000000,"High value","Normal")</f>
        <v>Normal</v>
      </c>
      <c r="P87" t="str">
        <f>IF(Table5[[#This Row],[Approval_Date]]="Approved","Processed","Under Review")</f>
        <v>Under Review</v>
      </c>
      <c r="Q87">
        <f>SUMIFS(Loan_Repayments!E:E,Loan_Repayments!B:B,Table5[[#This Row],[Loan_ID]])</f>
        <v>34895</v>
      </c>
      <c r="R87">
        <f>Table5[[#This Row],[Loan_Amount]]-Table5[[#This Row],[Total_Amount_Paid.]]</f>
        <v>658313</v>
      </c>
      <c r="S87" t="str">
        <f t="shared" si="1"/>
        <v>Sep</v>
      </c>
      <c r="T87" t="str">
        <f>_xlfn.XLOOKUP(Table5[[#This Row],[Customer_ID]],Customers!A:A,Customers!C:C)</f>
        <v>Male</v>
      </c>
      <c r="U87" t="str">
        <f>_xlfn.XLOOKUP(Table5[[#This Row],[Employee_ID]],Employees!A:A,Employees!B:B)</f>
        <v>Employee 8</v>
      </c>
      <c r="V87" t="str">
        <f>_xlfn.XLOOKUP(Table5[[#This Row],[Branch_Id]],Branches!A:A,Branches!C:C)</f>
        <v>Visakhapatnam</v>
      </c>
      <c r="W87" t="str">
        <f>_xlfn.XLOOKUP(Table5[[#This Row],[Branch_Id]],Branches!A:A,Branches!D:D)</f>
        <v>Andhra Pradesh</v>
      </c>
    </row>
    <row r="88" spans="1:23" x14ac:dyDescent="0.3">
      <c r="A88" t="s">
        <v>518</v>
      </c>
      <c r="B88">
        <v>1023</v>
      </c>
      <c r="C88" t="s">
        <v>233</v>
      </c>
      <c r="D88" t="s">
        <v>295</v>
      </c>
      <c r="E88">
        <v>1722413</v>
      </c>
      <c r="F88">
        <v>9.5</v>
      </c>
      <c r="G88">
        <v>60</v>
      </c>
      <c r="H88" t="s">
        <v>519</v>
      </c>
      <c r="I88" t="s">
        <v>323</v>
      </c>
      <c r="J88" t="s">
        <v>520</v>
      </c>
      <c r="K88" t="str">
        <f>_xlfn.XLOOKUP(Table5[[#This Row],[Customer_ID]],Customers!A:A,Customers!B:B)</f>
        <v>Customer 1023</v>
      </c>
      <c r="L88" t="str">
        <f>_xlfn.XLOOKUP(Table5[[#This Row],[Loan_Type_ID]],Loan_Types!A:A,Loan_Types!B:B)</f>
        <v>Personal Loan</v>
      </c>
      <c r="M88" t="str">
        <f>_xlfn.XLOOKUP(Table5[[#This Row],[Customer_ID]],Customers!A:A,Customers!H:H)</f>
        <v>B02</v>
      </c>
      <c r="N88" t="str">
        <f>_xlfn.XLOOKUP(Table5[[#This Row],[Branch_Id]],Branches!A:A,Branches!B:B)</f>
        <v xml:space="preserve">Vijayawada </v>
      </c>
      <c r="O88" t="str">
        <f>IF(Table5[[#This Row],[Loan_Amount]]&gt;=1000000,"High value","Normal")</f>
        <v>High value</v>
      </c>
      <c r="P88" t="str">
        <f>IF(Table5[[#This Row],[Approval_Date]]="Approved","Processed","Under Review")</f>
        <v>Under Review</v>
      </c>
      <c r="Q88">
        <f>SUMIFS(Loan_Repayments!E:E,Loan_Repayments!B:B,Table5[[#This Row],[Loan_ID]])</f>
        <v>71084</v>
      </c>
      <c r="R88">
        <f>Table5[[#This Row],[Loan_Amount]]-Table5[[#This Row],[Total_Amount_Paid.]]</f>
        <v>1651329</v>
      </c>
      <c r="S88" t="str">
        <f t="shared" si="1"/>
        <v>Nov</v>
      </c>
      <c r="T88" t="str">
        <f>_xlfn.XLOOKUP(Table5[[#This Row],[Customer_ID]],Customers!A:A,Customers!C:C)</f>
        <v>Male</v>
      </c>
      <c r="U88" t="str">
        <f>_xlfn.XLOOKUP(Table5[[#This Row],[Employee_ID]],Employees!A:A,Employees!B:B)</f>
        <v>Employee 21</v>
      </c>
      <c r="V88" t="str">
        <f>_xlfn.XLOOKUP(Table5[[#This Row],[Branch_Id]],Branches!A:A,Branches!C:C)</f>
        <v>Vijayawada</v>
      </c>
      <c r="W88" t="str">
        <f>_xlfn.XLOOKUP(Table5[[#This Row],[Branch_Id]],Branches!A:A,Branches!D:D)</f>
        <v>Andhra Pradesh</v>
      </c>
    </row>
    <row r="89" spans="1:23" x14ac:dyDescent="0.3">
      <c r="A89" t="s">
        <v>521</v>
      </c>
      <c r="B89">
        <v>1140</v>
      </c>
      <c r="C89" t="s">
        <v>235</v>
      </c>
      <c r="D89" t="s">
        <v>269</v>
      </c>
      <c r="E89">
        <v>8124258</v>
      </c>
      <c r="F89">
        <v>7.5</v>
      </c>
      <c r="G89">
        <v>240</v>
      </c>
      <c r="H89" t="s">
        <v>522</v>
      </c>
      <c r="I89" t="s">
        <v>323</v>
      </c>
      <c r="J89" t="s">
        <v>523</v>
      </c>
      <c r="K89" t="str">
        <f>_xlfn.XLOOKUP(Table5[[#This Row],[Customer_ID]],Customers!A:A,Customers!B:B)</f>
        <v>Customer 1140</v>
      </c>
      <c r="L89" t="str">
        <f>_xlfn.XLOOKUP(Table5[[#This Row],[Loan_Type_ID]],Loan_Types!A:A,Loan_Types!B:B)</f>
        <v>Car Loan</v>
      </c>
      <c r="M89" t="str">
        <f>_xlfn.XLOOKUP(Table5[[#This Row],[Customer_ID]],Customers!A:A,Customers!H:H)</f>
        <v>B03</v>
      </c>
      <c r="N89" t="str">
        <f>_xlfn.XLOOKUP(Table5[[#This Row],[Branch_Id]],Branches!A:A,Branches!B:B)</f>
        <v xml:space="preserve">Vizag </v>
      </c>
      <c r="O89" t="str">
        <f>IF(Table5[[#This Row],[Loan_Amount]]&gt;=1000000,"High value","Normal")</f>
        <v>High value</v>
      </c>
      <c r="P89" t="str">
        <f>IF(Table5[[#This Row],[Approval_Date]]="Approved","Processed","Under Review")</f>
        <v>Under Review</v>
      </c>
      <c r="Q89">
        <f>SUMIFS(Loan_Repayments!E:E,Loan_Repayments!B:B,Table5[[#This Row],[Loan_ID]])</f>
        <v>117420</v>
      </c>
      <c r="R89">
        <f>Table5[[#This Row],[Loan_Amount]]-Table5[[#This Row],[Total_Amount_Paid.]]</f>
        <v>8006838</v>
      </c>
      <c r="S89" t="str">
        <f t="shared" si="1"/>
        <v>Apr</v>
      </c>
      <c r="T89" t="str">
        <f>_xlfn.XLOOKUP(Table5[[#This Row],[Customer_ID]],Customers!A:A,Customers!C:C)</f>
        <v>Male</v>
      </c>
      <c r="U89" t="str">
        <f>_xlfn.XLOOKUP(Table5[[#This Row],[Employee_ID]],Employees!A:A,Employees!B:B)</f>
        <v>Employee 8</v>
      </c>
      <c r="V89" t="str">
        <f>_xlfn.XLOOKUP(Table5[[#This Row],[Branch_Id]],Branches!A:A,Branches!C:C)</f>
        <v>Visakhapatnam</v>
      </c>
      <c r="W89" t="str">
        <f>_xlfn.XLOOKUP(Table5[[#This Row],[Branch_Id]],Branches!A:A,Branches!D:D)</f>
        <v>Andhra Pradesh</v>
      </c>
    </row>
    <row r="90" spans="1:23" x14ac:dyDescent="0.3">
      <c r="A90" t="s">
        <v>524</v>
      </c>
      <c r="B90">
        <v>1097</v>
      </c>
      <c r="C90" t="s">
        <v>233</v>
      </c>
      <c r="D90" t="s">
        <v>269</v>
      </c>
      <c r="E90">
        <v>7383414</v>
      </c>
      <c r="F90">
        <v>11</v>
      </c>
      <c r="G90">
        <v>240</v>
      </c>
      <c r="H90" t="s">
        <v>525</v>
      </c>
      <c r="I90" t="s">
        <v>336</v>
      </c>
      <c r="K90" t="str">
        <f>_xlfn.XLOOKUP(Table5[[#This Row],[Customer_ID]],Customers!A:A,Customers!B:B)</f>
        <v>Customer 1097</v>
      </c>
      <c r="L90" t="str">
        <f>_xlfn.XLOOKUP(Table5[[#This Row],[Loan_Type_ID]],Loan_Types!A:A,Loan_Types!B:B)</f>
        <v>Personal Loan</v>
      </c>
      <c r="M90" t="str">
        <f>_xlfn.XLOOKUP(Table5[[#This Row],[Customer_ID]],Customers!A:A,Customers!H:H)</f>
        <v>B03</v>
      </c>
      <c r="N90" t="str">
        <f>_xlfn.XLOOKUP(Table5[[#This Row],[Branch_Id]],Branches!A:A,Branches!B:B)</f>
        <v xml:space="preserve">Vizag </v>
      </c>
      <c r="O90" t="str">
        <f>IF(Table5[[#This Row],[Loan_Amount]]&gt;=1000000,"High value","Normal")</f>
        <v>High value</v>
      </c>
      <c r="P90" t="str">
        <f>IF(Table5[[#This Row],[Approval_Date]]="Approved","Processed","Under Review")</f>
        <v>Under Review</v>
      </c>
      <c r="Q90">
        <f>SUMIFS(Loan_Repayments!E:E,Loan_Repayments!B:B,Table5[[#This Row],[Loan_ID]])</f>
        <v>65904</v>
      </c>
      <c r="R90">
        <f>Table5[[#This Row],[Loan_Amount]]-Table5[[#This Row],[Total_Amount_Paid.]]</f>
        <v>7317510</v>
      </c>
      <c r="S90" t="str">
        <f t="shared" si="1"/>
        <v>Jan</v>
      </c>
      <c r="T90" t="str">
        <f>_xlfn.XLOOKUP(Table5[[#This Row],[Customer_ID]],Customers!A:A,Customers!C:C)</f>
        <v>Male</v>
      </c>
      <c r="U90" t="str">
        <f>_xlfn.XLOOKUP(Table5[[#This Row],[Employee_ID]],Employees!A:A,Employees!B:B)</f>
        <v>Employee 8</v>
      </c>
      <c r="V90" t="str">
        <f>_xlfn.XLOOKUP(Table5[[#This Row],[Branch_Id]],Branches!A:A,Branches!C:C)</f>
        <v>Visakhapatnam</v>
      </c>
      <c r="W90" t="str">
        <f>_xlfn.XLOOKUP(Table5[[#This Row],[Branch_Id]],Branches!A:A,Branches!D:D)</f>
        <v>Andhra Pradesh</v>
      </c>
    </row>
    <row r="91" spans="1:23" x14ac:dyDescent="0.3">
      <c r="A91" t="s">
        <v>526</v>
      </c>
      <c r="B91">
        <v>1046</v>
      </c>
      <c r="C91" t="s">
        <v>233</v>
      </c>
      <c r="D91" t="s">
        <v>307</v>
      </c>
      <c r="E91">
        <v>365256</v>
      </c>
      <c r="F91">
        <v>12</v>
      </c>
      <c r="G91">
        <v>84</v>
      </c>
      <c r="H91" t="s">
        <v>527</v>
      </c>
      <c r="I91" t="s">
        <v>323</v>
      </c>
      <c r="J91" t="s">
        <v>528</v>
      </c>
      <c r="K91" t="str">
        <f>_xlfn.XLOOKUP(Table5[[#This Row],[Customer_ID]],Customers!A:A,Customers!B:B)</f>
        <v>Customer 1046</v>
      </c>
      <c r="L91" t="str">
        <f>_xlfn.XLOOKUP(Table5[[#This Row],[Loan_Type_ID]],Loan_Types!A:A,Loan_Types!B:B)</f>
        <v>Personal Loan</v>
      </c>
      <c r="M91" t="str">
        <f>_xlfn.XLOOKUP(Table5[[#This Row],[Customer_ID]],Customers!A:A,Customers!H:H)</f>
        <v>B02</v>
      </c>
      <c r="N91" t="str">
        <f>_xlfn.XLOOKUP(Table5[[#This Row],[Branch_Id]],Branches!A:A,Branches!B:B)</f>
        <v xml:space="preserve">Vijayawada </v>
      </c>
      <c r="O91" t="str">
        <f>IF(Table5[[#This Row],[Loan_Amount]]&gt;=1000000,"High value","Normal")</f>
        <v>Normal</v>
      </c>
      <c r="P91" t="str">
        <f>IF(Table5[[#This Row],[Approval_Date]]="Approved","Processed","Under Review")</f>
        <v>Under Review</v>
      </c>
      <c r="Q91">
        <f>SUMIFS(Loan_Repayments!E:E,Loan_Repayments!B:B,Table5[[#This Row],[Loan_ID]])</f>
        <v>247902</v>
      </c>
      <c r="R91">
        <f>Table5[[#This Row],[Loan_Amount]]-Table5[[#This Row],[Total_Amount_Paid.]]</f>
        <v>117354</v>
      </c>
      <c r="S91" t="str">
        <f t="shared" si="1"/>
        <v>Aug</v>
      </c>
      <c r="T91" t="str">
        <f>_xlfn.XLOOKUP(Table5[[#This Row],[Customer_ID]],Customers!A:A,Customers!C:C)</f>
        <v>Female</v>
      </c>
      <c r="U91" t="str">
        <f>_xlfn.XLOOKUP(Table5[[#This Row],[Employee_ID]],Employees!A:A,Employees!B:B)</f>
        <v>Employee 27</v>
      </c>
      <c r="V91" t="str">
        <f>_xlfn.XLOOKUP(Table5[[#This Row],[Branch_Id]],Branches!A:A,Branches!C:C)</f>
        <v>Vijayawada</v>
      </c>
      <c r="W91" t="str">
        <f>_xlfn.XLOOKUP(Table5[[#This Row],[Branch_Id]],Branches!A:A,Branches!D:D)</f>
        <v>Andhra Pradesh</v>
      </c>
    </row>
    <row r="92" spans="1:23" x14ac:dyDescent="0.3">
      <c r="A92" t="s">
        <v>529</v>
      </c>
      <c r="B92">
        <v>1157</v>
      </c>
      <c r="C92" t="s">
        <v>235</v>
      </c>
      <c r="D92" t="s">
        <v>266</v>
      </c>
      <c r="E92">
        <v>6292386</v>
      </c>
      <c r="F92">
        <v>12</v>
      </c>
      <c r="G92">
        <v>120</v>
      </c>
      <c r="H92" t="s">
        <v>530</v>
      </c>
      <c r="I92" t="s">
        <v>346</v>
      </c>
      <c r="K92" t="str">
        <f>_xlfn.XLOOKUP(Table5[[#This Row],[Customer_ID]],Customers!A:A,Customers!B:B)</f>
        <v>Customer 1157</v>
      </c>
      <c r="L92" t="str">
        <f>_xlfn.XLOOKUP(Table5[[#This Row],[Loan_Type_ID]],Loan_Types!A:A,Loan_Types!B:B)</f>
        <v>Car Loan</v>
      </c>
      <c r="M92" t="str">
        <f>_xlfn.XLOOKUP(Table5[[#This Row],[Customer_ID]],Customers!A:A,Customers!H:H)</f>
        <v>B03</v>
      </c>
      <c r="N92" t="str">
        <f>_xlfn.XLOOKUP(Table5[[#This Row],[Branch_Id]],Branches!A:A,Branches!B:B)</f>
        <v xml:space="preserve">Vizag </v>
      </c>
      <c r="O92" t="str">
        <f>IF(Table5[[#This Row],[Loan_Amount]]&gt;=1000000,"High value","Normal")</f>
        <v>High value</v>
      </c>
      <c r="P92" t="str">
        <f>IF(Table5[[#This Row],[Approval_Date]]="Approved","Processed","Under Review")</f>
        <v>Under Review</v>
      </c>
      <c r="Q92">
        <f>SUMIFS(Loan_Repayments!E:E,Loan_Repayments!B:B,Table5[[#This Row],[Loan_ID]])</f>
        <v>82171</v>
      </c>
      <c r="R92">
        <f>Table5[[#This Row],[Loan_Amount]]-Table5[[#This Row],[Total_Amount_Paid.]]</f>
        <v>6210215</v>
      </c>
      <c r="S92" t="str">
        <f t="shared" si="1"/>
        <v>Sep</v>
      </c>
      <c r="T92" t="str">
        <f>_xlfn.XLOOKUP(Table5[[#This Row],[Customer_ID]],Customers!A:A,Customers!C:C)</f>
        <v>Female</v>
      </c>
      <c r="U92" t="str">
        <f>_xlfn.XLOOKUP(Table5[[#This Row],[Employee_ID]],Employees!A:A,Employees!B:B)</f>
        <v>Employee 7</v>
      </c>
      <c r="V92" t="str">
        <f>_xlfn.XLOOKUP(Table5[[#This Row],[Branch_Id]],Branches!A:A,Branches!C:C)</f>
        <v>Visakhapatnam</v>
      </c>
      <c r="W92" t="str">
        <f>_xlfn.XLOOKUP(Table5[[#This Row],[Branch_Id]],Branches!A:A,Branches!D:D)</f>
        <v>Andhra Pradesh</v>
      </c>
    </row>
    <row r="93" spans="1:23" x14ac:dyDescent="0.3">
      <c r="A93" t="s">
        <v>531</v>
      </c>
      <c r="B93">
        <v>1160</v>
      </c>
      <c r="C93" t="s">
        <v>237</v>
      </c>
      <c r="D93" t="s">
        <v>309</v>
      </c>
      <c r="E93">
        <v>2885809</v>
      </c>
      <c r="F93">
        <v>8.5</v>
      </c>
      <c r="G93">
        <v>60</v>
      </c>
      <c r="H93" t="s">
        <v>409</v>
      </c>
      <c r="I93" t="s">
        <v>336</v>
      </c>
      <c r="K93" t="str">
        <f>_xlfn.XLOOKUP(Table5[[#This Row],[Customer_ID]],Customers!A:A,Customers!B:B)</f>
        <v>Customer 1160</v>
      </c>
      <c r="L93" t="str">
        <f>_xlfn.XLOOKUP(Table5[[#This Row],[Loan_Type_ID]],Loan_Types!A:A,Loan_Types!B:B)</f>
        <v>Education Loan</v>
      </c>
      <c r="M93" t="str">
        <f>_xlfn.XLOOKUP(Table5[[#This Row],[Customer_ID]],Customers!A:A,Customers!H:H)</f>
        <v>B03</v>
      </c>
      <c r="N93" t="str">
        <f>_xlfn.XLOOKUP(Table5[[#This Row],[Branch_Id]],Branches!A:A,Branches!B:B)</f>
        <v xml:space="preserve">Vizag </v>
      </c>
      <c r="O93" t="str">
        <f>IF(Table5[[#This Row],[Loan_Amount]]&gt;=1000000,"High value","Normal")</f>
        <v>High value</v>
      </c>
      <c r="P93" t="str">
        <f>IF(Table5[[#This Row],[Approval_Date]]="Approved","Processed","Under Review")</f>
        <v>Under Review</v>
      </c>
      <c r="Q93">
        <f>SUMIFS(Loan_Repayments!E:E,Loan_Repayments!B:B,Table5[[#This Row],[Loan_ID]])</f>
        <v>124550</v>
      </c>
      <c r="R93">
        <f>Table5[[#This Row],[Loan_Amount]]-Table5[[#This Row],[Total_Amount_Paid.]]</f>
        <v>2761259</v>
      </c>
      <c r="S93" t="str">
        <f t="shared" si="1"/>
        <v>Jan</v>
      </c>
      <c r="T93" t="str">
        <f>_xlfn.XLOOKUP(Table5[[#This Row],[Customer_ID]],Customers!A:A,Customers!C:C)</f>
        <v>Female</v>
      </c>
      <c r="U93" t="str">
        <f>_xlfn.XLOOKUP(Table5[[#This Row],[Employee_ID]],Employees!A:A,Employees!B:B)</f>
        <v>Employee 28</v>
      </c>
      <c r="V93" t="str">
        <f>_xlfn.XLOOKUP(Table5[[#This Row],[Branch_Id]],Branches!A:A,Branches!C:C)</f>
        <v>Visakhapatnam</v>
      </c>
      <c r="W93" t="str">
        <f>_xlfn.XLOOKUP(Table5[[#This Row],[Branch_Id]],Branches!A:A,Branches!D:D)</f>
        <v>Andhra Pradesh</v>
      </c>
    </row>
    <row r="94" spans="1:23" x14ac:dyDescent="0.3">
      <c r="A94" t="s">
        <v>532</v>
      </c>
      <c r="B94">
        <v>1185</v>
      </c>
      <c r="C94" t="s">
        <v>233</v>
      </c>
      <c r="D94" t="s">
        <v>297</v>
      </c>
      <c r="E94">
        <v>4177937</v>
      </c>
      <c r="F94">
        <v>12</v>
      </c>
      <c r="G94">
        <v>84</v>
      </c>
      <c r="H94" t="s">
        <v>418</v>
      </c>
      <c r="I94" t="s">
        <v>323</v>
      </c>
      <c r="J94" t="s">
        <v>533</v>
      </c>
      <c r="K94" t="str">
        <f>_xlfn.XLOOKUP(Table5[[#This Row],[Customer_ID]],Customers!A:A,Customers!B:B)</f>
        <v>Customer 1185</v>
      </c>
      <c r="L94" t="str">
        <f>_xlfn.XLOOKUP(Table5[[#This Row],[Loan_Type_ID]],Loan_Types!A:A,Loan_Types!B:B)</f>
        <v>Personal Loan</v>
      </c>
      <c r="M94" t="str">
        <f>_xlfn.XLOOKUP(Table5[[#This Row],[Customer_ID]],Customers!A:A,Customers!H:H)</f>
        <v>B02</v>
      </c>
      <c r="N94" t="str">
        <f>_xlfn.XLOOKUP(Table5[[#This Row],[Branch_Id]],Branches!A:A,Branches!B:B)</f>
        <v xml:space="preserve">Vijayawada </v>
      </c>
      <c r="O94" t="str">
        <f>IF(Table5[[#This Row],[Loan_Amount]]&gt;=1000000,"High value","Normal")</f>
        <v>High value</v>
      </c>
      <c r="P94" t="str">
        <f>IF(Table5[[#This Row],[Approval_Date]]="Approved","Processed","Under Review")</f>
        <v>Under Review</v>
      </c>
      <c r="Q94">
        <f>SUMIFS(Loan_Repayments!E:E,Loan_Repayments!B:B,Table5[[#This Row],[Loan_ID]])</f>
        <v>16913</v>
      </c>
      <c r="R94">
        <f>Table5[[#This Row],[Loan_Amount]]-Table5[[#This Row],[Total_Amount_Paid.]]</f>
        <v>4161024</v>
      </c>
      <c r="S94" t="str">
        <f t="shared" si="1"/>
        <v>Jan</v>
      </c>
      <c r="T94" t="str">
        <f>_xlfn.XLOOKUP(Table5[[#This Row],[Customer_ID]],Customers!A:A,Customers!C:C)</f>
        <v>Male</v>
      </c>
      <c r="U94" t="str">
        <f>_xlfn.XLOOKUP(Table5[[#This Row],[Employee_ID]],Employees!A:A,Employees!B:B)</f>
        <v>Employee 22</v>
      </c>
      <c r="V94" t="str">
        <f>_xlfn.XLOOKUP(Table5[[#This Row],[Branch_Id]],Branches!A:A,Branches!C:C)</f>
        <v>Vijayawada</v>
      </c>
      <c r="W94" t="str">
        <f>_xlfn.XLOOKUP(Table5[[#This Row],[Branch_Id]],Branches!A:A,Branches!D:D)</f>
        <v>Andhra Pradesh</v>
      </c>
    </row>
    <row r="95" spans="1:23" x14ac:dyDescent="0.3">
      <c r="A95" t="s">
        <v>534</v>
      </c>
      <c r="B95">
        <v>1065</v>
      </c>
      <c r="C95" t="s">
        <v>233</v>
      </c>
      <c r="D95" t="s">
        <v>285</v>
      </c>
      <c r="E95">
        <v>7410010</v>
      </c>
      <c r="F95">
        <v>11</v>
      </c>
      <c r="G95">
        <v>84</v>
      </c>
      <c r="H95" t="s">
        <v>371</v>
      </c>
      <c r="I95" t="s">
        <v>346</v>
      </c>
      <c r="K95" t="str">
        <f>_xlfn.XLOOKUP(Table5[[#This Row],[Customer_ID]],Customers!A:A,Customers!B:B)</f>
        <v>Customer 1065</v>
      </c>
      <c r="L95" t="str">
        <f>_xlfn.XLOOKUP(Table5[[#This Row],[Loan_Type_ID]],Loan_Types!A:A,Loan_Types!B:B)</f>
        <v>Personal Loan</v>
      </c>
      <c r="M95" t="str">
        <f>_xlfn.XLOOKUP(Table5[[#This Row],[Customer_ID]],Customers!A:A,Customers!H:H)</f>
        <v>B05</v>
      </c>
      <c r="N95" t="str">
        <f>_xlfn.XLOOKUP(Table5[[#This Row],[Branch_Id]],Branches!A:A,Branches!B:B)</f>
        <v xml:space="preserve">Warangal </v>
      </c>
      <c r="O95" t="str">
        <f>IF(Table5[[#This Row],[Loan_Amount]]&gt;=1000000,"High value","Normal")</f>
        <v>High value</v>
      </c>
      <c r="P95" t="str">
        <f>IF(Table5[[#This Row],[Approval_Date]]="Approved","Processed","Under Review")</f>
        <v>Under Review</v>
      </c>
      <c r="Q95">
        <f>SUMIFS(Loan_Repayments!E:E,Loan_Repayments!B:B,Table5[[#This Row],[Loan_ID]])</f>
        <v>129286</v>
      </c>
      <c r="R95">
        <f>Table5[[#This Row],[Loan_Amount]]-Table5[[#This Row],[Total_Amount_Paid.]]</f>
        <v>7280724</v>
      </c>
      <c r="S95" t="str">
        <f t="shared" si="1"/>
        <v>Feb</v>
      </c>
      <c r="T95" t="str">
        <f>_xlfn.XLOOKUP(Table5[[#This Row],[Customer_ID]],Customers!A:A,Customers!C:C)</f>
        <v>Female</v>
      </c>
      <c r="U95" t="str">
        <f>_xlfn.XLOOKUP(Table5[[#This Row],[Employee_ID]],Employees!A:A,Employees!B:B)</f>
        <v>Employee 16</v>
      </c>
      <c r="V95" t="str">
        <f>_xlfn.XLOOKUP(Table5[[#This Row],[Branch_Id]],Branches!A:A,Branches!C:C)</f>
        <v>Warangal</v>
      </c>
      <c r="W95" t="str">
        <f>_xlfn.XLOOKUP(Table5[[#This Row],[Branch_Id]],Branches!A:A,Branches!D:D)</f>
        <v>Telangana</v>
      </c>
    </row>
    <row r="96" spans="1:23" x14ac:dyDescent="0.3">
      <c r="A96" t="s">
        <v>535</v>
      </c>
      <c r="B96">
        <v>1027</v>
      </c>
      <c r="C96" t="s">
        <v>233</v>
      </c>
      <c r="D96" t="s">
        <v>271</v>
      </c>
      <c r="E96">
        <v>8802032</v>
      </c>
      <c r="F96">
        <v>9.5</v>
      </c>
      <c r="G96">
        <v>84</v>
      </c>
      <c r="H96" t="s">
        <v>407</v>
      </c>
      <c r="I96" t="s">
        <v>323</v>
      </c>
      <c r="J96" t="s">
        <v>536</v>
      </c>
      <c r="K96" t="str">
        <f>_xlfn.XLOOKUP(Table5[[#This Row],[Customer_ID]],Customers!A:A,Customers!B:B)</f>
        <v>Customer 1027</v>
      </c>
      <c r="L96" t="str">
        <f>_xlfn.XLOOKUP(Table5[[#This Row],[Loan_Type_ID]],Loan_Types!A:A,Loan_Types!B:B)</f>
        <v>Personal Loan</v>
      </c>
      <c r="M96" t="str">
        <f>_xlfn.XLOOKUP(Table5[[#This Row],[Customer_ID]],Customers!A:A,Customers!H:H)</f>
        <v>B02</v>
      </c>
      <c r="N96" t="str">
        <f>_xlfn.XLOOKUP(Table5[[#This Row],[Branch_Id]],Branches!A:A,Branches!B:B)</f>
        <v xml:space="preserve">Vijayawada </v>
      </c>
      <c r="O96" t="str">
        <f>IF(Table5[[#This Row],[Loan_Amount]]&gt;=1000000,"High value","Normal")</f>
        <v>High value</v>
      </c>
      <c r="P96" t="str">
        <f>IF(Table5[[#This Row],[Approval_Date]]="Approved","Processed","Under Review")</f>
        <v>Under Review</v>
      </c>
      <c r="Q96">
        <f>SUMIFS(Loan_Repayments!E:E,Loan_Repayments!B:B,Table5[[#This Row],[Loan_ID]])</f>
        <v>151877</v>
      </c>
      <c r="R96">
        <f>Table5[[#This Row],[Loan_Amount]]-Table5[[#This Row],[Total_Amount_Paid.]]</f>
        <v>8650155</v>
      </c>
      <c r="S96" t="str">
        <f t="shared" si="1"/>
        <v>Aug</v>
      </c>
      <c r="T96" t="str">
        <f>_xlfn.XLOOKUP(Table5[[#This Row],[Customer_ID]],Customers!A:A,Customers!C:C)</f>
        <v>Male</v>
      </c>
      <c r="U96" t="str">
        <f>_xlfn.XLOOKUP(Table5[[#This Row],[Employee_ID]],Employees!A:A,Employees!B:B)</f>
        <v>Employee 9</v>
      </c>
      <c r="V96" t="str">
        <f>_xlfn.XLOOKUP(Table5[[#This Row],[Branch_Id]],Branches!A:A,Branches!C:C)</f>
        <v>Vijayawada</v>
      </c>
      <c r="W96" t="str">
        <f>_xlfn.XLOOKUP(Table5[[#This Row],[Branch_Id]],Branches!A:A,Branches!D:D)</f>
        <v>Andhra Pradesh</v>
      </c>
    </row>
    <row r="97" spans="1:23" x14ac:dyDescent="0.3">
      <c r="A97" t="s">
        <v>537</v>
      </c>
      <c r="B97">
        <v>1005</v>
      </c>
      <c r="C97" t="s">
        <v>237</v>
      </c>
      <c r="D97" t="s">
        <v>269</v>
      </c>
      <c r="E97">
        <v>8297921</v>
      </c>
      <c r="F97">
        <v>7.5</v>
      </c>
      <c r="G97">
        <v>60</v>
      </c>
      <c r="H97" t="s">
        <v>538</v>
      </c>
      <c r="I97" t="s">
        <v>346</v>
      </c>
      <c r="K97" t="str">
        <f>_xlfn.XLOOKUP(Table5[[#This Row],[Customer_ID]],Customers!A:A,Customers!B:B)</f>
        <v>Customer 1005</v>
      </c>
      <c r="L97" t="str">
        <f>_xlfn.XLOOKUP(Table5[[#This Row],[Loan_Type_ID]],Loan_Types!A:A,Loan_Types!B:B)</f>
        <v>Education Loan</v>
      </c>
      <c r="M97" t="str">
        <f>_xlfn.XLOOKUP(Table5[[#This Row],[Customer_ID]],Customers!A:A,Customers!H:H)</f>
        <v>B03</v>
      </c>
      <c r="N97" t="str">
        <f>_xlfn.XLOOKUP(Table5[[#This Row],[Branch_Id]],Branches!A:A,Branches!B:B)</f>
        <v xml:space="preserve">Vizag </v>
      </c>
      <c r="O97" t="str">
        <f>IF(Table5[[#This Row],[Loan_Amount]]&gt;=1000000,"High value","Normal")</f>
        <v>High value</v>
      </c>
      <c r="P97" t="str">
        <f>IF(Table5[[#This Row],[Approval_Date]]="Approved","Processed","Under Review")</f>
        <v>Under Review</v>
      </c>
      <c r="Q97">
        <f>SUMIFS(Loan_Repayments!E:E,Loan_Repayments!B:B,Table5[[#This Row],[Loan_ID]])</f>
        <v>20666</v>
      </c>
      <c r="R97">
        <f>Table5[[#This Row],[Loan_Amount]]-Table5[[#This Row],[Total_Amount_Paid.]]</f>
        <v>8277255</v>
      </c>
      <c r="S97" t="str">
        <f t="shared" si="1"/>
        <v>Jun</v>
      </c>
      <c r="T97" t="str">
        <f>_xlfn.XLOOKUP(Table5[[#This Row],[Customer_ID]],Customers!A:A,Customers!C:C)</f>
        <v>Male</v>
      </c>
      <c r="U97" t="str">
        <f>_xlfn.XLOOKUP(Table5[[#This Row],[Employee_ID]],Employees!A:A,Employees!B:B)</f>
        <v>Employee 8</v>
      </c>
      <c r="V97" t="str">
        <f>_xlfn.XLOOKUP(Table5[[#This Row],[Branch_Id]],Branches!A:A,Branches!C:C)</f>
        <v>Visakhapatnam</v>
      </c>
      <c r="W97" t="str">
        <f>_xlfn.XLOOKUP(Table5[[#This Row],[Branch_Id]],Branches!A:A,Branches!D:D)</f>
        <v>Andhra Pradesh</v>
      </c>
    </row>
    <row r="98" spans="1:23" x14ac:dyDescent="0.3">
      <c r="A98" t="s">
        <v>539</v>
      </c>
      <c r="B98">
        <v>1004</v>
      </c>
      <c r="C98" t="s">
        <v>235</v>
      </c>
      <c r="D98" t="s">
        <v>283</v>
      </c>
      <c r="E98">
        <v>7085006</v>
      </c>
      <c r="F98">
        <v>11</v>
      </c>
      <c r="G98">
        <v>120</v>
      </c>
      <c r="H98" t="s">
        <v>470</v>
      </c>
      <c r="I98" t="s">
        <v>323</v>
      </c>
      <c r="J98" t="s">
        <v>540</v>
      </c>
      <c r="K98" t="str">
        <f>_xlfn.XLOOKUP(Table5[[#This Row],[Customer_ID]],Customers!A:A,Customers!B:B)</f>
        <v>Customer 1004</v>
      </c>
      <c r="L98" t="str">
        <f>_xlfn.XLOOKUP(Table5[[#This Row],[Loan_Type_ID]],Loan_Types!A:A,Loan_Types!B:B)</f>
        <v>Car Loan</v>
      </c>
      <c r="M98" t="str">
        <f>_xlfn.XLOOKUP(Table5[[#This Row],[Customer_ID]],Customers!A:A,Customers!H:H)</f>
        <v>B05</v>
      </c>
      <c r="N98" t="str">
        <f>_xlfn.XLOOKUP(Table5[[#This Row],[Branch_Id]],Branches!A:A,Branches!B:B)</f>
        <v xml:space="preserve">Warangal </v>
      </c>
      <c r="O98" t="str">
        <f>IF(Table5[[#This Row],[Loan_Amount]]&gt;=1000000,"High value","Normal")</f>
        <v>High value</v>
      </c>
      <c r="P98" t="str">
        <f>IF(Table5[[#This Row],[Approval_Date]]="Approved","Processed","Under Review")</f>
        <v>Under Review</v>
      </c>
      <c r="Q98">
        <f>SUMIFS(Loan_Repayments!E:E,Loan_Repayments!B:B,Table5[[#This Row],[Loan_ID]])</f>
        <v>131114</v>
      </c>
      <c r="R98">
        <f>Table5[[#This Row],[Loan_Amount]]-Table5[[#This Row],[Total_Amount_Paid.]]</f>
        <v>6953892</v>
      </c>
      <c r="S98" t="str">
        <f t="shared" si="1"/>
        <v>Jul</v>
      </c>
      <c r="T98" t="str">
        <f>_xlfn.XLOOKUP(Table5[[#This Row],[Customer_ID]],Customers!A:A,Customers!C:C)</f>
        <v>Male</v>
      </c>
      <c r="U98" t="str">
        <f>_xlfn.XLOOKUP(Table5[[#This Row],[Employee_ID]],Employees!A:A,Employees!B:B)</f>
        <v>Employee 15</v>
      </c>
      <c r="V98" t="str">
        <f>_xlfn.XLOOKUP(Table5[[#This Row],[Branch_Id]],Branches!A:A,Branches!C:C)</f>
        <v>Warangal</v>
      </c>
      <c r="W98" t="str">
        <f>_xlfn.XLOOKUP(Table5[[#This Row],[Branch_Id]],Branches!A:A,Branches!D:D)</f>
        <v>Telangana</v>
      </c>
    </row>
    <row r="99" spans="1:23" x14ac:dyDescent="0.3">
      <c r="A99" t="s">
        <v>541</v>
      </c>
      <c r="B99">
        <v>1054</v>
      </c>
      <c r="C99" t="s">
        <v>235</v>
      </c>
      <c r="D99" t="s">
        <v>309</v>
      </c>
      <c r="E99">
        <v>3646145</v>
      </c>
      <c r="F99">
        <v>12</v>
      </c>
      <c r="G99">
        <v>84</v>
      </c>
      <c r="H99" t="s">
        <v>460</v>
      </c>
      <c r="I99" t="s">
        <v>336</v>
      </c>
      <c r="K99" t="str">
        <f>_xlfn.XLOOKUP(Table5[[#This Row],[Customer_ID]],Customers!A:A,Customers!B:B)</f>
        <v>Customer 1054</v>
      </c>
      <c r="L99" t="str">
        <f>_xlfn.XLOOKUP(Table5[[#This Row],[Loan_Type_ID]],Loan_Types!A:A,Loan_Types!B:B)</f>
        <v>Car Loan</v>
      </c>
      <c r="M99" t="str">
        <f>_xlfn.XLOOKUP(Table5[[#This Row],[Customer_ID]],Customers!A:A,Customers!H:H)</f>
        <v>B02</v>
      </c>
      <c r="N99" t="str">
        <f>_xlfn.XLOOKUP(Table5[[#This Row],[Branch_Id]],Branches!A:A,Branches!B:B)</f>
        <v xml:space="preserve">Vijayawada </v>
      </c>
      <c r="O99" t="str">
        <f>IF(Table5[[#This Row],[Loan_Amount]]&gt;=1000000,"High value","Normal")</f>
        <v>High value</v>
      </c>
      <c r="P99" t="str">
        <f>IF(Table5[[#This Row],[Approval_Date]]="Approved","Processed","Under Review")</f>
        <v>Under Review</v>
      </c>
      <c r="Q99">
        <f>SUMIFS(Loan_Repayments!E:E,Loan_Repayments!B:B,Table5[[#This Row],[Loan_ID]])</f>
        <v>122522</v>
      </c>
      <c r="R99">
        <f>Table5[[#This Row],[Loan_Amount]]-Table5[[#This Row],[Total_Amount_Paid.]]</f>
        <v>3523623</v>
      </c>
      <c r="S99" t="str">
        <f t="shared" si="1"/>
        <v>Jun</v>
      </c>
      <c r="T99" t="str">
        <f>_xlfn.XLOOKUP(Table5[[#This Row],[Customer_ID]],Customers!A:A,Customers!C:C)</f>
        <v>Female</v>
      </c>
      <c r="U99" t="str">
        <f>_xlfn.XLOOKUP(Table5[[#This Row],[Employee_ID]],Employees!A:A,Employees!B:B)</f>
        <v>Employee 28</v>
      </c>
      <c r="V99" t="str">
        <f>_xlfn.XLOOKUP(Table5[[#This Row],[Branch_Id]],Branches!A:A,Branches!C:C)</f>
        <v>Vijayawada</v>
      </c>
      <c r="W99" t="str">
        <f>_xlfn.XLOOKUP(Table5[[#This Row],[Branch_Id]],Branches!A:A,Branches!D:D)</f>
        <v>Andhra Pradesh</v>
      </c>
    </row>
    <row r="100" spans="1:23" x14ac:dyDescent="0.3">
      <c r="A100" t="s">
        <v>542</v>
      </c>
      <c r="B100">
        <v>1088</v>
      </c>
      <c r="C100" t="s">
        <v>233</v>
      </c>
      <c r="D100" t="s">
        <v>283</v>
      </c>
      <c r="E100">
        <v>1045732</v>
      </c>
      <c r="F100">
        <v>9.5</v>
      </c>
      <c r="G100">
        <v>240</v>
      </c>
      <c r="H100" t="s">
        <v>543</v>
      </c>
      <c r="I100" t="s">
        <v>336</v>
      </c>
      <c r="K100" t="str">
        <f>_xlfn.XLOOKUP(Table5[[#This Row],[Customer_ID]],Customers!A:A,Customers!B:B)</f>
        <v>Customer 1088</v>
      </c>
      <c r="L100" t="str">
        <f>_xlfn.XLOOKUP(Table5[[#This Row],[Loan_Type_ID]],Loan_Types!A:A,Loan_Types!B:B)</f>
        <v>Personal Loan</v>
      </c>
      <c r="M100" t="str">
        <f>_xlfn.XLOOKUP(Table5[[#This Row],[Customer_ID]],Customers!A:A,Customers!H:H)</f>
        <v>B01</v>
      </c>
      <c r="N100" t="str">
        <f>_xlfn.XLOOKUP(Table5[[#This Row],[Branch_Id]],Branches!A:A,Branches!B:B)</f>
        <v xml:space="preserve">Hyderabad </v>
      </c>
      <c r="O100" t="str">
        <f>IF(Table5[[#This Row],[Loan_Amount]]&gt;=1000000,"High value","Normal")</f>
        <v>High value</v>
      </c>
      <c r="P100" t="str">
        <f>IF(Table5[[#This Row],[Approval_Date]]="Approved","Processed","Under Review")</f>
        <v>Under Review</v>
      </c>
      <c r="Q100">
        <f>SUMIFS(Loan_Repayments!E:E,Loan_Repayments!B:B,Table5[[#This Row],[Loan_ID]])</f>
        <v>162365</v>
      </c>
      <c r="R100">
        <f>Table5[[#This Row],[Loan_Amount]]-Table5[[#This Row],[Total_Amount_Paid.]]</f>
        <v>883367</v>
      </c>
      <c r="S100" t="str">
        <f t="shared" si="1"/>
        <v>Aug</v>
      </c>
      <c r="T100" t="str">
        <f>_xlfn.XLOOKUP(Table5[[#This Row],[Customer_ID]],Customers!A:A,Customers!C:C)</f>
        <v>Female</v>
      </c>
      <c r="U100" t="str">
        <f>_xlfn.XLOOKUP(Table5[[#This Row],[Employee_ID]],Employees!A:A,Employees!B:B)</f>
        <v>Employee 15</v>
      </c>
      <c r="V100" t="str">
        <f>_xlfn.XLOOKUP(Table5[[#This Row],[Branch_Id]],Branches!A:A,Branches!C:C)</f>
        <v>Hyderabad</v>
      </c>
      <c r="W100" t="str">
        <f>_xlfn.XLOOKUP(Table5[[#This Row],[Branch_Id]],Branches!A:A,Branches!D:D)</f>
        <v>Telangana</v>
      </c>
    </row>
    <row r="101" spans="1:23" x14ac:dyDescent="0.3">
      <c r="A101" t="s">
        <v>544</v>
      </c>
      <c r="B101">
        <v>1188</v>
      </c>
      <c r="C101" t="s">
        <v>239</v>
      </c>
      <c r="D101" t="s">
        <v>291</v>
      </c>
      <c r="E101">
        <v>4761123</v>
      </c>
      <c r="F101">
        <v>12</v>
      </c>
      <c r="G101">
        <v>84</v>
      </c>
      <c r="H101" t="s">
        <v>545</v>
      </c>
      <c r="I101" t="s">
        <v>323</v>
      </c>
      <c r="J101" t="s">
        <v>546</v>
      </c>
      <c r="K101" t="str">
        <f>_xlfn.XLOOKUP(Table5[[#This Row],[Customer_ID]],Customers!A:A,Customers!B:B)</f>
        <v>Customer 1188</v>
      </c>
      <c r="L101" t="str">
        <f>_xlfn.XLOOKUP(Table5[[#This Row],[Loan_Type_ID]],Loan_Types!A:A,Loan_Types!B:B)</f>
        <v>Business Loan</v>
      </c>
      <c r="M101" t="str">
        <f>_xlfn.XLOOKUP(Table5[[#This Row],[Customer_ID]],Customers!A:A,Customers!H:H)</f>
        <v>B05</v>
      </c>
      <c r="N101" t="str">
        <f>_xlfn.XLOOKUP(Table5[[#This Row],[Branch_Id]],Branches!A:A,Branches!B:B)</f>
        <v xml:space="preserve">Warangal </v>
      </c>
      <c r="O101" t="str">
        <f>IF(Table5[[#This Row],[Loan_Amount]]&gt;=1000000,"High value","Normal")</f>
        <v>High value</v>
      </c>
      <c r="P101" t="str">
        <f>IF(Table5[[#This Row],[Approval_Date]]="Approved","Processed","Under Review")</f>
        <v>Under Review</v>
      </c>
      <c r="Q101">
        <f>SUMIFS(Loan_Repayments!E:E,Loan_Repayments!B:B,Table5[[#This Row],[Loan_ID]])</f>
        <v>94534</v>
      </c>
      <c r="R101">
        <f>Table5[[#This Row],[Loan_Amount]]-Table5[[#This Row],[Total_Amount_Paid.]]</f>
        <v>4666589</v>
      </c>
      <c r="S101" t="str">
        <f t="shared" si="1"/>
        <v>Apr</v>
      </c>
      <c r="T101" t="str">
        <f>_xlfn.XLOOKUP(Table5[[#This Row],[Customer_ID]],Customers!A:A,Customers!C:C)</f>
        <v>Male</v>
      </c>
      <c r="U101" t="str">
        <f>_xlfn.XLOOKUP(Table5[[#This Row],[Employee_ID]],Employees!A:A,Employees!B:B)</f>
        <v>Employee 19</v>
      </c>
      <c r="V101" t="str">
        <f>_xlfn.XLOOKUP(Table5[[#This Row],[Branch_Id]],Branches!A:A,Branches!C:C)</f>
        <v>Warangal</v>
      </c>
      <c r="W101" t="str">
        <f>_xlfn.XLOOKUP(Table5[[#This Row],[Branch_Id]],Branches!A:A,Branches!D:D)</f>
        <v>Telangana</v>
      </c>
    </row>
    <row r="102" spans="1:23" x14ac:dyDescent="0.3">
      <c r="A102" t="s">
        <v>547</v>
      </c>
      <c r="B102">
        <v>1013</v>
      </c>
      <c r="C102" t="s">
        <v>239</v>
      </c>
      <c r="D102" t="s">
        <v>271</v>
      </c>
      <c r="E102">
        <v>8295433</v>
      </c>
      <c r="F102">
        <v>9.5</v>
      </c>
      <c r="G102">
        <v>240</v>
      </c>
      <c r="H102" t="s">
        <v>548</v>
      </c>
      <c r="I102" t="s">
        <v>346</v>
      </c>
      <c r="K102" t="str">
        <f>_xlfn.XLOOKUP(Table5[[#This Row],[Customer_ID]],Customers!A:A,Customers!B:B)</f>
        <v>Customer 1013</v>
      </c>
      <c r="L102" t="str">
        <f>_xlfn.XLOOKUP(Table5[[#This Row],[Loan_Type_ID]],Loan_Types!A:A,Loan_Types!B:B)</f>
        <v>Business Loan</v>
      </c>
      <c r="M102" t="str">
        <f>_xlfn.XLOOKUP(Table5[[#This Row],[Customer_ID]],Customers!A:A,Customers!H:H)</f>
        <v>B03</v>
      </c>
      <c r="N102" t="str">
        <f>_xlfn.XLOOKUP(Table5[[#This Row],[Branch_Id]],Branches!A:A,Branches!B:B)</f>
        <v xml:space="preserve">Vizag </v>
      </c>
      <c r="O102" t="str">
        <f>IF(Table5[[#This Row],[Loan_Amount]]&gt;=1000000,"High value","Normal")</f>
        <v>High value</v>
      </c>
      <c r="P102" t="str">
        <f>IF(Table5[[#This Row],[Approval_Date]]="Approved","Processed","Under Review")</f>
        <v>Under Review</v>
      </c>
      <c r="Q102">
        <f>SUMIFS(Loan_Repayments!E:E,Loan_Repayments!B:B,Table5[[#This Row],[Loan_ID]])</f>
        <v>98527</v>
      </c>
      <c r="R102">
        <f>Table5[[#This Row],[Loan_Amount]]-Table5[[#This Row],[Total_Amount_Paid.]]</f>
        <v>8196906</v>
      </c>
      <c r="S102" t="str">
        <f t="shared" si="1"/>
        <v>Jul</v>
      </c>
      <c r="T102" t="str">
        <f>_xlfn.XLOOKUP(Table5[[#This Row],[Customer_ID]],Customers!A:A,Customers!C:C)</f>
        <v>Male</v>
      </c>
      <c r="U102" t="str">
        <f>_xlfn.XLOOKUP(Table5[[#This Row],[Employee_ID]],Employees!A:A,Employees!B:B)</f>
        <v>Employee 9</v>
      </c>
      <c r="V102" t="str">
        <f>_xlfn.XLOOKUP(Table5[[#This Row],[Branch_Id]],Branches!A:A,Branches!C:C)</f>
        <v>Visakhapatnam</v>
      </c>
      <c r="W102" t="str">
        <f>_xlfn.XLOOKUP(Table5[[#This Row],[Branch_Id]],Branches!A:A,Branches!D:D)</f>
        <v>Andhra Pradesh</v>
      </c>
    </row>
    <row r="103" spans="1:23" x14ac:dyDescent="0.3">
      <c r="A103" t="s">
        <v>549</v>
      </c>
      <c r="B103">
        <v>1124</v>
      </c>
      <c r="C103" t="s">
        <v>237</v>
      </c>
      <c r="D103" t="s">
        <v>299</v>
      </c>
      <c r="E103">
        <v>852069</v>
      </c>
      <c r="F103">
        <v>7.5</v>
      </c>
      <c r="G103">
        <v>240</v>
      </c>
      <c r="H103" t="s">
        <v>550</v>
      </c>
      <c r="I103" t="s">
        <v>323</v>
      </c>
      <c r="J103" t="s">
        <v>551</v>
      </c>
      <c r="K103" t="str">
        <f>_xlfn.XLOOKUP(Table5[[#This Row],[Customer_ID]],Customers!A:A,Customers!B:B)</f>
        <v>Customer 1124</v>
      </c>
      <c r="L103" t="str">
        <f>_xlfn.XLOOKUP(Table5[[#This Row],[Loan_Type_ID]],Loan_Types!A:A,Loan_Types!B:B)</f>
        <v>Education Loan</v>
      </c>
      <c r="M103" t="str">
        <f>_xlfn.XLOOKUP(Table5[[#This Row],[Customer_ID]],Customers!A:A,Customers!H:H)</f>
        <v>B05</v>
      </c>
      <c r="N103" t="str">
        <f>_xlfn.XLOOKUP(Table5[[#This Row],[Branch_Id]],Branches!A:A,Branches!B:B)</f>
        <v xml:space="preserve">Warangal </v>
      </c>
      <c r="O103" t="str">
        <f>IF(Table5[[#This Row],[Loan_Amount]]&gt;=1000000,"High value","Normal")</f>
        <v>Normal</v>
      </c>
      <c r="P103" t="str">
        <f>IF(Table5[[#This Row],[Approval_Date]]="Approved","Processed","Under Review")</f>
        <v>Under Review</v>
      </c>
      <c r="Q103">
        <f>SUMIFS(Loan_Repayments!E:E,Loan_Repayments!B:B,Table5[[#This Row],[Loan_ID]])</f>
        <v>47693</v>
      </c>
      <c r="R103">
        <f>Table5[[#This Row],[Loan_Amount]]-Table5[[#This Row],[Total_Amount_Paid.]]</f>
        <v>804376</v>
      </c>
      <c r="S103" t="str">
        <f t="shared" si="1"/>
        <v>Mar</v>
      </c>
      <c r="T103" t="str">
        <f>_xlfn.XLOOKUP(Table5[[#This Row],[Customer_ID]],Customers!A:A,Customers!C:C)</f>
        <v>Female</v>
      </c>
      <c r="U103" t="str">
        <f>_xlfn.XLOOKUP(Table5[[#This Row],[Employee_ID]],Employees!A:A,Employees!B:B)</f>
        <v>Employee 23</v>
      </c>
      <c r="V103" t="str">
        <f>_xlfn.XLOOKUP(Table5[[#This Row],[Branch_Id]],Branches!A:A,Branches!C:C)</f>
        <v>Warangal</v>
      </c>
      <c r="W103" t="str">
        <f>_xlfn.XLOOKUP(Table5[[#This Row],[Branch_Id]],Branches!A:A,Branches!D:D)</f>
        <v>Telangana</v>
      </c>
    </row>
    <row r="104" spans="1:23" x14ac:dyDescent="0.3">
      <c r="A104" t="s">
        <v>552</v>
      </c>
      <c r="B104">
        <v>1153</v>
      </c>
      <c r="C104" t="s">
        <v>235</v>
      </c>
      <c r="D104" t="s">
        <v>285</v>
      </c>
      <c r="E104">
        <v>9886590</v>
      </c>
      <c r="F104">
        <v>7.5</v>
      </c>
      <c r="G104">
        <v>60</v>
      </c>
      <c r="H104" t="s">
        <v>523</v>
      </c>
      <c r="I104" t="s">
        <v>336</v>
      </c>
      <c r="K104" t="str">
        <f>_xlfn.XLOOKUP(Table5[[#This Row],[Customer_ID]],Customers!A:A,Customers!B:B)</f>
        <v>Customer 1153</v>
      </c>
      <c r="L104" t="str">
        <f>_xlfn.XLOOKUP(Table5[[#This Row],[Loan_Type_ID]],Loan_Types!A:A,Loan_Types!B:B)</f>
        <v>Car Loan</v>
      </c>
      <c r="M104" t="str">
        <f>_xlfn.XLOOKUP(Table5[[#This Row],[Customer_ID]],Customers!A:A,Customers!H:H)</f>
        <v>B01</v>
      </c>
      <c r="N104" t="str">
        <f>_xlfn.XLOOKUP(Table5[[#This Row],[Branch_Id]],Branches!A:A,Branches!B:B)</f>
        <v xml:space="preserve">Hyderabad </v>
      </c>
      <c r="O104" t="str">
        <f>IF(Table5[[#This Row],[Loan_Amount]]&gt;=1000000,"High value","Normal")</f>
        <v>High value</v>
      </c>
      <c r="P104" t="str">
        <f>IF(Table5[[#This Row],[Approval_Date]]="Approved","Processed","Under Review")</f>
        <v>Under Review</v>
      </c>
      <c r="Q104">
        <f>SUMIFS(Loan_Repayments!E:E,Loan_Repayments!B:B,Table5[[#This Row],[Loan_ID]])</f>
        <v>41982</v>
      </c>
      <c r="R104">
        <f>Table5[[#This Row],[Loan_Amount]]-Table5[[#This Row],[Total_Amount_Paid.]]</f>
        <v>9844608</v>
      </c>
      <c r="S104" t="str">
        <f t="shared" si="1"/>
        <v>Apr</v>
      </c>
      <c r="T104" t="str">
        <f>_xlfn.XLOOKUP(Table5[[#This Row],[Customer_ID]],Customers!A:A,Customers!C:C)</f>
        <v>Female</v>
      </c>
      <c r="U104" t="str">
        <f>_xlfn.XLOOKUP(Table5[[#This Row],[Employee_ID]],Employees!A:A,Employees!B:B)</f>
        <v>Employee 16</v>
      </c>
      <c r="V104" t="str">
        <f>_xlfn.XLOOKUP(Table5[[#This Row],[Branch_Id]],Branches!A:A,Branches!C:C)</f>
        <v>Hyderabad</v>
      </c>
      <c r="W104" t="str">
        <f>_xlfn.XLOOKUP(Table5[[#This Row],[Branch_Id]],Branches!A:A,Branches!D:D)</f>
        <v>Telangana</v>
      </c>
    </row>
    <row r="105" spans="1:23" x14ac:dyDescent="0.3">
      <c r="A105" t="s">
        <v>553</v>
      </c>
      <c r="B105">
        <v>1049</v>
      </c>
      <c r="C105" t="s">
        <v>235</v>
      </c>
      <c r="D105" t="s">
        <v>313</v>
      </c>
      <c r="E105">
        <v>3067606</v>
      </c>
      <c r="F105">
        <v>7.5</v>
      </c>
      <c r="G105">
        <v>36</v>
      </c>
      <c r="H105" t="s">
        <v>554</v>
      </c>
      <c r="I105" t="s">
        <v>346</v>
      </c>
      <c r="K105" t="str">
        <f>_xlfn.XLOOKUP(Table5[[#This Row],[Customer_ID]],Customers!A:A,Customers!B:B)</f>
        <v>Customer 1049</v>
      </c>
      <c r="L105" t="str">
        <f>_xlfn.XLOOKUP(Table5[[#This Row],[Loan_Type_ID]],Loan_Types!A:A,Loan_Types!B:B)</f>
        <v>Car Loan</v>
      </c>
      <c r="M105" t="str">
        <f>_xlfn.XLOOKUP(Table5[[#This Row],[Customer_ID]],Customers!A:A,Customers!H:H)</f>
        <v>B02</v>
      </c>
      <c r="N105" t="str">
        <f>_xlfn.XLOOKUP(Table5[[#This Row],[Branch_Id]],Branches!A:A,Branches!B:B)</f>
        <v xml:space="preserve">Vijayawada </v>
      </c>
      <c r="O105" t="str">
        <f>IF(Table5[[#This Row],[Loan_Amount]]&gt;=1000000,"High value","Normal")</f>
        <v>High value</v>
      </c>
      <c r="P105" t="str">
        <f>IF(Table5[[#This Row],[Approval_Date]]="Approved","Processed","Under Review")</f>
        <v>Under Review</v>
      </c>
      <c r="Q105">
        <f>SUMIFS(Loan_Repayments!E:E,Loan_Repayments!B:B,Table5[[#This Row],[Loan_ID]])</f>
        <v>23021</v>
      </c>
      <c r="R105">
        <f>Table5[[#This Row],[Loan_Amount]]-Table5[[#This Row],[Total_Amount_Paid.]]</f>
        <v>3044585</v>
      </c>
      <c r="S105" t="str">
        <f t="shared" si="1"/>
        <v>Feb</v>
      </c>
      <c r="T105" t="str">
        <f>_xlfn.XLOOKUP(Table5[[#This Row],[Customer_ID]],Customers!A:A,Customers!C:C)</f>
        <v>Male</v>
      </c>
      <c r="U105" t="str">
        <f>_xlfn.XLOOKUP(Table5[[#This Row],[Employee_ID]],Employees!A:A,Employees!B:B)</f>
        <v>Employee 30</v>
      </c>
      <c r="V105" t="str">
        <f>_xlfn.XLOOKUP(Table5[[#This Row],[Branch_Id]],Branches!A:A,Branches!C:C)</f>
        <v>Vijayawada</v>
      </c>
      <c r="W105" t="str">
        <f>_xlfn.XLOOKUP(Table5[[#This Row],[Branch_Id]],Branches!A:A,Branches!D:D)</f>
        <v>Andhra Pradesh</v>
      </c>
    </row>
    <row r="106" spans="1:23" x14ac:dyDescent="0.3">
      <c r="A106" t="s">
        <v>555</v>
      </c>
      <c r="B106">
        <v>1158</v>
      </c>
      <c r="C106" t="s">
        <v>237</v>
      </c>
      <c r="D106" t="s">
        <v>303</v>
      </c>
      <c r="E106">
        <v>8493214</v>
      </c>
      <c r="F106">
        <v>7.5</v>
      </c>
      <c r="G106">
        <v>84</v>
      </c>
      <c r="H106" t="s">
        <v>556</v>
      </c>
      <c r="I106" t="s">
        <v>346</v>
      </c>
      <c r="K106" t="str">
        <f>_xlfn.XLOOKUP(Table5[[#This Row],[Customer_ID]],Customers!A:A,Customers!B:B)</f>
        <v>Customer 1158</v>
      </c>
      <c r="L106" t="str">
        <f>_xlfn.XLOOKUP(Table5[[#This Row],[Loan_Type_ID]],Loan_Types!A:A,Loan_Types!B:B)</f>
        <v>Education Loan</v>
      </c>
      <c r="M106" t="str">
        <f>_xlfn.XLOOKUP(Table5[[#This Row],[Customer_ID]],Customers!A:A,Customers!H:H)</f>
        <v>B05</v>
      </c>
      <c r="N106" t="str">
        <f>_xlfn.XLOOKUP(Table5[[#This Row],[Branch_Id]],Branches!A:A,Branches!B:B)</f>
        <v xml:space="preserve">Warangal </v>
      </c>
      <c r="O106" t="str">
        <f>IF(Table5[[#This Row],[Loan_Amount]]&gt;=1000000,"High value","Normal")</f>
        <v>High value</v>
      </c>
      <c r="P106" t="str">
        <f>IF(Table5[[#This Row],[Approval_Date]]="Approved","Processed","Under Review")</f>
        <v>Under Review</v>
      </c>
      <c r="Q106">
        <f>SUMIFS(Loan_Repayments!E:E,Loan_Repayments!B:B,Table5[[#This Row],[Loan_ID]])</f>
        <v>0</v>
      </c>
      <c r="R106">
        <f>Table5[[#This Row],[Loan_Amount]]-Table5[[#This Row],[Total_Amount_Paid.]]</f>
        <v>8493214</v>
      </c>
      <c r="S106" t="str">
        <f t="shared" si="1"/>
        <v>May</v>
      </c>
      <c r="T106" t="str">
        <f>_xlfn.XLOOKUP(Table5[[#This Row],[Customer_ID]],Customers!A:A,Customers!C:C)</f>
        <v>Female</v>
      </c>
      <c r="U106" t="str">
        <f>_xlfn.XLOOKUP(Table5[[#This Row],[Employee_ID]],Employees!A:A,Employees!B:B)</f>
        <v>Employee 25</v>
      </c>
      <c r="V106" t="str">
        <f>_xlfn.XLOOKUP(Table5[[#This Row],[Branch_Id]],Branches!A:A,Branches!C:C)</f>
        <v>Warangal</v>
      </c>
      <c r="W106" t="str">
        <f>_xlfn.XLOOKUP(Table5[[#This Row],[Branch_Id]],Branches!A:A,Branches!D:D)</f>
        <v>Telangana</v>
      </c>
    </row>
    <row r="107" spans="1:23" x14ac:dyDescent="0.3">
      <c r="A107" t="s">
        <v>557</v>
      </c>
      <c r="B107">
        <v>1173</v>
      </c>
      <c r="C107" t="s">
        <v>235</v>
      </c>
      <c r="D107" t="s">
        <v>291</v>
      </c>
      <c r="E107">
        <v>8360536</v>
      </c>
      <c r="F107">
        <v>8.5</v>
      </c>
      <c r="G107">
        <v>84</v>
      </c>
      <c r="H107" t="s">
        <v>558</v>
      </c>
      <c r="I107" t="s">
        <v>323</v>
      </c>
      <c r="J107" t="s">
        <v>378</v>
      </c>
      <c r="K107" t="str">
        <f>_xlfn.XLOOKUP(Table5[[#This Row],[Customer_ID]],Customers!A:A,Customers!B:B)</f>
        <v>Customer 1173</v>
      </c>
      <c r="L107" t="str">
        <f>_xlfn.XLOOKUP(Table5[[#This Row],[Loan_Type_ID]],Loan_Types!A:A,Loan_Types!B:B)</f>
        <v>Car Loan</v>
      </c>
      <c r="M107" t="str">
        <f>_xlfn.XLOOKUP(Table5[[#This Row],[Customer_ID]],Customers!A:A,Customers!H:H)</f>
        <v>B02</v>
      </c>
      <c r="N107" t="str">
        <f>_xlfn.XLOOKUP(Table5[[#This Row],[Branch_Id]],Branches!A:A,Branches!B:B)</f>
        <v xml:space="preserve">Vijayawada </v>
      </c>
      <c r="O107" t="str">
        <f>IF(Table5[[#This Row],[Loan_Amount]]&gt;=1000000,"High value","Normal")</f>
        <v>High value</v>
      </c>
      <c r="P107" t="str">
        <f>IF(Table5[[#This Row],[Approval_Date]]="Approved","Processed","Under Review")</f>
        <v>Under Review</v>
      </c>
      <c r="Q107">
        <f>SUMIFS(Loan_Repayments!E:E,Loan_Repayments!B:B,Table5[[#This Row],[Loan_ID]])</f>
        <v>48155</v>
      </c>
      <c r="R107">
        <f>Table5[[#This Row],[Loan_Amount]]-Table5[[#This Row],[Total_Amount_Paid.]]</f>
        <v>8312381</v>
      </c>
      <c r="S107" t="str">
        <f t="shared" si="1"/>
        <v>Mar</v>
      </c>
      <c r="T107" t="str">
        <f>_xlfn.XLOOKUP(Table5[[#This Row],[Customer_ID]],Customers!A:A,Customers!C:C)</f>
        <v>Female</v>
      </c>
      <c r="U107" t="str">
        <f>_xlfn.XLOOKUP(Table5[[#This Row],[Employee_ID]],Employees!A:A,Employees!B:B)</f>
        <v>Employee 19</v>
      </c>
      <c r="V107" t="str">
        <f>_xlfn.XLOOKUP(Table5[[#This Row],[Branch_Id]],Branches!A:A,Branches!C:C)</f>
        <v>Vijayawada</v>
      </c>
      <c r="W107" t="str">
        <f>_xlfn.XLOOKUP(Table5[[#This Row],[Branch_Id]],Branches!A:A,Branches!D:D)</f>
        <v>Andhra Pradesh</v>
      </c>
    </row>
    <row r="108" spans="1:23" x14ac:dyDescent="0.3">
      <c r="A108" t="s">
        <v>559</v>
      </c>
      <c r="B108">
        <v>1168</v>
      </c>
      <c r="C108" t="s">
        <v>231</v>
      </c>
      <c r="D108" t="s">
        <v>275</v>
      </c>
      <c r="E108">
        <v>6471938</v>
      </c>
      <c r="F108">
        <v>8.5</v>
      </c>
      <c r="G108">
        <v>120</v>
      </c>
      <c r="H108" t="s">
        <v>476</v>
      </c>
      <c r="I108" t="s">
        <v>323</v>
      </c>
      <c r="J108" t="s">
        <v>560</v>
      </c>
      <c r="K108" t="str">
        <f>_xlfn.XLOOKUP(Table5[[#This Row],[Customer_ID]],Customers!A:A,Customers!B:B)</f>
        <v>Customer 1168</v>
      </c>
      <c r="L108" t="str">
        <f>_xlfn.XLOOKUP(Table5[[#This Row],[Loan_Type_ID]],Loan_Types!A:A,Loan_Types!B:B)</f>
        <v>Home Loan</v>
      </c>
      <c r="M108" t="str">
        <f>_xlfn.XLOOKUP(Table5[[#This Row],[Customer_ID]],Customers!A:A,Customers!H:H)</f>
        <v>B04</v>
      </c>
      <c r="N108" t="str">
        <f>_xlfn.XLOOKUP(Table5[[#This Row],[Branch_Id]],Branches!A:A,Branches!B:B)</f>
        <v xml:space="preserve">Guntur </v>
      </c>
      <c r="O108" t="str">
        <f>IF(Table5[[#This Row],[Loan_Amount]]&gt;=1000000,"High value","Normal")</f>
        <v>High value</v>
      </c>
      <c r="P108" t="str">
        <f>IF(Table5[[#This Row],[Approval_Date]]="Approved","Processed","Under Review")</f>
        <v>Under Review</v>
      </c>
      <c r="Q108">
        <f>SUMIFS(Loan_Repayments!E:E,Loan_Repayments!B:B,Table5[[#This Row],[Loan_ID]])</f>
        <v>219034</v>
      </c>
      <c r="R108">
        <f>Table5[[#This Row],[Loan_Amount]]-Table5[[#This Row],[Total_Amount_Paid.]]</f>
        <v>6252904</v>
      </c>
      <c r="S108" t="str">
        <f t="shared" si="1"/>
        <v>Sep</v>
      </c>
      <c r="T108" t="str">
        <f>_xlfn.XLOOKUP(Table5[[#This Row],[Customer_ID]],Customers!A:A,Customers!C:C)</f>
        <v>Male</v>
      </c>
      <c r="U108" t="str">
        <f>_xlfn.XLOOKUP(Table5[[#This Row],[Employee_ID]],Employees!A:A,Employees!B:B)</f>
        <v>Employee 11</v>
      </c>
      <c r="V108" t="str">
        <f>_xlfn.XLOOKUP(Table5[[#This Row],[Branch_Id]],Branches!A:A,Branches!C:C)</f>
        <v>Guntur</v>
      </c>
      <c r="W108" t="str">
        <f>_xlfn.XLOOKUP(Table5[[#This Row],[Branch_Id]],Branches!A:A,Branches!D:D)</f>
        <v>Andhra Pradesh</v>
      </c>
    </row>
    <row r="109" spans="1:23" x14ac:dyDescent="0.3">
      <c r="A109" t="s">
        <v>561</v>
      </c>
      <c r="B109">
        <v>1146</v>
      </c>
      <c r="C109" t="s">
        <v>233</v>
      </c>
      <c r="D109" t="s">
        <v>262</v>
      </c>
      <c r="E109">
        <v>5775999</v>
      </c>
      <c r="F109">
        <v>9.5</v>
      </c>
      <c r="G109">
        <v>120</v>
      </c>
      <c r="H109" t="s">
        <v>497</v>
      </c>
      <c r="I109" t="s">
        <v>323</v>
      </c>
      <c r="J109" t="s">
        <v>562</v>
      </c>
      <c r="K109" t="str">
        <f>_xlfn.XLOOKUP(Table5[[#This Row],[Customer_ID]],Customers!A:A,Customers!B:B)</f>
        <v>Customer 1146</v>
      </c>
      <c r="L109" t="str">
        <f>_xlfn.XLOOKUP(Table5[[#This Row],[Loan_Type_ID]],Loan_Types!A:A,Loan_Types!B:B)</f>
        <v>Personal Loan</v>
      </c>
      <c r="M109" t="str">
        <f>_xlfn.XLOOKUP(Table5[[#This Row],[Customer_ID]],Customers!A:A,Customers!H:H)</f>
        <v>B03</v>
      </c>
      <c r="N109" t="str">
        <f>_xlfn.XLOOKUP(Table5[[#This Row],[Branch_Id]],Branches!A:A,Branches!B:B)</f>
        <v xml:space="preserve">Vizag </v>
      </c>
      <c r="O109" t="str">
        <f>IF(Table5[[#This Row],[Loan_Amount]]&gt;=1000000,"High value","Normal")</f>
        <v>High value</v>
      </c>
      <c r="P109" t="str">
        <f>IF(Table5[[#This Row],[Approval_Date]]="Approved","Processed","Under Review")</f>
        <v>Under Review</v>
      </c>
      <c r="Q109">
        <f>SUMIFS(Loan_Repayments!E:E,Loan_Repayments!B:B,Table5[[#This Row],[Loan_ID]])</f>
        <v>185968</v>
      </c>
      <c r="R109">
        <f>Table5[[#This Row],[Loan_Amount]]-Table5[[#This Row],[Total_Amount_Paid.]]</f>
        <v>5590031</v>
      </c>
      <c r="S109" t="str">
        <f t="shared" si="1"/>
        <v>Nov</v>
      </c>
      <c r="T109" t="str">
        <f>_xlfn.XLOOKUP(Table5[[#This Row],[Customer_ID]],Customers!A:A,Customers!C:C)</f>
        <v>Male</v>
      </c>
      <c r="U109" t="str">
        <f>_xlfn.XLOOKUP(Table5[[#This Row],[Employee_ID]],Employees!A:A,Employees!B:B)</f>
        <v>Employee 5</v>
      </c>
      <c r="V109" t="str">
        <f>_xlfn.XLOOKUP(Table5[[#This Row],[Branch_Id]],Branches!A:A,Branches!C:C)</f>
        <v>Visakhapatnam</v>
      </c>
      <c r="W109" t="str">
        <f>_xlfn.XLOOKUP(Table5[[#This Row],[Branch_Id]],Branches!A:A,Branches!D:D)</f>
        <v>Andhra Pradesh</v>
      </c>
    </row>
    <row r="110" spans="1:23" x14ac:dyDescent="0.3">
      <c r="A110" t="s">
        <v>563</v>
      </c>
      <c r="B110">
        <v>1189</v>
      </c>
      <c r="C110" t="s">
        <v>237</v>
      </c>
      <c r="D110" t="s">
        <v>262</v>
      </c>
      <c r="E110">
        <v>8037462</v>
      </c>
      <c r="F110">
        <v>8.5</v>
      </c>
      <c r="G110">
        <v>36</v>
      </c>
      <c r="H110" t="s">
        <v>564</v>
      </c>
      <c r="I110" t="s">
        <v>323</v>
      </c>
      <c r="J110" t="s">
        <v>565</v>
      </c>
      <c r="K110" t="str">
        <f>_xlfn.XLOOKUP(Table5[[#This Row],[Customer_ID]],Customers!A:A,Customers!B:B)</f>
        <v>Customer 1189</v>
      </c>
      <c r="L110" t="str">
        <f>_xlfn.XLOOKUP(Table5[[#This Row],[Loan_Type_ID]],Loan_Types!A:A,Loan_Types!B:B)</f>
        <v>Education Loan</v>
      </c>
      <c r="M110" t="str">
        <f>_xlfn.XLOOKUP(Table5[[#This Row],[Customer_ID]],Customers!A:A,Customers!H:H)</f>
        <v>B05</v>
      </c>
      <c r="N110" t="str">
        <f>_xlfn.XLOOKUP(Table5[[#This Row],[Branch_Id]],Branches!A:A,Branches!B:B)</f>
        <v xml:space="preserve">Warangal </v>
      </c>
      <c r="O110" t="str">
        <f>IF(Table5[[#This Row],[Loan_Amount]]&gt;=1000000,"High value","Normal")</f>
        <v>High value</v>
      </c>
      <c r="P110" t="str">
        <f>IF(Table5[[#This Row],[Approval_Date]]="Approved","Processed","Under Review")</f>
        <v>Under Review</v>
      </c>
      <c r="Q110">
        <f>SUMIFS(Loan_Repayments!E:E,Loan_Repayments!B:B,Table5[[#This Row],[Loan_ID]])</f>
        <v>122735</v>
      </c>
      <c r="R110">
        <f>Table5[[#This Row],[Loan_Amount]]-Table5[[#This Row],[Total_Amount_Paid.]]</f>
        <v>7914727</v>
      </c>
      <c r="S110" t="str">
        <f t="shared" si="1"/>
        <v>Jun</v>
      </c>
      <c r="T110" t="str">
        <f>_xlfn.XLOOKUP(Table5[[#This Row],[Customer_ID]],Customers!A:A,Customers!C:C)</f>
        <v>Female</v>
      </c>
      <c r="U110" t="str">
        <f>_xlfn.XLOOKUP(Table5[[#This Row],[Employee_ID]],Employees!A:A,Employees!B:B)</f>
        <v>Employee 5</v>
      </c>
      <c r="V110" t="str">
        <f>_xlfn.XLOOKUP(Table5[[#This Row],[Branch_Id]],Branches!A:A,Branches!C:C)</f>
        <v>Warangal</v>
      </c>
      <c r="W110" t="str">
        <f>_xlfn.XLOOKUP(Table5[[#This Row],[Branch_Id]],Branches!A:A,Branches!D:D)</f>
        <v>Telangana</v>
      </c>
    </row>
    <row r="111" spans="1:23" x14ac:dyDescent="0.3">
      <c r="A111" t="s">
        <v>566</v>
      </c>
      <c r="B111">
        <v>1169</v>
      </c>
      <c r="C111" t="s">
        <v>237</v>
      </c>
      <c r="D111" t="s">
        <v>297</v>
      </c>
      <c r="E111">
        <v>2279515</v>
      </c>
      <c r="F111">
        <v>8.5</v>
      </c>
      <c r="G111">
        <v>84</v>
      </c>
      <c r="H111" t="s">
        <v>567</v>
      </c>
      <c r="I111" t="s">
        <v>346</v>
      </c>
      <c r="K111" t="str">
        <f>_xlfn.XLOOKUP(Table5[[#This Row],[Customer_ID]],Customers!A:A,Customers!B:B)</f>
        <v>Customer 1169</v>
      </c>
      <c r="L111" t="str">
        <f>_xlfn.XLOOKUP(Table5[[#This Row],[Loan_Type_ID]],Loan_Types!A:A,Loan_Types!B:B)</f>
        <v>Education Loan</v>
      </c>
      <c r="M111" t="str">
        <f>_xlfn.XLOOKUP(Table5[[#This Row],[Customer_ID]],Customers!A:A,Customers!H:H)</f>
        <v>B01</v>
      </c>
      <c r="N111" t="str">
        <f>_xlfn.XLOOKUP(Table5[[#This Row],[Branch_Id]],Branches!A:A,Branches!B:B)</f>
        <v xml:space="preserve">Hyderabad </v>
      </c>
      <c r="O111" t="str">
        <f>IF(Table5[[#This Row],[Loan_Amount]]&gt;=1000000,"High value","Normal")</f>
        <v>High value</v>
      </c>
      <c r="P111" t="str">
        <f>IF(Table5[[#This Row],[Approval_Date]]="Approved","Processed","Under Review")</f>
        <v>Under Review</v>
      </c>
      <c r="Q111">
        <f>SUMIFS(Loan_Repayments!E:E,Loan_Repayments!B:B,Table5[[#This Row],[Loan_ID]])</f>
        <v>94127</v>
      </c>
      <c r="R111">
        <f>Table5[[#This Row],[Loan_Amount]]-Table5[[#This Row],[Total_Amount_Paid.]]</f>
        <v>2185388</v>
      </c>
      <c r="S111" t="str">
        <f t="shared" si="1"/>
        <v>Sep</v>
      </c>
      <c r="T111" t="str">
        <f>_xlfn.XLOOKUP(Table5[[#This Row],[Customer_ID]],Customers!A:A,Customers!C:C)</f>
        <v>Female</v>
      </c>
      <c r="U111" t="str">
        <f>_xlfn.XLOOKUP(Table5[[#This Row],[Employee_ID]],Employees!A:A,Employees!B:B)</f>
        <v>Employee 22</v>
      </c>
      <c r="V111" t="str">
        <f>_xlfn.XLOOKUP(Table5[[#This Row],[Branch_Id]],Branches!A:A,Branches!C:C)</f>
        <v>Hyderabad</v>
      </c>
      <c r="W111" t="str">
        <f>_xlfn.XLOOKUP(Table5[[#This Row],[Branch_Id]],Branches!A:A,Branches!D:D)</f>
        <v>Telangana</v>
      </c>
    </row>
    <row r="112" spans="1:23" x14ac:dyDescent="0.3">
      <c r="A112" t="s">
        <v>568</v>
      </c>
      <c r="B112">
        <v>1097</v>
      </c>
      <c r="C112" t="s">
        <v>237</v>
      </c>
      <c r="D112" t="s">
        <v>262</v>
      </c>
      <c r="E112">
        <v>5457045</v>
      </c>
      <c r="F112">
        <v>7.5</v>
      </c>
      <c r="G112">
        <v>120</v>
      </c>
      <c r="H112" t="s">
        <v>332</v>
      </c>
      <c r="I112" t="s">
        <v>346</v>
      </c>
      <c r="K112" t="str">
        <f>_xlfn.XLOOKUP(Table5[[#This Row],[Customer_ID]],Customers!A:A,Customers!B:B)</f>
        <v>Customer 1097</v>
      </c>
      <c r="L112" t="str">
        <f>_xlfn.XLOOKUP(Table5[[#This Row],[Loan_Type_ID]],Loan_Types!A:A,Loan_Types!B:B)</f>
        <v>Education Loan</v>
      </c>
      <c r="M112" t="str">
        <f>_xlfn.XLOOKUP(Table5[[#This Row],[Customer_ID]],Customers!A:A,Customers!H:H)</f>
        <v>B03</v>
      </c>
      <c r="N112" t="str">
        <f>_xlfn.XLOOKUP(Table5[[#This Row],[Branch_Id]],Branches!A:A,Branches!B:B)</f>
        <v xml:space="preserve">Vizag </v>
      </c>
      <c r="O112" t="str">
        <f>IF(Table5[[#This Row],[Loan_Amount]]&gt;=1000000,"High value","Normal")</f>
        <v>High value</v>
      </c>
      <c r="P112" t="str">
        <f>IF(Table5[[#This Row],[Approval_Date]]="Approved","Processed","Under Review")</f>
        <v>Under Review</v>
      </c>
      <c r="Q112">
        <f>SUMIFS(Loan_Repayments!E:E,Loan_Repayments!B:B,Table5[[#This Row],[Loan_ID]])</f>
        <v>90380</v>
      </c>
      <c r="R112">
        <f>Table5[[#This Row],[Loan_Amount]]-Table5[[#This Row],[Total_Amount_Paid.]]</f>
        <v>5366665</v>
      </c>
      <c r="S112" t="str">
        <f t="shared" si="1"/>
        <v>Nov</v>
      </c>
      <c r="T112" t="str">
        <f>_xlfn.XLOOKUP(Table5[[#This Row],[Customer_ID]],Customers!A:A,Customers!C:C)</f>
        <v>Male</v>
      </c>
      <c r="U112" t="str">
        <f>_xlfn.XLOOKUP(Table5[[#This Row],[Employee_ID]],Employees!A:A,Employees!B:B)</f>
        <v>Employee 5</v>
      </c>
      <c r="V112" t="str">
        <f>_xlfn.XLOOKUP(Table5[[#This Row],[Branch_Id]],Branches!A:A,Branches!C:C)</f>
        <v>Visakhapatnam</v>
      </c>
      <c r="W112" t="str">
        <f>_xlfn.XLOOKUP(Table5[[#This Row],[Branch_Id]],Branches!A:A,Branches!D:D)</f>
        <v>Andhra Pradesh</v>
      </c>
    </row>
    <row r="113" spans="1:23" x14ac:dyDescent="0.3">
      <c r="A113" t="s">
        <v>569</v>
      </c>
      <c r="B113">
        <v>1057</v>
      </c>
      <c r="C113" t="s">
        <v>235</v>
      </c>
      <c r="D113" t="s">
        <v>311</v>
      </c>
      <c r="E113">
        <v>9384445</v>
      </c>
      <c r="F113">
        <v>9.5</v>
      </c>
      <c r="G113">
        <v>60</v>
      </c>
      <c r="H113" t="s">
        <v>570</v>
      </c>
      <c r="I113" t="s">
        <v>336</v>
      </c>
      <c r="K113" t="str">
        <f>_xlfn.XLOOKUP(Table5[[#This Row],[Customer_ID]],Customers!A:A,Customers!B:B)</f>
        <v>Customer 1057</v>
      </c>
      <c r="L113" t="str">
        <f>_xlfn.XLOOKUP(Table5[[#This Row],[Loan_Type_ID]],Loan_Types!A:A,Loan_Types!B:B)</f>
        <v>Car Loan</v>
      </c>
      <c r="M113" t="str">
        <f>_xlfn.XLOOKUP(Table5[[#This Row],[Customer_ID]],Customers!A:A,Customers!H:H)</f>
        <v>B02</v>
      </c>
      <c r="N113" t="str">
        <f>_xlfn.XLOOKUP(Table5[[#This Row],[Branch_Id]],Branches!A:A,Branches!B:B)</f>
        <v xml:space="preserve">Vijayawada </v>
      </c>
      <c r="O113" t="str">
        <f>IF(Table5[[#This Row],[Loan_Amount]]&gt;=1000000,"High value","Normal")</f>
        <v>High value</v>
      </c>
      <c r="P113" t="str">
        <f>IF(Table5[[#This Row],[Approval_Date]]="Approved","Processed","Under Review")</f>
        <v>Under Review</v>
      </c>
      <c r="Q113">
        <f>SUMIFS(Loan_Repayments!E:E,Loan_Repayments!B:B,Table5[[#This Row],[Loan_ID]])</f>
        <v>65771</v>
      </c>
      <c r="R113">
        <f>Table5[[#This Row],[Loan_Amount]]-Table5[[#This Row],[Total_Amount_Paid.]]</f>
        <v>9318674</v>
      </c>
      <c r="S113" t="str">
        <f t="shared" si="1"/>
        <v>Aug</v>
      </c>
      <c r="T113" t="str">
        <f>_xlfn.XLOOKUP(Table5[[#This Row],[Customer_ID]],Customers!A:A,Customers!C:C)</f>
        <v>Female</v>
      </c>
      <c r="U113" t="str">
        <f>_xlfn.XLOOKUP(Table5[[#This Row],[Employee_ID]],Employees!A:A,Employees!B:B)</f>
        <v>Employee 29</v>
      </c>
      <c r="V113" t="str">
        <f>_xlfn.XLOOKUP(Table5[[#This Row],[Branch_Id]],Branches!A:A,Branches!C:C)</f>
        <v>Vijayawada</v>
      </c>
      <c r="W113" t="str">
        <f>_xlfn.XLOOKUP(Table5[[#This Row],[Branch_Id]],Branches!A:A,Branches!D:D)</f>
        <v>Andhra Pradesh</v>
      </c>
    </row>
    <row r="114" spans="1:23" x14ac:dyDescent="0.3">
      <c r="A114" t="s">
        <v>571</v>
      </c>
      <c r="B114">
        <v>1157</v>
      </c>
      <c r="C114" t="s">
        <v>235</v>
      </c>
      <c r="D114" t="s">
        <v>269</v>
      </c>
      <c r="E114">
        <v>1812500</v>
      </c>
      <c r="F114">
        <v>8.5</v>
      </c>
      <c r="G114">
        <v>240</v>
      </c>
      <c r="H114" t="s">
        <v>404</v>
      </c>
      <c r="I114" t="s">
        <v>323</v>
      </c>
      <c r="J114" t="s">
        <v>572</v>
      </c>
      <c r="K114" t="str">
        <f>_xlfn.XLOOKUP(Table5[[#This Row],[Customer_ID]],Customers!A:A,Customers!B:B)</f>
        <v>Customer 1157</v>
      </c>
      <c r="L114" t="str">
        <f>_xlfn.XLOOKUP(Table5[[#This Row],[Loan_Type_ID]],Loan_Types!A:A,Loan_Types!B:B)</f>
        <v>Car Loan</v>
      </c>
      <c r="M114" t="str">
        <f>_xlfn.XLOOKUP(Table5[[#This Row],[Customer_ID]],Customers!A:A,Customers!H:H)</f>
        <v>B03</v>
      </c>
      <c r="N114" t="str">
        <f>_xlfn.XLOOKUP(Table5[[#This Row],[Branch_Id]],Branches!A:A,Branches!B:B)</f>
        <v xml:space="preserve">Vizag </v>
      </c>
      <c r="O114" t="str">
        <f>IF(Table5[[#This Row],[Loan_Amount]]&gt;=1000000,"High value","Normal")</f>
        <v>High value</v>
      </c>
      <c r="P114" t="str">
        <f>IF(Table5[[#This Row],[Approval_Date]]="Approved","Processed","Under Review")</f>
        <v>Under Review</v>
      </c>
      <c r="Q114">
        <f>SUMIFS(Loan_Repayments!E:E,Loan_Repayments!B:B,Table5[[#This Row],[Loan_ID]])</f>
        <v>170385</v>
      </c>
      <c r="R114">
        <f>Table5[[#This Row],[Loan_Amount]]-Table5[[#This Row],[Total_Amount_Paid.]]</f>
        <v>1642115</v>
      </c>
      <c r="S114" t="str">
        <f t="shared" si="1"/>
        <v>Oct</v>
      </c>
      <c r="T114" t="str">
        <f>_xlfn.XLOOKUP(Table5[[#This Row],[Customer_ID]],Customers!A:A,Customers!C:C)</f>
        <v>Female</v>
      </c>
      <c r="U114" t="str">
        <f>_xlfn.XLOOKUP(Table5[[#This Row],[Employee_ID]],Employees!A:A,Employees!B:B)</f>
        <v>Employee 8</v>
      </c>
      <c r="V114" t="str">
        <f>_xlfn.XLOOKUP(Table5[[#This Row],[Branch_Id]],Branches!A:A,Branches!C:C)</f>
        <v>Visakhapatnam</v>
      </c>
      <c r="W114" t="str">
        <f>_xlfn.XLOOKUP(Table5[[#This Row],[Branch_Id]],Branches!A:A,Branches!D:D)</f>
        <v>Andhra Pradesh</v>
      </c>
    </row>
    <row r="115" spans="1:23" x14ac:dyDescent="0.3">
      <c r="A115" t="s">
        <v>573</v>
      </c>
      <c r="B115">
        <v>1073</v>
      </c>
      <c r="C115" t="s">
        <v>235</v>
      </c>
      <c r="D115" t="s">
        <v>273</v>
      </c>
      <c r="E115">
        <v>5876772</v>
      </c>
      <c r="F115">
        <v>11</v>
      </c>
      <c r="G115">
        <v>240</v>
      </c>
      <c r="H115" t="s">
        <v>574</v>
      </c>
      <c r="I115" t="s">
        <v>336</v>
      </c>
      <c r="K115" t="str">
        <f>_xlfn.XLOOKUP(Table5[[#This Row],[Customer_ID]],Customers!A:A,Customers!B:B)</f>
        <v>Customer 1073</v>
      </c>
      <c r="L115" t="str">
        <f>_xlfn.XLOOKUP(Table5[[#This Row],[Loan_Type_ID]],Loan_Types!A:A,Loan_Types!B:B)</f>
        <v>Car Loan</v>
      </c>
      <c r="M115" t="str">
        <f>_xlfn.XLOOKUP(Table5[[#This Row],[Customer_ID]],Customers!A:A,Customers!H:H)</f>
        <v>B02</v>
      </c>
      <c r="N115" t="str">
        <f>_xlfn.XLOOKUP(Table5[[#This Row],[Branch_Id]],Branches!A:A,Branches!B:B)</f>
        <v xml:space="preserve">Vijayawada </v>
      </c>
      <c r="O115" t="str">
        <f>IF(Table5[[#This Row],[Loan_Amount]]&gt;=1000000,"High value","Normal")</f>
        <v>High value</v>
      </c>
      <c r="P115" t="str">
        <f>IF(Table5[[#This Row],[Approval_Date]]="Approved","Processed","Under Review")</f>
        <v>Under Review</v>
      </c>
      <c r="Q115">
        <f>SUMIFS(Loan_Repayments!E:E,Loan_Repayments!B:B,Table5[[#This Row],[Loan_ID]])</f>
        <v>0</v>
      </c>
      <c r="R115">
        <f>Table5[[#This Row],[Loan_Amount]]-Table5[[#This Row],[Total_Amount_Paid.]]</f>
        <v>5876772</v>
      </c>
      <c r="S115" t="str">
        <f t="shared" si="1"/>
        <v>Sep</v>
      </c>
      <c r="T115" t="str">
        <f>_xlfn.XLOOKUP(Table5[[#This Row],[Customer_ID]],Customers!A:A,Customers!C:C)</f>
        <v>Male</v>
      </c>
      <c r="U115" t="str">
        <f>_xlfn.XLOOKUP(Table5[[#This Row],[Employee_ID]],Employees!A:A,Employees!B:B)</f>
        <v>Employee 10</v>
      </c>
      <c r="V115" t="str">
        <f>_xlfn.XLOOKUP(Table5[[#This Row],[Branch_Id]],Branches!A:A,Branches!C:C)</f>
        <v>Vijayawada</v>
      </c>
      <c r="W115" t="str">
        <f>_xlfn.XLOOKUP(Table5[[#This Row],[Branch_Id]],Branches!A:A,Branches!D:D)</f>
        <v>Andhra Pradesh</v>
      </c>
    </row>
    <row r="116" spans="1:23" x14ac:dyDescent="0.3">
      <c r="A116" t="s">
        <v>575</v>
      </c>
      <c r="B116">
        <v>1046</v>
      </c>
      <c r="C116" t="s">
        <v>239</v>
      </c>
      <c r="D116" t="s">
        <v>275</v>
      </c>
      <c r="E116">
        <v>2899445</v>
      </c>
      <c r="F116">
        <v>9.5</v>
      </c>
      <c r="G116">
        <v>36</v>
      </c>
      <c r="H116" t="s">
        <v>444</v>
      </c>
      <c r="I116" t="s">
        <v>323</v>
      </c>
      <c r="J116" t="s">
        <v>576</v>
      </c>
      <c r="K116" t="str">
        <f>_xlfn.XLOOKUP(Table5[[#This Row],[Customer_ID]],Customers!A:A,Customers!B:B)</f>
        <v>Customer 1046</v>
      </c>
      <c r="L116" t="str">
        <f>_xlfn.XLOOKUP(Table5[[#This Row],[Loan_Type_ID]],Loan_Types!A:A,Loan_Types!B:B)</f>
        <v>Business Loan</v>
      </c>
      <c r="M116" t="str">
        <f>_xlfn.XLOOKUP(Table5[[#This Row],[Customer_ID]],Customers!A:A,Customers!H:H)</f>
        <v>B02</v>
      </c>
      <c r="N116" t="str">
        <f>_xlfn.XLOOKUP(Table5[[#This Row],[Branch_Id]],Branches!A:A,Branches!B:B)</f>
        <v xml:space="preserve">Vijayawada </v>
      </c>
      <c r="O116" t="str">
        <f>IF(Table5[[#This Row],[Loan_Amount]]&gt;=1000000,"High value","Normal")</f>
        <v>High value</v>
      </c>
      <c r="P116" t="str">
        <f>IF(Table5[[#This Row],[Approval_Date]]="Approved","Processed","Under Review")</f>
        <v>Under Review</v>
      </c>
      <c r="Q116">
        <f>SUMIFS(Loan_Repayments!E:E,Loan_Repayments!B:B,Table5[[#This Row],[Loan_ID]])</f>
        <v>43980</v>
      </c>
      <c r="R116">
        <f>Table5[[#This Row],[Loan_Amount]]-Table5[[#This Row],[Total_Amount_Paid.]]</f>
        <v>2855465</v>
      </c>
      <c r="S116" t="str">
        <f t="shared" si="1"/>
        <v>Jun</v>
      </c>
      <c r="T116" t="str">
        <f>_xlfn.XLOOKUP(Table5[[#This Row],[Customer_ID]],Customers!A:A,Customers!C:C)</f>
        <v>Female</v>
      </c>
      <c r="U116" t="str">
        <f>_xlfn.XLOOKUP(Table5[[#This Row],[Employee_ID]],Employees!A:A,Employees!B:B)</f>
        <v>Employee 11</v>
      </c>
      <c r="V116" t="str">
        <f>_xlfn.XLOOKUP(Table5[[#This Row],[Branch_Id]],Branches!A:A,Branches!C:C)</f>
        <v>Vijayawada</v>
      </c>
      <c r="W116" t="str">
        <f>_xlfn.XLOOKUP(Table5[[#This Row],[Branch_Id]],Branches!A:A,Branches!D:D)</f>
        <v>Andhra Pradesh</v>
      </c>
    </row>
    <row r="117" spans="1:23" x14ac:dyDescent="0.3">
      <c r="A117" t="s">
        <v>577</v>
      </c>
      <c r="B117">
        <v>1152</v>
      </c>
      <c r="C117" t="s">
        <v>239</v>
      </c>
      <c r="D117" t="s">
        <v>277</v>
      </c>
      <c r="E117">
        <v>8070904</v>
      </c>
      <c r="F117">
        <v>8.5</v>
      </c>
      <c r="G117">
        <v>36</v>
      </c>
      <c r="H117" t="s">
        <v>574</v>
      </c>
      <c r="I117" t="s">
        <v>323</v>
      </c>
      <c r="J117" t="s">
        <v>530</v>
      </c>
      <c r="K117" t="str">
        <f>_xlfn.XLOOKUP(Table5[[#This Row],[Customer_ID]],Customers!A:A,Customers!B:B)</f>
        <v>Customer 1152</v>
      </c>
      <c r="L117" t="str">
        <f>_xlfn.XLOOKUP(Table5[[#This Row],[Loan_Type_ID]],Loan_Types!A:A,Loan_Types!B:B)</f>
        <v>Business Loan</v>
      </c>
      <c r="M117" t="str">
        <f>_xlfn.XLOOKUP(Table5[[#This Row],[Customer_ID]],Customers!A:A,Customers!H:H)</f>
        <v>B03</v>
      </c>
      <c r="N117" t="str">
        <f>_xlfn.XLOOKUP(Table5[[#This Row],[Branch_Id]],Branches!A:A,Branches!B:B)</f>
        <v xml:space="preserve">Vizag </v>
      </c>
      <c r="O117" t="str">
        <f>IF(Table5[[#This Row],[Loan_Amount]]&gt;=1000000,"High value","Normal")</f>
        <v>High value</v>
      </c>
      <c r="P117" t="str">
        <f>IF(Table5[[#This Row],[Approval_Date]]="Approved","Processed","Under Review")</f>
        <v>Under Review</v>
      </c>
      <c r="Q117">
        <f>SUMIFS(Loan_Repayments!E:E,Loan_Repayments!B:B,Table5[[#This Row],[Loan_ID]])</f>
        <v>47857</v>
      </c>
      <c r="R117">
        <f>Table5[[#This Row],[Loan_Amount]]-Table5[[#This Row],[Total_Amount_Paid.]]</f>
        <v>8023047</v>
      </c>
      <c r="S117" t="str">
        <f t="shared" si="1"/>
        <v>Sep</v>
      </c>
      <c r="T117" t="str">
        <f>_xlfn.XLOOKUP(Table5[[#This Row],[Customer_ID]],Customers!A:A,Customers!C:C)</f>
        <v>Female</v>
      </c>
      <c r="U117" t="str">
        <f>_xlfn.XLOOKUP(Table5[[#This Row],[Employee_ID]],Employees!A:A,Employees!B:B)</f>
        <v>Employee 12</v>
      </c>
      <c r="V117" t="str">
        <f>_xlfn.XLOOKUP(Table5[[#This Row],[Branch_Id]],Branches!A:A,Branches!C:C)</f>
        <v>Visakhapatnam</v>
      </c>
      <c r="W117" t="str">
        <f>_xlfn.XLOOKUP(Table5[[#This Row],[Branch_Id]],Branches!A:A,Branches!D:D)</f>
        <v>Andhra Pradesh</v>
      </c>
    </row>
    <row r="118" spans="1:23" x14ac:dyDescent="0.3">
      <c r="A118" t="s">
        <v>578</v>
      </c>
      <c r="B118">
        <v>1172</v>
      </c>
      <c r="C118" t="s">
        <v>231</v>
      </c>
      <c r="D118" t="s">
        <v>283</v>
      </c>
      <c r="E118">
        <v>9992093</v>
      </c>
      <c r="F118">
        <v>7.5</v>
      </c>
      <c r="G118">
        <v>36</v>
      </c>
      <c r="H118" t="s">
        <v>497</v>
      </c>
      <c r="I118" t="s">
        <v>323</v>
      </c>
      <c r="J118" t="s">
        <v>562</v>
      </c>
      <c r="K118" t="str">
        <f>_xlfn.XLOOKUP(Table5[[#This Row],[Customer_ID]],Customers!A:A,Customers!B:B)</f>
        <v>Customer 1172</v>
      </c>
      <c r="L118" t="str">
        <f>_xlfn.XLOOKUP(Table5[[#This Row],[Loan_Type_ID]],Loan_Types!A:A,Loan_Types!B:B)</f>
        <v>Home Loan</v>
      </c>
      <c r="M118" t="str">
        <f>_xlfn.XLOOKUP(Table5[[#This Row],[Customer_ID]],Customers!A:A,Customers!H:H)</f>
        <v>B04</v>
      </c>
      <c r="N118" t="str">
        <f>_xlfn.XLOOKUP(Table5[[#This Row],[Branch_Id]],Branches!A:A,Branches!B:B)</f>
        <v xml:space="preserve">Guntur </v>
      </c>
      <c r="O118" t="str">
        <f>IF(Table5[[#This Row],[Loan_Amount]]&gt;=1000000,"High value","Normal")</f>
        <v>High value</v>
      </c>
      <c r="P118" t="str">
        <f>IF(Table5[[#This Row],[Approval_Date]]="Approved","Processed","Under Review")</f>
        <v>Under Review</v>
      </c>
      <c r="Q118">
        <f>SUMIFS(Loan_Repayments!E:E,Loan_Repayments!B:B,Table5[[#This Row],[Loan_ID]])</f>
        <v>76494</v>
      </c>
      <c r="R118">
        <f>Table5[[#This Row],[Loan_Amount]]-Table5[[#This Row],[Total_Amount_Paid.]]</f>
        <v>9915599</v>
      </c>
      <c r="S118" t="str">
        <f t="shared" si="1"/>
        <v>Nov</v>
      </c>
      <c r="T118" t="str">
        <f>_xlfn.XLOOKUP(Table5[[#This Row],[Customer_ID]],Customers!A:A,Customers!C:C)</f>
        <v>Male</v>
      </c>
      <c r="U118" t="str">
        <f>_xlfn.XLOOKUP(Table5[[#This Row],[Employee_ID]],Employees!A:A,Employees!B:B)</f>
        <v>Employee 15</v>
      </c>
      <c r="V118" t="str">
        <f>_xlfn.XLOOKUP(Table5[[#This Row],[Branch_Id]],Branches!A:A,Branches!C:C)</f>
        <v>Guntur</v>
      </c>
      <c r="W118" t="str">
        <f>_xlfn.XLOOKUP(Table5[[#This Row],[Branch_Id]],Branches!A:A,Branches!D:D)</f>
        <v>Andhra Pradesh</v>
      </c>
    </row>
    <row r="119" spans="1:23" x14ac:dyDescent="0.3">
      <c r="A119" t="s">
        <v>579</v>
      </c>
      <c r="B119">
        <v>1057</v>
      </c>
      <c r="C119" t="s">
        <v>233</v>
      </c>
      <c r="D119" t="s">
        <v>305</v>
      </c>
      <c r="E119">
        <v>6666090</v>
      </c>
      <c r="F119">
        <v>12</v>
      </c>
      <c r="G119">
        <v>36</v>
      </c>
      <c r="H119" t="s">
        <v>580</v>
      </c>
      <c r="I119" t="s">
        <v>323</v>
      </c>
      <c r="J119" t="s">
        <v>353</v>
      </c>
      <c r="K119" t="str">
        <f>_xlfn.XLOOKUP(Table5[[#This Row],[Customer_ID]],Customers!A:A,Customers!B:B)</f>
        <v>Customer 1057</v>
      </c>
      <c r="L119" t="str">
        <f>_xlfn.XLOOKUP(Table5[[#This Row],[Loan_Type_ID]],Loan_Types!A:A,Loan_Types!B:B)</f>
        <v>Personal Loan</v>
      </c>
      <c r="M119" t="str">
        <f>_xlfn.XLOOKUP(Table5[[#This Row],[Customer_ID]],Customers!A:A,Customers!H:H)</f>
        <v>B02</v>
      </c>
      <c r="N119" t="str">
        <f>_xlfn.XLOOKUP(Table5[[#This Row],[Branch_Id]],Branches!A:A,Branches!B:B)</f>
        <v xml:space="preserve">Vijayawada </v>
      </c>
      <c r="O119" t="str">
        <f>IF(Table5[[#This Row],[Loan_Amount]]&gt;=1000000,"High value","Normal")</f>
        <v>High value</v>
      </c>
      <c r="P119" t="str">
        <f>IF(Table5[[#This Row],[Approval_Date]]="Approved","Processed","Under Review")</f>
        <v>Under Review</v>
      </c>
      <c r="Q119">
        <f>SUMIFS(Loan_Repayments!E:E,Loan_Repayments!B:B,Table5[[#This Row],[Loan_ID]])</f>
        <v>144273</v>
      </c>
      <c r="R119">
        <f>Table5[[#This Row],[Loan_Amount]]-Table5[[#This Row],[Total_Amount_Paid.]]</f>
        <v>6521817</v>
      </c>
      <c r="S119" t="str">
        <f t="shared" si="1"/>
        <v>Mar</v>
      </c>
      <c r="T119" t="str">
        <f>_xlfn.XLOOKUP(Table5[[#This Row],[Customer_ID]],Customers!A:A,Customers!C:C)</f>
        <v>Female</v>
      </c>
      <c r="U119" t="str">
        <f>_xlfn.XLOOKUP(Table5[[#This Row],[Employee_ID]],Employees!A:A,Employees!B:B)</f>
        <v>Employee 26</v>
      </c>
      <c r="V119" t="str">
        <f>_xlfn.XLOOKUP(Table5[[#This Row],[Branch_Id]],Branches!A:A,Branches!C:C)</f>
        <v>Vijayawada</v>
      </c>
      <c r="W119" t="str">
        <f>_xlfn.XLOOKUP(Table5[[#This Row],[Branch_Id]],Branches!A:A,Branches!D:D)</f>
        <v>Andhra Pradesh</v>
      </c>
    </row>
    <row r="120" spans="1:23" x14ac:dyDescent="0.3">
      <c r="A120" t="s">
        <v>581</v>
      </c>
      <c r="B120">
        <v>1154</v>
      </c>
      <c r="C120" t="s">
        <v>239</v>
      </c>
      <c r="D120" t="s">
        <v>303</v>
      </c>
      <c r="E120">
        <v>964087</v>
      </c>
      <c r="F120">
        <v>11</v>
      </c>
      <c r="G120">
        <v>60</v>
      </c>
      <c r="H120" t="s">
        <v>572</v>
      </c>
      <c r="I120" t="s">
        <v>346</v>
      </c>
      <c r="K120" t="str">
        <f>_xlfn.XLOOKUP(Table5[[#This Row],[Customer_ID]],Customers!A:A,Customers!B:B)</f>
        <v>Customer 1154</v>
      </c>
      <c r="L120" t="str">
        <f>_xlfn.XLOOKUP(Table5[[#This Row],[Loan_Type_ID]],Loan_Types!A:A,Loan_Types!B:B)</f>
        <v>Business Loan</v>
      </c>
      <c r="M120" t="str">
        <f>_xlfn.XLOOKUP(Table5[[#This Row],[Customer_ID]],Customers!A:A,Customers!H:H)</f>
        <v>B04</v>
      </c>
      <c r="N120" t="str">
        <f>_xlfn.XLOOKUP(Table5[[#This Row],[Branch_Id]],Branches!A:A,Branches!B:B)</f>
        <v xml:space="preserve">Guntur </v>
      </c>
      <c r="O120" t="str">
        <f>IF(Table5[[#This Row],[Loan_Amount]]&gt;=1000000,"High value","Normal")</f>
        <v>Normal</v>
      </c>
      <c r="P120" t="str">
        <f>IF(Table5[[#This Row],[Approval_Date]]="Approved","Processed","Under Review")</f>
        <v>Under Review</v>
      </c>
      <c r="Q120">
        <f>SUMIFS(Loan_Repayments!E:E,Loan_Repayments!B:B,Table5[[#This Row],[Loan_ID]])</f>
        <v>105421</v>
      </c>
      <c r="R120">
        <f>Table5[[#This Row],[Loan_Amount]]-Table5[[#This Row],[Total_Amount_Paid.]]</f>
        <v>858666</v>
      </c>
      <c r="S120" t="str">
        <f t="shared" si="1"/>
        <v>Oct</v>
      </c>
      <c r="T120" t="str">
        <f>_xlfn.XLOOKUP(Table5[[#This Row],[Customer_ID]],Customers!A:A,Customers!C:C)</f>
        <v>Male</v>
      </c>
      <c r="U120" t="str">
        <f>_xlfn.XLOOKUP(Table5[[#This Row],[Employee_ID]],Employees!A:A,Employees!B:B)</f>
        <v>Employee 25</v>
      </c>
      <c r="V120" t="str">
        <f>_xlfn.XLOOKUP(Table5[[#This Row],[Branch_Id]],Branches!A:A,Branches!C:C)</f>
        <v>Guntur</v>
      </c>
      <c r="W120" t="str">
        <f>_xlfn.XLOOKUP(Table5[[#This Row],[Branch_Id]],Branches!A:A,Branches!D:D)</f>
        <v>Andhra Pradesh</v>
      </c>
    </row>
    <row r="121" spans="1:23" x14ac:dyDescent="0.3">
      <c r="A121" t="s">
        <v>582</v>
      </c>
      <c r="B121">
        <v>1007</v>
      </c>
      <c r="C121" t="s">
        <v>239</v>
      </c>
      <c r="D121" t="s">
        <v>273</v>
      </c>
      <c r="E121">
        <v>3942062</v>
      </c>
      <c r="F121">
        <v>12</v>
      </c>
      <c r="G121">
        <v>36</v>
      </c>
      <c r="H121" t="s">
        <v>425</v>
      </c>
      <c r="I121" t="s">
        <v>323</v>
      </c>
      <c r="J121" t="s">
        <v>583</v>
      </c>
      <c r="K121" t="str">
        <f>_xlfn.XLOOKUP(Table5[[#This Row],[Customer_ID]],Customers!A:A,Customers!B:B)</f>
        <v>Customer 1007</v>
      </c>
      <c r="L121" t="str">
        <f>_xlfn.XLOOKUP(Table5[[#This Row],[Loan_Type_ID]],Loan_Types!A:A,Loan_Types!B:B)</f>
        <v>Business Loan</v>
      </c>
      <c r="M121" t="str">
        <f>_xlfn.XLOOKUP(Table5[[#This Row],[Customer_ID]],Customers!A:A,Customers!H:H)</f>
        <v>B03</v>
      </c>
      <c r="N121" t="str">
        <f>_xlfn.XLOOKUP(Table5[[#This Row],[Branch_Id]],Branches!A:A,Branches!B:B)</f>
        <v xml:space="preserve">Vizag </v>
      </c>
      <c r="O121" t="str">
        <f>IF(Table5[[#This Row],[Loan_Amount]]&gt;=1000000,"High value","Normal")</f>
        <v>High value</v>
      </c>
      <c r="P121" t="str">
        <f>IF(Table5[[#This Row],[Approval_Date]]="Approved","Processed","Under Review")</f>
        <v>Under Review</v>
      </c>
      <c r="Q121">
        <f>SUMIFS(Loan_Repayments!E:E,Loan_Repayments!B:B,Table5[[#This Row],[Loan_ID]])</f>
        <v>34291</v>
      </c>
      <c r="R121">
        <f>Table5[[#This Row],[Loan_Amount]]-Table5[[#This Row],[Total_Amount_Paid.]]</f>
        <v>3907771</v>
      </c>
      <c r="S121" t="str">
        <f t="shared" si="1"/>
        <v>Oct</v>
      </c>
      <c r="T121" t="str">
        <f>_xlfn.XLOOKUP(Table5[[#This Row],[Customer_ID]],Customers!A:A,Customers!C:C)</f>
        <v>Male</v>
      </c>
      <c r="U121" t="str">
        <f>_xlfn.XLOOKUP(Table5[[#This Row],[Employee_ID]],Employees!A:A,Employees!B:B)</f>
        <v>Employee 10</v>
      </c>
      <c r="V121" t="str">
        <f>_xlfn.XLOOKUP(Table5[[#This Row],[Branch_Id]],Branches!A:A,Branches!C:C)</f>
        <v>Visakhapatnam</v>
      </c>
      <c r="W121" t="str">
        <f>_xlfn.XLOOKUP(Table5[[#This Row],[Branch_Id]],Branches!A:A,Branches!D:D)</f>
        <v>Andhra Pradesh</v>
      </c>
    </row>
    <row r="122" spans="1:23" x14ac:dyDescent="0.3">
      <c r="A122" t="s">
        <v>584</v>
      </c>
      <c r="B122">
        <v>1121</v>
      </c>
      <c r="C122" t="s">
        <v>237</v>
      </c>
      <c r="D122" t="s">
        <v>295</v>
      </c>
      <c r="E122">
        <v>9578430</v>
      </c>
      <c r="F122">
        <v>8.5</v>
      </c>
      <c r="G122">
        <v>240</v>
      </c>
      <c r="H122" t="s">
        <v>585</v>
      </c>
      <c r="I122" t="s">
        <v>323</v>
      </c>
      <c r="J122" t="s">
        <v>586</v>
      </c>
      <c r="K122" t="str">
        <f>_xlfn.XLOOKUP(Table5[[#This Row],[Customer_ID]],Customers!A:A,Customers!B:B)</f>
        <v>Customer 1121</v>
      </c>
      <c r="L122" t="str">
        <f>_xlfn.XLOOKUP(Table5[[#This Row],[Loan_Type_ID]],Loan_Types!A:A,Loan_Types!B:B)</f>
        <v>Education Loan</v>
      </c>
      <c r="M122" t="str">
        <f>_xlfn.XLOOKUP(Table5[[#This Row],[Customer_ID]],Customers!A:A,Customers!H:H)</f>
        <v>B01</v>
      </c>
      <c r="N122" t="str">
        <f>_xlfn.XLOOKUP(Table5[[#This Row],[Branch_Id]],Branches!A:A,Branches!B:B)</f>
        <v xml:space="preserve">Hyderabad </v>
      </c>
      <c r="O122" t="str">
        <f>IF(Table5[[#This Row],[Loan_Amount]]&gt;=1000000,"High value","Normal")</f>
        <v>High value</v>
      </c>
      <c r="P122" t="str">
        <f>IF(Table5[[#This Row],[Approval_Date]]="Approved","Processed","Under Review")</f>
        <v>Under Review</v>
      </c>
      <c r="Q122">
        <f>SUMIFS(Loan_Repayments!E:E,Loan_Repayments!B:B,Table5[[#This Row],[Loan_ID]])</f>
        <v>128903</v>
      </c>
      <c r="R122">
        <f>Table5[[#This Row],[Loan_Amount]]-Table5[[#This Row],[Total_Amount_Paid.]]</f>
        <v>9449527</v>
      </c>
      <c r="S122" t="str">
        <f t="shared" si="1"/>
        <v>Dec</v>
      </c>
      <c r="T122" t="str">
        <f>_xlfn.XLOOKUP(Table5[[#This Row],[Customer_ID]],Customers!A:A,Customers!C:C)</f>
        <v>Female</v>
      </c>
      <c r="U122" t="str">
        <f>_xlfn.XLOOKUP(Table5[[#This Row],[Employee_ID]],Employees!A:A,Employees!B:B)</f>
        <v>Employee 21</v>
      </c>
      <c r="V122" t="str">
        <f>_xlfn.XLOOKUP(Table5[[#This Row],[Branch_Id]],Branches!A:A,Branches!C:C)</f>
        <v>Hyderabad</v>
      </c>
      <c r="W122" t="str">
        <f>_xlfn.XLOOKUP(Table5[[#This Row],[Branch_Id]],Branches!A:A,Branches!D:D)</f>
        <v>Telangana</v>
      </c>
    </row>
    <row r="123" spans="1:23" x14ac:dyDescent="0.3">
      <c r="A123" t="s">
        <v>587</v>
      </c>
      <c r="B123">
        <v>1096</v>
      </c>
      <c r="C123" t="s">
        <v>231</v>
      </c>
      <c r="D123" t="s">
        <v>305</v>
      </c>
      <c r="E123">
        <v>6116571</v>
      </c>
      <c r="F123">
        <v>7.5</v>
      </c>
      <c r="G123">
        <v>240</v>
      </c>
      <c r="H123" t="s">
        <v>588</v>
      </c>
      <c r="I123" t="s">
        <v>336</v>
      </c>
      <c r="K123" t="str">
        <f>_xlfn.XLOOKUP(Table5[[#This Row],[Customer_ID]],Customers!A:A,Customers!B:B)</f>
        <v>Customer 1096</v>
      </c>
      <c r="L123" t="str">
        <f>_xlfn.XLOOKUP(Table5[[#This Row],[Loan_Type_ID]],Loan_Types!A:A,Loan_Types!B:B)</f>
        <v>Home Loan</v>
      </c>
      <c r="M123" t="str">
        <f>_xlfn.XLOOKUP(Table5[[#This Row],[Customer_ID]],Customers!A:A,Customers!H:H)</f>
        <v>B03</v>
      </c>
      <c r="N123" t="str">
        <f>_xlfn.XLOOKUP(Table5[[#This Row],[Branch_Id]],Branches!A:A,Branches!B:B)</f>
        <v xml:space="preserve">Vizag </v>
      </c>
      <c r="O123" t="str">
        <f>IF(Table5[[#This Row],[Loan_Amount]]&gt;=1000000,"High value","Normal")</f>
        <v>High value</v>
      </c>
      <c r="P123" t="str">
        <f>IF(Table5[[#This Row],[Approval_Date]]="Approved","Processed","Under Review")</f>
        <v>Under Review</v>
      </c>
      <c r="Q123">
        <f>SUMIFS(Loan_Repayments!E:E,Loan_Repayments!B:B,Table5[[#This Row],[Loan_ID]])</f>
        <v>191222</v>
      </c>
      <c r="R123">
        <f>Table5[[#This Row],[Loan_Amount]]-Table5[[#This Row],[Total_Amount_Paid.]]</f>
        <v>5925349</v>
      </c>
      <c r="S123" t="str">
        <f t="shared" si="1"/>
        <v>Oct</v>
      </c>
      <c r="T123" t="str">
        <f>_xlfn.XLOOKUP(Table5[[#This Row],[Customer_ID]],Customers!A:A,Customers!C:C)</f>
        <v>Female</v>
      </c>
      <c r="U123" t="str">
        <f>_xlfn.XLOOKUP(Table5[[#This Row],[Employee_ID]],Employees!A:A,Employees!B:B)</f>
        <v>Employee 26</v>
      </c>
      <c r="V123" t="str">
        <f>_xlfn.XLOOKUP(Table5[[#This Row],[Branch_Id]],Branches!A:A,Branches!C:C)</f>
        <v>Visakhapatnam</v>
      </c>
      <c r="W123" t="str">
        <f>_xlfn.XLOOKUP(Table5[[#This Row],[Branch_Id]],Branches!A:A,Branches!D:D)</f>
        <v>Andhra Pradesh</v>
      </c>
    </row>
    <row r="124" spans="1:23" x14ac:dyDescent="0.3">
      <c r="A124" t="s">
        <v>589</v>
      </c>
      <c r="B124">
        <v>1128</v>
      </c>
      <c r="C124" t="s">
        <v>239</v>
      </c>
      <c r="D124" t="s">
        <v>266</v>
      </c>
      <c r="E124">
        <v>2992607</v>
      </c>
      <c r="F124">
        <v>11</v>
      </c>
      <c r="G124">
        <v>36</v>
      </c>
      <c r="H124" t="s">
        <v>590</v>
      </c>
      <c r="I124" t="s">
        <v>323</v>
      </c>
      <c r="J124" t="s">
        <v>591</v>
      </c>
      <c r="K124" t="str">
        <f>_xlfn.XLOOKUP(Table5[[#This Row],[Customer_ID]],Customers!A:A,Customers!B:B)</f>
        <v>Customer 1128</v>
      </c>
      <c r="L124" t="str">
        <f>_xlfn.XLOOKUP(Table5[[#This Row],[Loan_Type_ID]],Loan_Types!A:A,Loan_Types!B:B)</f>
        <v>Business Loan</v>
      </c>
      <c r="M124" t="str">
        <f>_xlfn.XLOOKUP(Table5[[#This Row],[Customer_ID]],Customers!A:A,Customers!H:H)</f>
        <v>B02</v>
      </c>
      <c r="N124" t="str">
        <f>_xlfn.XLOOKUP(Table5[[#This Row],[Branch_Id]],Branches!A:A,Branches!B:B)</f>
        <v xml:space="preserve">Vijayawada </v>
      </c>
      <c r="O124" t="str">
        <f>IF(Table5[[#This Row],[Loan_Amount]]&gt;=1000000,"High value","Normal")</f>
        <v>High value</v>
      </c>
      <c r="P124" t="str">
        <f>IF(Table5[[#This Row],[Approval_Date]]="Approved","Processed","Under Review")</f>
        <v>Under Review</v>
      </c>
      <c r="Q124">
        <f>SUMIFS(Loan_Repayments!E:E,Loan_Repayments!B:B,Table5[[#This Row],[Loan_ID]])</f>
        <v>45481</v>
      </c>
      <c r="R124">
        <f>Table5[[#This Row],[Loan_Amount]]-Table5[[#This Row],[Total_Amount_Paid.]]</f>
        <v>2947126</v>
      </c>
      <c r="S124" t="str">
        <f t="shared" si="1"/>
        <v>Aug</v>
      </c>
      <c r="T124" t="str">
        <f>_xlfn.XLOOKUP(Table5[[#This Row],[Customer_ID]],Customers!A:A,Customers!C:C)</f>
        <v>Female</v>
      </c>
      <c r="U124" t="str">
        <f>_xlfn.XLOOKUP(Table5[[#This Row],[Employee_ID]],Employees!A:A,Employees!B:B)</f>
        <v>Employee 7</v>
      </c>
      <c r="V124" t="str">
        <f>_xlfn.XLOOKUP(Table5[[#This Row],[Branch_Id]],Branches!A:A,Branches!C:C)</f>
        <v>Vijayawada</v>
      </c>
      <c r="W124" t="str">
        <f>_xlfn.XLOOKUP(Table5[[#This Row],[Branch_Id]],Branches!A:A,Branches!D:D)</f>
        <v>Andhra Pradesh</v>
      </c>
    </row>
    <row r="125" spans="1:23" x14ac:dyDescent="0.3">
      <c r="A125" t="s">
        <v>592</v>
      </c>
      <c r="B125">
        <v>1105</v>
      </c>
      <c r="C125" t="s">
        <v>231</v>
      </c>
      <c r="D125" t="s">
        <v>313</v>
      </c>
      <c r="E125">
        <v>6948305</v>
      </c>
      <c r="F125">
        <v>7.5</v>
      </c>
      <c r="G125">
        <v>36</v>
      </c>
      <c r="H125" t="s">
        <v>593</v>
      </c>
      <c r="I125" t="s">
        <v>346</v>
      </c>
      <c r="K125" t="str">
        <f>_xlfn.XLOOKUP(Table5[[#This Row],[Customer_ID]],Customers!A:A,Customers!B:B)</f>
        <v>Customer 1105</v>
      </c>
      <c r="L125" t="str">
        <f>_xlfn.XLOOKUP(Table5[[#This Row],[Loan_Type_ID]],Loan_Types!A:A,Loan_Types!B:B)</f>
        <v>Home Loan</v>
      </c>
      <c r="M125" t="str">
        <f>_xlfn.XLOOKUP(Table5[[#This Row],[Customer_ID]],Customers!A:A,Customers!H:H)</f>
        <v>B01</v>
      </c>
      <c r="N125" t="str">
        <f>_xlfn.XLOOKUP(Table5[[#This Row],[Branch_Id]],Branches!A:A,Branches!B:B)</f>
        <v xml:space="preserve">Hyderabad </v>
      </c>
      <c r="O125" t="str">
        <f>IF(Table5[[#This Row],[Loan_Amount]]&gt;=1000000,"High value","Normal")</f>
        <v>High value</v>
      </c>
      <c r="P125" t="str">
        <f>IF(Table5[[#This Row],[Approval_Date]]="Approved","Processed","Under Review")</f>
        <v>Under Review</v>
      </c>
      <c r="Q125">
        <f>SUMIFS(Loan_Repayments!E:E,Loan_Repayments!B:B,Table5[[#This Row],[Loan_ID]])</f>
        <v>133461</v>
      </c>
      <c r="R125">
        <f>Table5[[#This Row],[Loan_Amount]]-Table5[[#This Row],[Total_Amount_Paid.]]</f>
        <v>6814844</v>
      </c>
      <c r="S125" t="str">
        <f t="shared" si="1"/>
        <v>Sep</v>
      </c>
      <c r="T125" t="str">
        <f>_xlfn.XLOOKUP(Table5[[#This Row],[Customer_ID]],Customers!A:A,Customers!C:C)</f>
        <v>Female</v>
      </c>
      <c r="U125" t="str">
        <f>_xlfn.XLOOKUP(Table5[[#This Row],[Employee_ID]],Employees!A:A,Employees!B:B)</f>
        <v>Employee 30</v>
      </c>
      <c r="V125" t="str">
        <f>_xlfn.XLOOKUP(Table5[[#This Row],[Branch_Id]],Branches!A:A,Branches!C:C)</f>
        <v>Hyderabad</v>
      </c>
      <c r="W125" t="str">
        <f>_xlfn.XLOOKUP(Table5[[#This Row],[Branch_Id]],Branches!A:A,Branches!D:D)</f>
        <v>Telangana</v>
      </c>
    </row>
    <row r="126" spans="1:23" x14ac:dyDescent="0.3">
      <c r="A126" t="s">
        <v>594</v>
      </c>
      <c r="B126">
        <v>1188</v>
      </c>
      <c r="C126" t="s">
        <v>237</v>
      </c>
      <c r="D126" t="s">
        <v>305</v>
      </c>
      <c r="E126">
        <v>9971860</v>
      </c>
      <c r="F126">
        <v>11</v>
      </c>
      <c r="G126">
        <v>240</v>
      </c>
      <c r="H126" t="s">
        <v>595</v>
      </c>
      <c r="I126" t="s">
        <v>336</v>
      </c>
      <c r="K126" t="str">
        <f>_xlfn.XLOOKUP(Table5[[#This Row],[Customer_ID]],Customers!A:A,Customers!B:B)</f>
        <v>Customer 1188</v>
      </c>
      <c r="L126" t="str">
        <f>_xlfn.XLOOKUP(Table5[[#This Row],[Loan_Type_ID]],Loan_Types!A:A,Loan_Types!B:B)</f>
        <v>Education Loan</v>
      </c>
      <c r="M126" t="str">
        <f>_xlfn.XLOOKUP(Table5[[#This Row],[Customer_ID]],Customers!A:A,Customers!H:H)</f>
        <v>B05</v>
      </c>
      <c r="N126" t="str">
        <f>_xlfn.XLOOKUP(Table5[[#This Row],[Branch_Id]],Branches!A:A,Branches!B:B)</f>
        <v xml:space="preserve">Warangal </v>
      </c>
      <c r="O126" t="str">
        <f>IF(Table5[[#This Row],[Loan_Amount]]&gt;=1000000,"High value","Normal")</f>
        <v>High value</v>
      </c>
      <c r="P126" t="str">
        <f>IF(Table5[[#This Row],[Approval_Date]]="Approved","Processed","Under Review")</f>
        <v>Under Review</v>
      </c>
      <c r="Q126">
        <f>SUMIFS(Loan_Repayments!E:E,Loan_Repayments!B:B,Table5[[#This Row],[Loan_ID]])</f>
        <v>35476</v>
      </c>
      <c r="R126">
        <f>Table5[[#This Row],[Loan_Amount]]-Table5[[#This Row],[Total_Amount_Paid.]]</f>
        <v>9936384</v>
      </c>
      <c r="S126" t="str">
        <f t="shared" si="1"/>
        <v>Oct</v>
      </c>
      <c r="T126" t="str">
        <f>_xlfn.XLOOKUP(Table5[[#This Row],[Customer_ID]],Customers!A:A,Customers!C:C)</f>
        <v>Male</v>
      </c>
      <c r="U126" t="str">
        <f>_xlfn.XLOOKUP(Table5[[#This Row],[Employee_ID]],Employees!A:A,Employees!B:B)</f>
        <v>Employee 26</v>
      </c>
      <c r="V126" t="str">
        <f>_xlfn.XLOOKUP(Table5[[#This Row],[Branch_Id]],Branches!A:A,Branches!C:C)</f>
        <v>Warangal</v>
      </c>
      <c r="W126" t="str">
        <f>_xlfn.XLOOKUP(Table5[[#This Row],[Branch_Id]],Branches!A:A,Branches!D:D)</f>
        <v>Telangana</v>
      </c>
    </row>
    <row r="127" spans="1:23" x14ac:dyDescent="0.3">
      <c r="A127" t="s">
        <v>596</v>
      </c>
      <c r="B127">
        <v>1166</v>
      </c>
      <c r="C127" t="s">
        <v>235</v>
      </c>
      <c r="D127" t="s">
        <v>262</v>
      </c>
      <c r="E127">
        <v>6030562</v>
      </c>
      <c r="F127">
        <v>8.5</v>
      </c>
      <c r="G127">
        <v>84</v>
      </c>
      <c r="H127" t="s">
        <v>590</v>
      </c>
      <c r="I127" t="s">
        <v>346</v>
      </c>
      <c r="K127" t="str">
        <f>_xlfn.XLOOKUP(Table5[[#This Row],[Customer_ID]],Customers!A:A,Customers!B:B)</f>
        <v>Customer 1166</v>
      </c>
      <c r="L127" t="str">
        <f>_xlfn.XLOOKUP(Table5[[#This Row],[Loan_Type_ID]],Loan_Types!A:A,Loan_Types!B:B)</f>
        <v>Car Loan</v>
      </c>
      <c r="M127" t="str">
        <f>_xlfn.XLOOKUP(Table5[[#This Row],[Customer_ID]],Customers!A:A,Customers!H:H)</f>
        <v>B03</v>
      </c>
      <c r="N127" t="str">
        <f>_xlfn.XLOOKUP(Table5[[#This Row],[Branch_Id]],Branches!A:A,Branches!B:B)</f>
        <v xml:space="preserve">Vizag </v>
      </c>
      <c r="O127" t="str">
        <f>IF(Table5[[#This Row],[Loan_Amount]]&gt;=1000000,"High value","Normal")</f>
        <v>High value</v>
      </c>
      <c r="P127" t="str">
        <f>IF(Table5[[#This Row],[Approval_Date]]="Approved","Processed","Under Review")</f>
        <v>Under Review</v>
      </c>
      <c r="Q127">
        <f>SUMIFS(Loan_Repayments!E:E,Loan_Repayments!B:B,Table5[[#This Row],[Loan_ID]])</f>
        <v>30001</v>
      </c>
      <c r="R127">
        <f>Table5[[#This Row],[Loan_Amount]]-Table5[[#This Row],[Total_Amount_Paid.]]</f>
        <v>6000561</v>
      </c>
      <c r="S127" t="str">
        <f t="shared" si="1"/>
        <v>Aug</v>
      </c>
      <c r="T127" t="str">
        <f>_xlfn.XLOOKUP(Table5[[#This Row],[Customer_ID]],Customers!A:A,Customers!C:C)</f>
        <v>Female</v>
      </c>
      <c r="U127" t="str">
        <f>_xlfn.XLOOKUP(Table5[[#This Row],[Employee_ID]],Employees!A:A,Employees!B:B)</f>
        <v>Employee 5</v>
      </c>
      <c r="V127" t="str">
        <f>_xlfn.XLOOKUP(Table5[[#This Row],[Branch_Id]],Branches!A:A,Branches!C:C)</f>
        <v>Visakhapatnam</v>
      </c>
      <c r="W127" t="str">
        <f>_xlfn.XLOOKUP(Table5[[#This Row],[Branch_Id]],Branches!A:A,Branches!D:D)</f>
        <v>Andhra Pradesh</v>
      </c>
    </row>
    <row r="128" spans="1:23" x14ac:dyDescent="0.3">
      <c r="A128" t="s">
        <v>597</v>
      </c>
      <c r="B128">
        <v>1151</v>
      </c>
      <c r="C128" t="s">
        <v>235</v>
      </c>
      <c r="D128" t="s">
        <v>289</v>
      </c>
      <c r="E128">
        <v>5545516</v>
      </c>
      <c r="F128">
        <v>7.5</v>
      </c>
      <c r="G128">
        <v>36</v>
      </c>
      <c r="H128" t="s">
        <v>598</v>
      </c>
      <c r="I128" t="s">
        <v>346</v>
      </c>
      <c r="K128" t="str">
        <f>_xlfn.XLOOKUP(Table5[[#This Row],[Customer_ID]],Customers!A:A,Customers!B:B)</f>
        <v>Customer 1151</v>
      </c>
      <c r="L128" t="str">
        <f>_xlfn.XLOOKUP(Table5[[#This Row],[Loan_Type_ID]],Loan_Types!A:A,Loan_Types!B:B)</f>
        <v>Car Loan</v>
      </c>
      <c r="M128" t="str">
        <f>_xlfn.XLOOKUP(Table5[[#This Row],[Customer_ID]],Customers!A:A,Customers!H:H)</f>
        <v>B02</v>
      </c>
      <c r="N128" t="str">
        <f>_xlfn.XLOOKUP(Table5[[#This Row],[Branch_Id]],Branches!A:A,Branches!B:B)</f>
        <v xml:space="preserve">Vijayawada </v>
      </c>
      <c r="O128" t="str">
        <f>IF(Table5[[#This Row],[Loan_Amount]]&gt;=1000000,"High value","Normal")</f>
        <v>High value</v>
      </c>
      <c r="P128" t="str">
        <f>IF(Table5[[#This Row],[Approval_Date]]="Approved","Processed","Under Review")</f>
        <v>Under Review</v>
      </c>
      <c r="Q128">
        <f>SUMIFS(Loan_Repayments!E:E,Loan_Repayments!B:B,Table5[[#This Row],[Loan_ID]])</f>
        <v>9682</v>
      </c>
      <c r="R128">
        <f>Table5[[#This Row],[Loan_Amount]]-Table5[[#This Row],[Total_Amount_Paid.]]</f>
        <v>5535834</v>
      </c>
      <c r="S128" t="str">
        <f t="shared" si="1"/>
        <v>Oct</v>
      </c>
      <c r="T128" t="str">
        <f>_xlfn.XLOOKUP(Table5[[#This Row],[Customer_ID]],Customers!A:A,Customers!C:C)</f>
        <v>Male</v>
      </c>
      <c r="U128" t="str">
        <f>_xlfn.XLOOKUP(Table5[[#This Row],[Employee_ID]],Employees!A:A,Employees!B:B)</f>
        <v>Employee 18</v>
      </c>
      <c r="V128" t="str">
        <f>_xlfn.XLOOKUP(Table5[[#This Row],[Branch_Id]],Branches!A:A,Branches!C:C)</f>
        <v>Vijayawada</v>
      </c>
      <c r="W128" t="str">
        <f>_xlfn.XLOOKUP(Table5[[#This Row],[Branch_Id]],Branches!A:A,Branches!D:D)</f>
        <v>Andhra Pradesh</v>
      </c>
    </row>
    <row r="129" spans="1:23" x14ac:dyDescent="0.3">
      <c r="A129" t="s">
        <v>599</v>
      </c>
      <c r="B129">
        <v>1139</v>
      </c>
      <c r="C129" t="s">
        <v>235</v>
      </c>
      <c r="D129" t="s">
        <v>313</v>
      </c>
      <c r="E129">
        <v>3027730</v>
      </c>
      <c r="F129">
        <v>9.5</v>
      </c>
      <c r="G129">
        <v>120</v>
      </c>
      <c r="H129" t="s">
        <v>564</v>
      </c>
      <c r="I129" t="s">
        <v>336</v>
      </c>
      <c r="K129" t="str">
        <f>_xlfn.XLOOKUP(Table5[[#This Row],[Customer_ID]],Customers!A:A,Customers!B:B)</f>
        <v>Customer 1139</v>
      </c>
      <c r="L129" t="str">
        <f>_xlfn.XLOOKUP(Table5[[#This Row],[Loan_Type_ID]],Loan_Types!A:A,Loan_Types!B:B)</f>
        <v>Car Loan</v>
      </c>
      <c r="M129" t="str">
        <f>_xlfn.XLOOKUP(Table5[[#This Row],[Customer_ID]],Customers!A:A,Customers!H:H)</f>
        <v>B01</v>
      </c>
      <c r="N129" t="str">
        <f>_xlfn.XLOOKUP(Table5[[#This Row],[Branch_Id]],Branches!A:A,Branches!B:B)</f>
        <v xml:space="preserve">Hyderabad </v>
      </c>
      <c r="O129" t="str">
        <f>IF(Table5[[#This Row],[Loan_Amount]]&gt;=1000000,"High value","Normal")</f>
        <v>High value</v>
      </c>
      <c r="P129" t="str">
        <f>IF(Table5[[#This Row],[Approval_Date]]="Approved","Processed","Under Review")</f>
        <v>Under Review</v>
      </c>
      <c r="Q129">
        <f>SUMIFS(Loan_Repayments!E:E,Loan_Repayments!B:B,Table5[[#This Row],[Loan_ID]])</f>
        <v>47219</v>
      </c>
      <c r="R129">
        <f>Table5[[#This Row],[Loan_Amount]]-Table5[[#This Row],[Total_Amount_Paid.]]</f>
        <v>2980511</v>
      </c>
      <c r="S129" t="str">
        <f t="shared" si="1"/>
        <v>Jun</v>
      </c>
      <c r="T129" t="str">
        <f>_xlfn.XLOOKUP(Table5[[#This Row],[Customer_ID]],Customers!A:A,Customers!C:C)</f>
        <v>Female</v>
      </c>
      <c r="U129" t="str">
        <f>_xlfn.XLOOKUP(Table5[[#This Row],[Employee_ID]],Employees!A:A,Employees!B:B)</f>
        <v>Employee 30</v>
      </c>
      <c r="V129" t="str">
        <f>_xlfn.XLOOKUP(Table5[[#This Row],[Branch_Id]],Branches!A:A,Branches!C:C)</f>
        <v>Hyderabad</v>
      </c>
      <c r="W129" t="str">
        <f>_xlfn.XLOOKUP(Table5[[#This Row],[Branch_Id]],Branches!A:A,Branches!D:D)</f>
        <v>Telangana</v>
      </c>
    </row>
    <row r="130" spans="1:23" x14ac:dyDescent="0.3">
      <c r="A130" t="s">
        <v>600</v>
      </c>
      <c r="B130">
        <v>1144</v>
      </c>
      <c r="C130" t="s">
        <v>231</v>
      </c>
      <c r="D130" t="s">
        <v>293</v>
      </c>
      <c r="E130">
        <v>3736961</v>
      </c>
      <c r="F130">
        <v>8.5</v>
      </c>
      <c r="G130">
        <v>240</v>
      </c>
      <c r="H130" t="s">
        <v>601</v>
      </c>
      <c r="I130" t="s">
        <v>323</v>
      </c>
      <c r="J130" t="s">
        <v>602</v>
      </c>
      <c r="K130" t="str">
        <f>_xlfn.XLOOKUP(Table5[[#This Row],[Customer_ID]],Customers!A:A,Customers!B:B)</f>
        <v>Customer 1144</v>
      </c>
      <c r="L130" t="str">
        <f>_xlfn.XLOOKUP(Table5[[#This Row],[Loan_Type_ID]],Loan_Types!A:A,Loan_Types!B:B)</f>
        <v>Home Loan</v>
      </c>
      <c r="M130" t="str">
        <f>_xlfn.XLOOKUP(Table5[[#This Row],[Customer_ID]],Customers!A:A,Customers!H:H)</f>
        <v>B01</v>
      </c>
      <c r="N130" t="str">
        <f>_xlfn.XLOOKUP(Table5[[#This Row],[Branch_Id]],Branches!A:A,Branches!B:B)</f>
        <v xml:space="preserve">Hyderabad </v>
      </c>
      <c r="O130" t="str">
        <f>IF(Table5[[#This Row],[Loan_Amount]]&gt;=1000000,"High value","Normal")</f>
        <v>High value</v>
      </c>
      <c r="P130" t="str">
        <f>IF(Table5[[#This Row],[Approval_Date]]="Approved","Processed","Under Review")</f>
        <v>Under Review</v>
      </c>
      <c r="Q130">
        <f>SUMIFS(Loan_Repayments!E:E,Loan_Repayments!B:B,Table5[[#This Row],[Loan_ID]])</f>
        <v>24770</v>
      </c>
      <c r="R130">
        <f>Table5[[#This Row],[Loan_Amount]]-Table5[[#This Row],[Total_Amount_Paid.]]</f>
        <v>3712191</v>
      </c>
      <c r="S130" t="str">
        <f t="shared" ref="S130:S193" si="2">TEXT(H130,"mmm")</f>
        <v>Jul</v>
      </c>
      <c r="T130" t="str">
        <f>_xlfn.XLOOKUP(Table5[[#This Row],[Customer_ID]],Customers!A:A,Customers!C:C)</f>
        <v>Female</v>
      </c>
      <c r="U130" t="str">
        <f>_xlfn.XLOOKUP(Table5[[#This Row],[Employee_ID]],Employees!A:A,Employees!B:B)</f>
        <v>Employee 20</v>
      </c>
      <c r="V130" t="str">
        <f>_xlfn.XLOOKUP(Table5[[#This Row],[Branch_Id]],Branches!A:A,Branches!C:C)</f>
        <v>Hyderabad</v>
      </c>
      <c r="W130" t="str">
        <f>_xlfn.XLOOKUP(Table5[[#This Row],[Branch_Id]],Branches!A:A,Branches!D:D)</f>
        <v>Telangana</v>
      </c>
    </row>
    <row r="131" spans="1:23" x14ac:dyDescent="0.3">
      <c r="A131" t="s">
        <v>603</v>
      </c>
      <c r="B131">
        <v>1090</v>
      </c>
      <c r="C131" t="s">
        <v>231</v>
      </c>
      <c r="D131" t="s">
        <v>311</v>
      </c>
      <c r="E131">
        <v>2161901</v>
      </c>
      <c r="F131">
        <v>11</v>
      </c>
      <c r="G131">
        <v>120</v>
      </c>
      <c r="H131" t="s">
        <v>604</v>
      </c>
      <c r="I131" t="s">
        <v>336</v>
      </c>
      <c r="K131" t="str">
        <f>_xlfn.XLOOKUP(Table5[[#This Row],[Customer_ID]],Customers!A:A,Customers!B:B)</f>
        <v>Customer 1090</v>
      </c>
      <c r="L131" t="str">
        <f>_xlfn.XLOOKUP(Table5[[#This Row],[Loan_Type_ID]],Loan_Types!A:A,Loan_Types!B:B)</f>
        <v>Home Loan</v>
      </c>
      <c r="M131" t="str">
        <f>_xlfn.XLOOKUP(Table5[[#This Row],[Customer_ID]],Customers!A:A,Customers!H:H)</f>
        <v>B04</v>
      </c>
      <c r="N131" t="str">
        <f>_xlfn.XLOOKUP(Table5[[#This Row],[Branch_Id]],Branches!A:A,Branches!B:B)</f>
        <v xml:space="preserve">Guntur </v>
      </c>
      <c r="O131" t="str">
        <f>IF(Table5[[#This Row],[Loan_Amount]]&gt;=1000000,"High value","Normal")</f>
        <v>High value</v>
      </c>
      <c r="P131" t="str">
        <f>IF(Table5[[#This Row],[Approval_Date]]="Approved","Processed","Under Review")</f>
        <v>Under Review</v>
      </c>
      <c r="Q131">
        <f>SUMIFS(Loan_Repayments!E:E,Loan_Repayments!B:B,Table5[[#This Row],[Loan_ID]])</f>
        <v>19109</v>
      </c>
      <c r="R131">
        <f>Table5[[#This Row],[Loan_Amount]]-Table5[[#This Row],[Total_Amount_Paid.]]</f>
        <v>2142792</v>
      </c>
      <c r="S131" t="str">
        <f t="shared" si="2"/>
        <v>Jan</v>
      </c>
      <c r="T131" t="str">
        <f>_xlfn.XLOOKUP(Table5[[#This Row],[Customer_ID]],Customers!A:A,Customers!C:C)</f>
        <v>Male</v>
      </c>
      <c r="U131" t="str">
        <f>_xlfn.XLOOKUP(Table5[[#This Row],[Employee_ID]],Employees!A:A,Employees!B:B)</f>
        <v>Employee 29</v>
      </c>
      <c r="V131" t="str">
        <f>_xlfn.XLOOKUP(Table5[[#This Row],[Branch_Id]],Branches!A:A,Branches!C:C)</f>
        <v>Guntur</v>
      </c>
      <c r="W131" t="str">
        <f>_xlfn.XLOOKUP(Table5[[#This Row],[Branch_Id]],Branches!A:A,Branches!D:D)</f>
        <v>Andhra Pradesh</v>
      </c>
    </row>
    <row r="132" spans="1:23" x14ac:dyDescent="0.3">
      <c r="A132" t="s">
        <v>605</v>
      </c>
      <c r="B132">
        <v>1065</v>
      </c>
      <c r="C132" t="s">
        <v>233</v>
      </c>
      <c r="D132" t="s">
        <v>309</v>
      </c>
      <c r="E132">
        <v>9294162</v>
      </c>
      <c r="F132">
        <v>12</v>
      </c>
      <c r="G132">
        <v>120</v>
      </c>
      <c r="H132" t="s">
        <v>548</v>
      </c>
      <c r="I132" t="s">
        <v>323</v>
      </c>
      <c r="J132" t="s">
        <v>606</v>
      </c>
      <c r="K132" t="str">
        <f>_xlfn.XLOOKUP(Table5[[#This Row],[Customer_ID]],Customers!A:A,Customers!B:B)</f>
        <v>Customer 1065</v>
      </c>
      <c r="L132" t="str">
        <f>_xlfn.XLOOKUP(Table5[[#This Row],[Loan_Type_ID]],Loan_Types!A:A,Loan_Types!B:B)</f>
        <v>Personal Loan</v>
      </c>
      <c r="M132" t="str">
        <f>_xlfn.XLOOKUP(Table5[[#This Row],[Customer_ID]],Customers!A:A,Customers!H:H)</f>
        <v>B05</v>
      </c>
      <c r="N132" t="str">
        <f>_xlfn.XLOOKUP(Table5[[#This Row],[Branch_Id]],Branches!A:A,Branches!B:B)</f>
        <v xml:space="preserve">Warangal </v>
      </c>
      <c r="O132" t="str">
        <f>IF(Table5[[#This Row],[Loan_Amount]]&gt;=1000000,"High value","Normal")</f>
        <v>High value</v>
      </c>
      <c r="P132" t="str">
        <f>IF(Table5[[#This Row],[Approval_Date]]="Approved","Processed","Under Review")</f>
        <v>Under Review</v>
      </c>
      <c r="Q132">
        <f>SUMIFS(Loan_Repayments!E:E,Loan_Repayments!B:B,Table5[[#This Row],[Loan_ID]])</f>
        <v>89841</v>
      </c>
      <c r="R132">
        <f>Table5[[#This Row],[Loan_Amount]]-Table5[[#This Row],[Total_Amount_Paid.]]</f>
        <v>9204321</v>
      </c>
      <c r="S132" t="str">
        <f t="shared" si="2"/>
        <v>Jul</v>
      </c>
      <c r="T132" t="str">
        <f>_xlfn.XLOOKUP(Table5[[#This Row],[Customer_ID]],Customers!A:A,Customers!C:C)</f>
        <v>Female</v>
      </c>
      <c r="U132" t="str">
        <f>_xlfn.XLOOKUP(Table5[[#This Row],[Employee_ID]],Employees!A:A,Employees!B:B)</f>
        <v>Employee 28</v>
      </c>
      <c r="V132" t="str">
        <f>_xlfn.XLOOKUP(Table5[[#This Row],[Branch_Id]],Branches!A:A,Branches!C:C)</f>
        <v>Warangal</v>
      </c>
      <c r="W132" t="str">
        <f>_xlfn.XLOOKUP(Table5[[#This Row],[Branch_Id]],Branches!A:A,Branches!D:D)</f>
        <v>Telangana</v>
      </c>
    </row>
    <row r="133" spans="1:23" x14ac:dyDescent="0.3">
      <c r="A133" t="s">
        <v>607</v>
      </c>
      <c r="B133">
        <v>1011</v>
      </c>
      <c r="C133" t="s">
        <v>239</v>
      </c>
      <c r="D133" t="s">
        <v>281</v>
      </c>
      <c r="E133">
        <v>1638090</v>
      </c>
      <c r="F133">
        <v>9.5</v>
      </c>
      <c r="G133">
        <v>84</v>
      </c>
      <c r="H133" t="s">
        <v>608</v>
      </c>
      <c r="I133" t="s">
        <v>323</v>
      </c>
      <c r="J133" t="s">
        <v>556</v>
      </c>
      <c r="K133" t="str">
        <f>_xlfn.XLOOKUP(Table5[[#This Row],[Customer_ID]],Customers!A:A,Customers!B:B)</f>
        <v>Customer 1011</v>
      </c>
      <c r="L133" t="str">
        <f>_xlfn.XLOOKUP(Table5[[#This Row],[Loan_Type_ID]],Loan_Types!A:A,Loan_Types!B:B)</f>
        <v>Business Loan</v>
      </c>
      <c r="M133" t="str">
        <f>_xlfn.XLOOKUP(Table5[[#This Row],[Customer_ID]],Customers!A:A,Customers!H:H)</f>
        <v>B04</v>
      </c>
      <c r="N133" t="str">
        <f>_xlfn.XLOOKUP(Table5[[#This Row],[Branch_Id]],Branches!A:A,Branches!B:B)</f>
        <v xml:space="preserve">Guntur </v>
      </c>
      <c r="O133" t="str">
        <f>IF(Table5[[#This Row],[Loan_Amount]]&gt;=1000000,"High value","Normal")</f>
        <v>High value</v>
      </c>
      <c r="P133" t="str">
        <f>IF(Table5[[#This Row],[Approval_Date]]="Approved","Processed","Under Review")</f>
        <v>Under Review</v>
      </c>
      <c r="Q133">
        <f>SUMIFS(Loan_Repayments!E:E,Loan_Repayments!B:B,Table5[[#This Row],[Loan_ID]])</f>
        <v>0</v>
      </c>
      <c r="R133">
        <f>Table5[[#This Row],[Loan_Amount]]-Table5[[#This Row],[Total_Amount_Paid.]]</f>
        <v>1638090</v>
      </c>
      <c r="S133" t="str">
        <f t="shared" si="2"/>
        <v>May</v>
      </c>
      <c r="T133" t="str">
        <f>_xlfn.XLOOKUP(Table5[[#This Row],[Customer_ID]],Customers!A:A,Customers!C:C)</f>
        <v>Female</v>
      </c>
      <c r="U133" t="str">
        <f>_xlfn.XLOOKUP(Table5[[#This Row],[Employee_ID]],Employees!A:A,Employees!B:B)</f>
        <v>Employee 14</v>
      </c>
      <c r="V133" t="str">
        <f>_xlfn.XLOOKUP(Table5[[#This Row],[Branch_Id]],Branches!A:A,Branches!C:C)</f>
        <v>Guntur</v>
      </c>
      <c r="W133" t="str">
        <f>_xlfn.XLOOKUP(Table5[[#This Row],[Branch_Id]],Branches!A:A,Branches!D:D)</f>
        <v>Andhra Pradesh</v>
      </c>
    </row>
    <row r="134" spans="1:23" x14ac:dyDescent="0.3">
      <c r="A134" t="s">
        <v>609</v>
      </c>
      <c r="B134">
        <v>1134</v>
      </c>
      <c r="C134" t="s">
        <v>233</v>
      </c>
      <c r="D134" t="s">
        <v>313</v>
      </c>
      <c r="E134">
        <v>9244715</v>
      </c>
      <c r="F134">
        <v>8.5</v>
      </c>
      <c r="G134">
        <v>60</v>
      </c>
      <c r="H134" t="s">
        <v>610</v>
      </c>
      <c r="I134" t="s">
        <v>346</v>
      </c>
      <c r="K134" t="str">
        <f>_xlfn.XLOOKUP(Table5[[#This Row],[Customer_ID]],Customers!A:A,Customers!B:B)</f>
        <v>Customer 1134</v>
      </c>
      <c r="L134" t="str">
        <f>_xlfn.XLOOKUP(Table5[[#This Row],[Loan_Type_ID]],Loan_Types!A:A,Loan_Types!B:B)</f>
        <v>Personal Loan</v>
      </c>
      <c r="M134" t="str">
        <f>_xlfn.XLOOKUP(Table5[[#This Row],[Customer_ID]],Customers!A:A,Customers!H:H)</f>
        <v>B01</v>
      </c>
      <c r="N134" t="str">
        <f>_xlfn.XLOOKUP(Table5[[#This Row],[Branch_Id]],Branches!A:A,Branches!B:B)</f>
        <v xml:space="preserve">Hyderabad </v>
      </c>
      <c r="O134" t="str">
        <f>IF(Table5[[#This Row],[Loan_Amount]]&gt;=1000000,"High value","Normal")</f>
        <v>High value</v>
      </c>
      <c r="P134" t="str">
        <f>IF(Table5[[#This Row],[Approval_Date]]="Approved","Processed","Under Review")</f>
        <v>Under Review</v>
      </c>
      <c r="Q134">
        <f>SUMIFS(Loan_Repayments!E:E,Loan_Repayments!B:B,Table5[[#This Row],[Loan_ID]])</f>
        <v>84667</v>
      </c>
      <c r="R134">
        <f>Table5[[#This Row],[Loan_Amount]]-Table5[[#This Row],[Total_Amount_Paid.]]</f>
        <v>9160048</v>
      </c>
      <c r="S134" t="str">
        <f t="shared" si="2"/>
        <v>Jul</v>
      </c>
      <c r="T134" t="str">
        <f>_xlfn.XLOOKUP(Table5[[#This Row],[Customer_ID]],Customers!A:A,Customers!C:C)</f>
        <v>Male</v>
      </c>
      <c r="U134" t="str">
        <f>_xlfn.XLOOKUP(Table5[[#This Row],[Employee_ID]],Employees!A:A,Employees!B:B)</f>
        <v>Employee 30</v>
      </c>
      <c r="V134" t="str">
        <f>_xlfn.XLOOKUP(Table5[[#This Row],[Branch_Id]],Branches!A:A,Branches!C:C)</f>
        <v>Hyderabad</v>
      </c>
      <c r="W134" t="str">
        <f>_xlfn.XLOOKUP(Table5[[#This Row],[Branch_Id]],Branches!A:A,Branches!D:D)</f>
        <v>Telangana</v>
      </c>
    </row>
    <row r="135" spans="1:23" x14ac:dyDescent="0.3">
      <c r="A135" t="s">
        <v>611</v>
      </c>
      <c r="B135">
        <v>1170</v>
      </c>
      <c r="C135" t="s">
        <v>235</v>
      </c>
      <c r="D135" t="s">
        <v>264</v>
      </c>
      <c r="E135">
        <v>7267695</v>
      </c>
      <c r="F135">
        <v>9.5</v>
      </c>
      <c r="G135">
        <v>240</v>
      </c>
      <c r="H135" t="s">
        <v>326</v>
      </c>
      <c r="I135" t="s">
        <v>323</v>
      </c>
      <c r="J135" t="s">
        <v>612</v>
      </c>
      <c r="K135" t="str">
        <f>_xlfn.XLOOKUP(Table5[[#This Row],[Customer_ID]],Customers!A:A,Customers!B:B)</f>
        <v>Customer 1170</v>
      </c>
      <c r="L135" t="str">
        <f>_xlfn.XLOOKUP(Table5[[#This Row],[Loan_Type_ID]],Loan_Types!A:A,Loan_Types!B:B)</f>
        <v>Car Loan</v>
      </c>
      <c r="M135" t="str">
        <f>_xlfn.XLOOKUP(Table5[[#This Row],[Customer_ID]],Customers!A:A,Customers!H:H)</f>
        <v>B04</v>
      </c>
      <c r="N135" t="str">
        <f>_xlfn.XLOOKUP(Table5[[#This Row],[Branch_Id]],Branches!A:A,Branches!B:B)</f>
        <v xml:space="preserve">Guntur </v>
      </c>
      <c r="O135" t="str">
        <f>IF(Table5[[#This Row],[Loan_Amount]]&gt;=1000000,"High value","Normal")</f>
        <v>High value</v>
      </c>
      <c r="P135" t="str">
        <f>IF(Table5[[#This Row],[Approval_Date]]="Approved","Processed","Under Review")</f>
        <v>Under Review</v>
      </c>
      <c r="Q135">
        <f>SUMIFS(Loan_Repayments!E:E,Loan_Repayments!B:B,Table5[[#This Row],[Loan_ID]])</f>
        <v>214256</v>
      </c>
      <c r="R135">
        <f>Table5[[#This Row],[Loan_Amount]]-Table5[[#This Row],[Total_Amount_Paid.]]</f>
        <v>7053439</v>
      </c>
      <c r="S135" t="str">
        <f t="shared" si="2"/>
        <v>Mar</v>
      </c>
      <c r="T135" t="str">
        <f>_xlfn.XLOOKUP(Table5[[#This Row],[Customer_ID]],Customers!A:A,Customers!C:C)</f>
        <v>Female</v>
      </c>
      <c r="U135" t="str">
        <f>_xlfn.XLOOKUP(Table5[[#This Row],[Employee_ID]],Employees!A:A,Employees!B:B)</f>
        <v>Employee 6</v>
      </c>
      <c r="V135" t="str">
        <f>_xlfn.XLOOKUP(Table5[[#This Row],[Branch_Id]],Branches!A:A,Branches!C:C)</f>
        <v>Guntur</v>
      </c>
      <c r="W135" t="str">
        <f>_xlfn.XLOOKUP(Table5[[#This Row],[Branch_Id]],Branches!A:A,Branches!D:D)</f>
        <v>Andhra Pradesh</v>
      </c>
    </row>
    <row r="136" spans="1:23" x14ac:dyDescent="0.3">
      <c r="A136" t="s">
        <v>613</v>
      </c>
      <c r="B136">
        <v>1024</v>
      </c>
      <c r="C136" t="s">
        <v>235</v>
      </c>
      <c r="D136" t="s">
        <v>264</v>
      </c>
      <c r="E136">
        <v>3888406</v>
      </c>
      <c r="F136">
        <v>12</v>
      </c>
      <c r="G136">
        <v>36</v>
      </c>
      <c r="H136" t="s">
        <v>614</v>
      </c>
      <c r="I136" t="s">
        <v>336</v>
      </c>
      <c r="K136" t="str">
        <f>_xlfn.XLOOKUP(Table5[[#This Row],[Customer_ID]],Customers!A:A,Customers!B:B)</f>
        <v>Customer 1024</v>
      </c>
      <c r="L136" t="str">
        <f>_xlfn.XLOOKUP(Table5[[#This Row],[Loan_Type_ID]],Loan_Types!A:A,Loan_Types!B:B)</f>
        <v>Car Loan</v>
      </c>
      <c r="M136" t="str">
        <f>_xlfn.XLOOKUP(Table5[[#This Row],[Customer_ID]],Customers!A:A,Customers!H:H)</f>
        <v>B02</v>
      </c>
      <c r="N136" t="str">
        <f>_xlfn.XLOOKUP(Table5[[#This Row],[Branch_Id]],Branches!A:A,Branches!B:B)</f>
        <v xml:space="preserve">Vijayawada </v>
      </c>
      <c r="O136" t="str">
        <f>IF(Table5[[#This Row],[Loan_Amount]]&gt;=1000000,"High value","Normal")</f>
        <v>High value</v>
      </c>
      <c r="P136" t="str">
        <f>IF(Table5[[#This Row],[Approval_Date]]="Approved","Processed","Under Review")</f>
        <v>Under Review</v>
      </c>
      <c r="Q136">
        <f>SUMIFS(Loan_Repayments!E:E,Loan_Repayments!B:B,Table5[[#This Row],[Loan_ID]])</f>
        <v>0</v>
      </c>
      <c r="R136">
        <f>Table5[[#This Row],[Loan_Amount]]-Table5[[#This Row],[Total_Amount_Paid.]]</f>
        <v>3888406</v>
      </c>
      <c r="S136" t="str">
        <f t="shared" si="2"/>
        <v>Mar</v>
      </c>
      <c r="T136" t="str">
        <f>_xlfn.XLOOKUP(Table5[[#This Row],[Customer_ID]],Customers!A:A,Customers!C:C)</f>
        <v>Male</v>
      </c>
      <c r="U136" t="str">
        <f>_xlfn.XLOOKUP(Table5[[#This Row],[Employee_ID]],Employees!A:A,Employees!B:B)</f>
        <v>Employee 6</v>
      </c>
      <c r="V136" t="str">
        <f>_xlfn.XLOOKUP(Table5[[#This Row],[Branch_Id]],Branches!A:A,Branches!C:C)</f>
        <v>Vijayawada</v>
      </c>
      <c r="W136" t="str">
        <f>_xlfn.XLOOKUP(Table5[[#This Row],[Branch_Id]],Branches!A:A,Branches!D:D)</f>
        <v>Andhra Pradesh</v>
      </c>
    </row>
    <row r="137" spans="1:23" x14ac:dyDescent="0.3">
      <c r="A137" t="s">
        <v>615</v>
      </c>
      <c r="B137">
        <v>1144</v>
      </c>
      <c r="C137" t="s">
        <v>237</v>
      </c>
      <c r="D137" t="s">
        <v>313</v>
      </c>
      <c r="E137">
        <v>8434114</v>
      </c>
      <c r="F137">
        <v>9.5</v>
      </c>
      <c r="G137">
        <v>84</v>
      </c>
      <c r="H137" t="s">
        <v>446</v>
      </c>
      <c r="I137" t="s">
        <v>346</v>
      </c>
      <c r="K137" t="str">
        <f>_xlfn.XLOOKUP(Table5[[#This Row],[Customer_ID]],Customers!A:A,Customers!B:B)</f>
        <v>Customer 1144</v>
      </c>
      <c r="L137" t="str">
        <f>_xlfn.XLOOKUP(Table5[[#This Row],[Loan_Type_ID]],Loan_Types!A:A,Loan_Types!B:B)</f>
        <v>Education Loan</v>
      </c>
      <c r="M137" t="str">
        <f>_xlfn.XLOOKUP(Table5[[#This Row],[Customer_ID]],Customers!A:A,Customers!H:H)</f>
        <v>B01</v>
      </c>
      <c r="N137" t="str">
        <f>_xlfn.XLOOKUP(Table5[[#This Row],[Branch_Id]],Branches!A:A,Branches!B:B)</f>
        <v xml:space="preserve">Hyderabad </v>
      </c>
      <c r="O137" t="str">
        <f>IF(Table5[[#This Row],[Loan_Amount]]&gt;=1000000,"High value","Normal")</f>
        <v>High value</v>
      </c>
      <c r="P137" t="str">
        <f>IF(Table5[[#This Row],[Approval_Date]]="Approved","Processed","Under Review")</f>
        <v>Under Review</v>
      </c>
      <c r="Q137">
        <f>SUMIFS(Loan_Repayments!E:E,Loan_Repayments!B:B,Table5[[#This Row],[Loan_ID]])</f>
        <v>8285</v>
      </c>
      <c r="R137">
        <f>Table5[[#This Row],[Loan_Amount]]-Table5[[#This Row],[Total_Amount_Paid.]]</f>
        <v>8425829</v>
      </c>
      <c r="S137" t="str">
        <f t="shared" si="2"/>
        <v>Nov</v>
      </c>
      <c r="T137" t="str">
        <f>_xlfn.XLOOKUP(Table5[[#This Row],[Customer_ID]],Customers!A:A,Customers!C:C)</f>
        <v>Female</v>
      </c>
      <c r="U137" t="str">
        <f>_xlfn.XLOOKUP(Table5[[#This Row],[Employee_ID]],Employees!A:A,Employees!B:B)</f>
        <v>Employee 30</v>
      </c>
      <c r="V137" t="str">
        <f>_xlfn.XLOOKUP(Table5[[#This Row],[Branch_Id]],Branches!A:A,Branches!C:C)</f>
        <v>Hyderabad</v>
      </c>
      <c r="W137" t="str">
        <f>_xlfn.XLOOKUP(Table5[[#This Row],[Branch_Id]],Branches!A:A,Branches!D:D)</f>
        <v>Telangana</v>
      </c>
    </row>
    <row r="138" spans="1:23" x14ac:dyDescent="0.3">
      <c r="A138" t="s">
        <v>616</v>
      </c>
      <c r="B138">
        <v>1006</v>
      </c>
      <c r="C138" t="s">
        <v>233</v>
      </c>
      <c r="D138" t="s">
        <v>291</v>
      </c>
      <c r="E138">
        <v>5371896</v>
      </c>
      <c r="F138">
        <v>12</v>
      </c>
      <c r="G138">
        <v>60</v>
      </c>
      <c r="H138" t="s">
        <v>437</v>
      </c>
      <c r="I138" t="s">
        <v>346</v>
      </c>
      <c r="K138" t="str">
        <f>_xlfn.XLOOKUP(Table5[[#This Row],[Customer_ID]],Customers!A:A,Customers!B:B)</f>
        <v>Customer 1006</v>
      </c>
      <c r="L138" t="str">
        <f>_xlfn.XLOOKUP(Table5[[#This Row],[Loan_Type_ID]],Loan_Types!A:A,Loan_Types!B:B)</f>
        <v>Personal Loan</v>
      </c>
      <c r="M138" t="str">
        <f>_xlfn.XLOOKUP(Table5[[#This Row],[Customer_ID]],Customers!A:A,Customers!H:H)</f>
        <v>B02</v>
      </c>
      <c r="N138" t="str">
        <f>_xlfn.XLOOKUP(Table5[[#This Row],[Branch_Id]],Branches!A:A,Branches!B:B)</f>
        <v xml:space="preserve">Vijayawada </v>
      </c>
      <c r="O138" t="str">
        <f>IF(Table5[[#This Row],[Loan_Amount]]&gt;=1000000,"High value","Normal")</f>
        <v>High value</v>
      </c>
      <c r="P138" t="str">
        <f>IF(Table5[[#This Row],[Approval_Date]]="Approved","Processed","Under Review")</f>
        <v>Under Review</v>
      </c>
      <c r="Q138">
        <f>SUMIFS(Loan_Repayments!E:E,Loan_Repayments!B:B,Table5[[#This Row],[Loan_ID]])</f>
        <v>73329</v>
      </c>
      <c r="R138">
        <f>Table5[[#This Row],[Loan_Amount]]-Table5[[#This Row],[Total_Amount_Paid.]]</f>
        <v>5298567</v>
      </c>
      <c r="S138" t="str">
        <f t="shared" si="2"/>
        <v>Nov</v>
      </c>
      <c r="T138" t="str">
        <f>_xlfn.XLOOKUP(Table5[[#This Row],[Customer_ID]],Customers!A:A,Customers!C:C)</f>
        <v>Male</v>
      </c>
      <c r="U138" t="str">
        <f>_xlfn.XLOOKUP(Table5[[#This Row],[Employee_ID]],Employees!A:A,Employees!B:B)</f>
        <v>Employee 19</v>
      </c>
      <c r="V138" t="str">
        <f>_xlfn.XLOOKUP(Table5[[#This Row],[Branch_Id]],Branches!A:A,Branches!C:C)</f>
        <v>Vijayawada</v>
      </c>
      <c r="W138" t="str">
        <f>_xlfn.XLOOKUP(Table5[[#This Row],[Branch_Id]],Branches!A:A,Branches!D:D)</f>
        <v>Andhra Pradesh</v>
      </c>
    </row>
    <row r="139" spans="1:23" x14ac:dyDescent="0.3">
      <c r="A139" t="s">
        <v>617</v>
      </c>
      <c r="B139">
        <v>1069</v>
      </c>
      <c r="C139" t="s">
        <v>237</v>
      </c>
      <c r="D139" t="s">
        <v>289</v>
      </c>
      <c r="E139">
        <v>8855813</v>
      </c>
      <c r="F139">
        <v>7.5</v>
      </c>
      <c r="G139">
        <v>60</v>
      </c>
      <c r="H139" t="s">
        <v>404</v>
      </c>
      <c r="I139" t="s">
        <v>323</v>
      </c>
      <c r="J139" t="s">
        <v>472</v>
      </c>
      <c r="K139" t="str">
        <f>_xlfn.XLOOKUP(Table5[[#This Row],[Customer_ID]],Customers!A:A,Customers!B:B)</f>
        <v>Customer 1069</v>
      </c>
      <c r="L139" t="str">
        <f>_xlfn.XLOOKUP(Table5[[#This Row],[Loan_Type_ID]],Loan_Types!A:A,Loan_Types!B:B)</f>
        <v>Education Loan</v>
      </c>
      <c r="M139" t="str">
        <f>_xlfn.XLOOKUP(Table5[[#This Row],[Customer_ID]],Customers!A:A,Customers!H:H)</f>
        <v>B01</v>
      </c>
      <c r="N139" t="str">
        <f>_xlfn.XLOOKUP(Table5[[#This Row],[Branch_Id]],Branches!A:A,Branches!B:B)</f>
        <v xml:space="preserve">Hyderabad </v>
      </c>
      <c r="O139" t="str">
        <f>IF(Table5[[#This Row],[Loan_Amount]]&gt;=1000000,"High value","Normal")</f>
        <v>High value</v>
      </c>
      <c r="P139" t="str">
        <f>IF(Table5[[#This Row],[Approval_Date]]="Approved","Processed","Under Review")</f>
        <v>Under Review</v>
      </c>
      <c r="Q139">
        <f>SUMIFS(Loan_Repayments!E:E,Loan_Repayments!B:B,Table5[[#This Row],[Loan_ID]])</f>
        <v>162380</v>
      </c>
      <c r="R139">
        <f>Table5[[#This Row],[Loan_Amount]]-Table5[[#This Row],[Total_Amount_Paid.]]</f>
        <v>8693433</v>
      </c>
      <c r="S139" t="str">
        <f t="shared" si="2"/>
        <v>Oct</v>
      </c>
      <c r="T139" t="str">
        <f>_xlfn.XLOOKUP(Table5[[#This Row],[Customer_ID]],Customers!A:A,Customers!C:C)</f>
        <v>Male</v>
      </c>
      <c r="U139" t="str">
        <f>_xlfn.XLOOKUP(Table5[[#This Row],[Employee_ID]],Employees!A:A,Employees!B:B)</f>
        <v>Employee 18</v>
      </c>
      <c r="V139" t="str">
        <f>_xlfn.XLOOKUP(Table5[[#This Row],[Branch_Id]],Branches!A:A,Branches!C:C)</f>
        <v>Hyderabad</v>
      </c>
      <c r="W139" t="str">
        <f>_xlfn.XLOOKUP(Table5[[#This Row],[Branch_Id]],Branches!A:A,Branches!D:D)</f>
        <v>Telangana</v>
      </c>
    </row>
    <row r="140" spans="1:23" x14ac:dyDescent="0.3">
      <c r="A140" t="s">
        <v>618</v>
      </c>
      <c r="B140">
        <v>1133</v>
      </c>
      <c r="C140" t="s">
        <v>233</v>
      </c>
      <c r="D140" t="s">
        <v>305</v>
      </c>
      <c r="E140">
        <v>1366213</v>
      </c>
      <c r="F140">
        <v>8.5</v>
      </c>
      <c r="G140">
        <v>60</v>
      </c>
      <c r="H140" t="s">
        <v>502</v>
      </c>
      <c r="I140" t="s">
        <v>346</v>
      </c>
      <c r="K140" t="str">
        <f>_xlfn.XLOOKUP(Table5[[#This Row],[Customer_ID]],Customers!A:A,Customers!B:B)</f>
        <v>Customer 1133</v>
      </c>
      <c r="L140" t="str">
        <f>_xlfn.XLOOKUP(Table5[[#This Row],[Loan_Type_ID]],Loan_Types!A:A,Loan_Types!B:B)</f>
        <v>Personal Loan</v>
      </c>
      <c r="M140" t="str">
        <f>_xlfn.XLOOKUP(Table5[[#This Row],[Customer_ID]],Customers!A:A,Customers!H:H)</f>
        <v>B04</v>
      </c>
      <c r="N140" t="str">
        <f>_xlfn.XLOOKUP(Table5[[#This Row],[Branch_Id]],Branches!A:A,Branches!B:B)</f>
        <v xml:space="preserve">Guntur </v>
      </c>
      <c r="O140" t="str">
        <f>IF(Table5[[#This Row],[Loan_Amount]]&gt;=1000000,"High value","Normal")</f>
        <v>High value</v>
      </c>
      <c r="P140" t="str">
        <f>IF(Table5[[#This Row],[Approval_Date]]="Approved","Processed","Under Review")</f>
        <v>Under Review</v>
      </c>
      <c r="Q140">
        <f>SUMIFS(Loan_Repayments!E:E,Loan_Repayments!B:B,Table5[[#This Row],[Loan_ID]])</f>
        <v>73111</v>
      </c>
      <c r="R140">
        <f>Table5[[#This Row],[Loan_Amount]]-Table5[[#This Row],[Total_Amount_Paid.]]</f>
        <v>1293102</v>
      </c>
      <c r="S140" t="str">
        <f t="shared" si="2"/>
        <v>Aug</v>
      </c>
      <c r="T140" t="str">
        <f>_xlfn.XLOOKUP(Table5[[#This Row],[Customer_ID]],Customers!A:A,Customers!C:C)</f>
        <v>Female</v>
      </c>
      <c r="U140" t="str">
        <f>_xlfn.XLOOKUP(Table5[[#This Row],[Employee_ID]],Employees!A:A,Employees!B:B)</f>
        <v>Employee 26</v>
      </c>
      <c r="V140" t="str">
        <f>_xlfn.XLOOKUP(Table5[[#This Row],[Branch_Id]],Branches!A:A,Branches!C:C)</f>
        <v>Guntur</v>
      </c>
      <c r="W140" t="str">
        <f>_xlfn.XLOOKUP(Table5[[#This Row],[Branch_Id]],Branches!A:A,Branches!D:D)</f>
        <v>Andhra Pradesh</v>
      </c>
    </row>
    <row r="141" spans="1:23" x14ac:dyDescent="0.3">
      <c r="A141" t="s">
        <v>619</v>
      </c>
      <c r="B141">
        <v>1109</v>
      </c>
      <c r="C141" t="s">
        <v>235</v>
      </c>
      <c r="D141" t="s">
        <v>269</v>
      </c>
      <c r="E141">
        <v>6450918</v>
      </c>
      <c r="F141">
        <v>7.5</v>
      </c>
      <c r="G141">
        <v>60</v>
      </c>
      <c r="H141" t="s">
        <v>595</v>
      </c>
      <c r="I141" t="s">
        <v>323</v>
      </c>
      <c r="J141" t="s">
        <v>572</v>
      </c>
      <c r="K141" t="str">
        <f>_xlfn.XLOOKUP(Table5[[#This Row],[Customer_ID]],Customers!A:A,Customers!B:B)</f>
        <v>Customer 1109</v>
      </c>
      <c r="L141" t="str">
        <f>_xlfn.XLOOKUP(Table5[[#This Row],[Loan_Type_ID]],Loan_Types!A:A,Loan_Types!B:B)</f>
        <v>Car Loan</v>
      </c>
      <c r="M141" t="str">
        <f>_xlfn.XLOOKUP(Table5[[#This Row],[Customer_ID]],Customers!A:A,Customers!H:H)</f>
        <v>B02</v>
      </c>
      <c r="N141" t="str">
        <f>_xlfn.XLOOKUP(Table5[[#This Row],[Branch_Id]],Branches!A:A,Branches!B:B)</f>
        <v xml:space="preserve">Vijayawada </v>
      </c>
      <c r="O141" t="str">
        <f>IF(Table5[[#This Row],[Loan_Amount]]&gt;=1000000,"High value","Normal")</f>
        <v>High value</v>
      </c>
      <c r="P141" t="str">
        <f>IF(Table5[[#This Row],[Approval_Date]]="Approved","Processed","Under Review")</f>
        <v>Under Review</v>
      </c>
      <c r="Q141">
        <f>SUMIFS(Loan_Repayments!E:E,Loan_Repayments!B:B,Table5[[#This Row],[Loan_ID]])</f>
        <v>240419</v>
      </c>
      <c r="R141">
        <f>Table5[[#This Row],[Loan_Amount]]-Table5[[#This Row],[Total_Amount_Paid.]]</f>
        <v>6210499</v>
      </c>
      <c r="S141" t="str">
        <f t="shared" si="2"/>
        <v>Oct</v>
      </c>
      <c r="T141" t="str">
        <f>_xlfn.XLOOKUP(Table5[[#This Row],[Customer_ID]],Customers!A:A,Customers!C:C)</f>
        <v>Male</v>
      </c>
      <c r="U141" t="str">
        <f>_xlfn.XLOOKUP(Table5[[#This Row],[Employee_ID]],Employees!A:A,Employees!B:B)</f>
        <v>Employee 8</v>
      </c>
      <c r="V141" t="str">
        <f>_xlfn.XLOOKUP(Table5[[#This Row],[Branch_Id]],Branches!A:A,Branches!C:C)</f>
        <v>Vijayawada</v>
      </c>
      <c r="W141" t="str">
        <f>_xlfn.XLOOKUP(Table5[[#This Row],[Branch_Id]],Branches!A:A,Branches!D:D)</f>
        <v>Andhra Pradesh</v>
      </c>
    </row>
    <row r="142" spans="1:23" x14ac:dyDescent="0.3">
      <c r="A142" t="s">
        <v>620</v>
      </c>
      <c r="B142">
        <v>1152</v>
      </c>
      <c r="C142" t="s">
        <v>237</v>
      </c>
      <c r="D142" t="s">
        <v>297</v>
      </c>
      <c r="E142">
        <v>1678177</v>
      </c>
      <c r="F142">
        <v>11</v>
      </c>
      <c r="G142">
        <v>240</v>
      </c>
      <c r="H142" t="s">
        <v>621</v>
      </c>
      <c r="I142" t="s">
        <v>323</v>
      </c>
      <c r="J142" t="s">
        <v>543</v>
      </c>
      <c r="K142" t="str">
        <f>_xlfn.XLOOKUP(Table5[[#This Row],[Customer_ID]],Customers!A:A,Customers!B:B)</f>
        <v>Customer 1152</v>
      </c>
      <c r="L142" t="str">
        <f>_xlfn.XLOOKUP(Table5[[#This Row],[Loan_Type_ID]],Loan_Types!A:A,Loan_Types!B:B)</f>
        <v>Education Loan</v>
      </c>
      <c r="M142" t="str">
        <f>_xlfn.XLOOKUP(Table5[[#This Row],[Customer_ID]],Customers!A:A,Customers!H:H)</f>
        <v>B03</v>
      </c>
      <c r="N142" t="str">
        <f>_xlfn.XLOOKUP(Table5[[#This Row],[Branch_Id]],Branches!A:A,Branches!B:B)</f>
        <v xml:space="preserve">Vizag </v>
      </c>
      <c r="O142" t="str">
        <f>IF(Table5[[#This Row],[Loan_Amount]]&gt;=1000000,"High value","Normal")</f>
        <v>High value</v>
      </c>
      <c r="P142" t="str">
        <f>IF(Table5[[#This Row],[Approval_Date]]="Approved","Processed","Under Review")</f>
        <v>Under Review</v>
      </c>
      <c r="Q142">
        <f>SUMIFS(Loan_Repayments!E:E,Loan_Repayments!B:B,Table5[[#This Row],[Loan_ID]])</f>
        <v>61728</v>
      </c>
      <c r="R142">
        <f>Table5[[#This Row],[Loan_Amount]]-Table5[[#This Row],[Total_Amount_Paid.]]</f>
        <v>1616449</v>
      </c>
      <c r="S142" t="str">
        <f t="shared" si="2"/>
        <v>Jul</v>
      </c>
      <c r="T142" t="str">
        <f>_xlfn.XLOOKUP(Table5[[#This Row],[Customer_ID]],Customers!A:A,Customers!C:C)</f>
        <v>Female</v>
      </c>
      <c r="U142" t="str">
        <f>_xlfn.XLOOKUP(Table5[[#This Row],[Employee_ID]],Employees!A:A,Employees!B:B)</f>
        <v>Employee 22</v>
      </c>
      <c r="V142" t="str">
        <f>_xlfn.XLOOKUP(Table5[[#This Row],[Branch_Id]],Branches!A:A,Branches!C:C)</f>
        <v>Visakhapatnam</v>
      </c>
      <c r="W142" t="str">
        <f>_xlfn.XLOOKUP(Table5[[#This Row],[Branch_Id]],Branches!A:A,Branches!D:D)</f>
        <v>Andhra Pradesh</v>
      </c>
    </row>
    <row r="143" spans="1:23" x14ac:dyDescent="0.3">
      <c r="A143" t="s">
        <v>622</v>
      </c>
      <c r="B143">
        <v>1050</v>
      </c>
      <c r="C143" t="s">
        <v>235</v>
      </c>
      <c r="D143" t="s">
        <v>271</v>
      </c>
      <c r="E143">
        <v>2599629</v>
      </c>
      <c r="F143">
        <v>7.5</v>
      </c>
      <c r="G143">
        <v>240</v>
      </c>
      <c r="H143" t="s">
        <v>339</v>
      </c>
      <c r="I143" t="s">
        <v>323</v>
      </c>
      <c r="J143" t="s">
        <v>341</v>
      </c>
      <c r="K143" t="str">
        <f>_xlfn.XLOOKUP(Table5[[#This Row],[Customer_ID]],Customers!A:A,Customers!B:B)</f>
        <v>Customer 1050</v>
      </c>
      <c r="L143" t="str">
        <f>_xlfn.XLOOKUP(Table5[[#This Row],[Loan_Type_ID]],Loan_Types!A:A,Loan_Types!B:B)</f>
        <v>Car Loan</v>
      </c>
      <c r="M143" t="str">
        <f>_xlfn.XLOOKUP(Table5[[#This Row],[Customer_ID]],Customers!A:A,Customers!H:H)</f>
        <v>B05</v>
      </c>
      <c r="N143" t="str">
        <f>_xlfn.XLOOKUP(Table5[[#This Row],[Branch_Id]],Branches!A:A,Branches!B:B)</f>
        <v xml:space="preserve">Warangal </v>
      </c>
      <c r="O143" t="str">
        <f>IF(Table5[[#This Row],[Loan_Amount]]&gt;=1000000,"High value","Normal")</f>
        <v>High value</v>
      </c>
      <c r="P143" t="str">
        <f>IF(Table5[[#This Row],[Approval_Date]]="Approved","Processed","Under Review")</f>
        <v>Under Review</v>
      </c>
      <c r="Q143">
        <f>SUMIFS(Loan_Repayments!E:E,Loan_Repayments!B:B,Table5[[#This Row],[Loan_ID]])</f>
        <v>158347</v>
      </c>
      <c r="R143">
        <f>Table5[[#This Row],[Loan_Amount]]-Table5[[#This Row],[Total_Amount_Paid.]]</f>
        <v>2441282</v>
      </c>
      <c r="S143" t="str">
        <f t="shared" si="2"/>
        <v>Dec</v>
      </c>
      <c r="T143" t="str">
        <f>_xlfn.XLOOKUP(Table5[[#This Row],[Customer_ID]],Customers!A:A,Customers!C:C)</f>
        <v>Male</v>
      </c>
      <c r="U143" t="str">
        <f>_xlfn.XLOOKUP(Table5[[#This Row],[Employee_ID]],Employees!A:A,Employees!B:B)</f>
        <v>Employee 9</v>
      </c>
      <c r="V143" t="str">
        <f>_xlfn.XLOOKUP(Table5[[#This Row],[Branch_Id]],Branches!A:A,Branches!C:C)</f>
        <v>Warangal</v>
      </c>
      <c r="W143" t="str">
        <f>_xlfn.XLOOKUP(Table5[[#This Row],[Branch_Id]],Branches!A:A,Branches!D:D)</f>
        <v>Telangana</v>
      </c>
    </row>
    <row r="144" spans="1:23" x14ac:dyDescent="0.3">
      <c r="A144" t="s">
        <v>623</v>
      </c>
      <c r="B144">
        <v>1078</v>
      </c>
      <c r="C144" t="s">
        <v>239</v>
      </c>
      <c r="D144" t="s">
        <v>253</v>
      </c>
      <c r="E144">
        <v>5810666</v>
      </c>
      <c r="F144">
        <v>8.5</v>
      </c>
      <c r="G144">
        <v>36</v>
      </c>
      <c r="H144" t="s">
        <v>444</v>
      </c>
      <c r="I144" t="s">
        <v>323</v>
      </c>
      <c r="J144" t="s">
        <v>399</v>
      </c>
      <c r="K144" t="str">
        <f>_xlfn.XLOOKUP(Table5[[#This Row],[Customer_ID]],Customers!A:A,Customers!B:B)</f>
        <v>Customer 1078</v>
      </c>
      <c r="L144" t="str">
        <f>_xlfn.XLOOKUP(Table5[[#This Row],[Loan_Type_ID]],Loan_Types!A:A,Loan_Types!B:B)</f>
        <v>Business Loan</v>
      </c>
      <c r="M144" t="str">
        <f>_xlfn.XLOOKUP(Table5[[#This Row],[Customer_ID]],Customers!A:A,Customers!H:H)</f>
        <v>B01</v>
      </c>
      <c r="N144" t="str">
        <f>_xlfn.XLOOKUP(Table5[[#This Row],[Branch_Id]],Branches!A:A,Branches!B:B)</f>
        <v xml:space="preserve">Hyderabad </v>
      </c>
      <c r="O144" t="str">
        <f>IF(Table5[[#This Row],[Loan_Amount]]&gt;=1000000,"High value","Normal")</f>
        <v>High value</v>
      </c>
      <c r="P144" t="str">
        <f>IF(Table5[[#This Row],[Approval_Date]]="Approved","Processed","Under Review")</f>
        <v>Under Review</v>
      </c>
      <c r="Q144">
        <f>SUMIFS(Loan_Repayments!E:E,Loan_Repayments!B:B,Table5[[#This Row],[Loan_ID]])</f>
        <v>0</v>
      </c>
      <c r="R144">
        <f>Table5[[#This Row],[Loan_Amount]]-Table5[[#This Row],[Total_Amount_Paid.]]</f>
        <v>5810666</v>
      </c>
      <c r="S144" t="str">
        <f t="shared" si="2"/>
        <v>Jun</v>
      </c>
      <c r="T144" t="str">
        <f>_xlfn.XLOOKUP(Table5[[#This Row],[Customer_ID]],Customers!A:A,Customers!C:C)</f>
        <v>Female</v>
      </c>
      <c r="U144" t="str">
        <f>_xlfn.XLOOKUP(Table5[[#This Row],[Employee_ID]],Employees!A:A,Employees!B:B)</f>
        <v>Employee 1</v>
      </c>
      <c r="V144" t="str">
        <f>_xlfn.XLOOKUP(Table5[[#This Row],[Branch_Id]],Branches!A:A,Branches!C:C)</f>
        <v>Hyderabad</v>
      </c>
      <c r="W144" t="str">
        <f>_xlfn.XLOOKUP(Table5[[#This Row],[Branch_Id]],Branches!A:A,Branches!D:D)</f>
        <v>Telangana</v>
      </c>
    </row>
    <row r="145" spans="1:23" x14ac:dyDescent="0.3">
      <c r="A145" t="s">
        <v>624</v>
      </c>
      <c r="B145">
        <v>1146</v>
      </c>
      <c r="C145" t="s">
        <v>239</v>
      </c>
      <c r="D145" t="s">
        <v>253</v>
      </c>
      <c r="E145">
        <v>4048821</v>
      </c>
      <c r="F145">
        <v>12</v>
      </c>
      <c r="G145">
        <v>84</v>
      </c>
      <c r="H145" t="s">
        <v>453</v>
      </c>
      <c r="I145" t="s">
        <v>323</v>
      </c>
      <c r="J145" t="s">
        <v>625</v>
      </c>
      <c r="K145" t="str">
        <f>_xlfn.XLOOKUP(Table5[[#This Row],[Customer_ID]],Customers!A:A,Customers!B:B)</f>
        <v>Customer 1146</v>
      </c>
      <c r="L145" t="str">
        <f>_xlfn.XLOOKUP(Table5[[#This Row],[Loan_Type_ID]],Loan_Types!A:A,Loan_Types!B:B)</f>
        <v>Business Loan</v>
      </c>
      <c r="M145" t="str">
        <f>_xlfn.XLOOKUP(Table5[[#This Row],[Customer_ID]],Customers!A:A,Customers!H:H)</f>
        <v>B03</v>
      </c>
      <c r="N145" t="str">
        <f>_xlfn.XLOOKUP(Table5[[#This Row],[Branch_Id]],Branches!A:A,Branches!B:B)</f>
        <v xml:space="preserve">Vizag </v>
      </c>
      <c r="O145" t="str">
        <f>IF(Table5[[#This Row],[Loan_Amount]]&gt;=1000000,"High value","Normal")</f>
        <v>High value</v>
      </c>
      <c r="P145" t="str">
        <f>IF(Table5[[#This Row],[Approval_Date]]="Approved","Processed","Under Review")</f>
        <v>Under Review</v>
      </c>
      <c r="Q145">
        <f>SUMIFS(Loan_Repayments!E:E,Loan_Repayments!B:B,Table5[[#This Row],[Loan_ID]])</f>
        <v>194031</v>
      </c>
      <c r="R145">
        <f>Table5[[#This Row],[Loan_Amount]]-Table5[[#This Row],[Total_Amount_Paid.]]</f>
        <v>3854790</v>
      </c>
      <c r="S145" t="str">
        <f t="shared" si="2"/>
        <v>Feb</v>
      </c>
      <c r="T145" t="str">
        <f>_xlfn.XLOOKUP(Table5[[#This Row],[Customer_ID]],Customers!A:A,Customers!C:C)</f>
        <v>Male</v>
      </c>
      <c r="U145" t="str">
        <f>_xlfn.XLOOKUP(Table5[[#This Row],[Employee_ID]],Employees!A:A,Employees!B:B)</f>
        <v>Employee 1</v>
      </c>
      <c r="V145" t="str">
        <f>_xlfn.XLOOKUP(Table5[[#This Row],[Branch_Id]],Branches!A:A,Branches!C:C)</f>
        <v>Visakhapatnam</v>
      </c>
      <c r="W145" t="str">
        <f>_xlfn.XLOOKUP(Table5[[#This Row],[Branch_Id]],Branches!A:A,Branches!D:D)</f>
        <v>Andhra Pradesh</v>
      </c>
    </row>
    <row r="146" spans="1:23" x14ac:dyDescent="0.3">
      <c r="A146" t="s">
        <v>626</v>
      </c>
      <c r="B146">
        <v>1041</v>
      </c>
      <c r="C146" t="s">
        <v>239</v>
      </c>
      <c r="D146" t="s">
        <v>301</v>
      </c>
      <c r="E146">
        <v>7353759</v>
      </c>
      <c r="F146">
        <v>9.5</v>
      </c>
      <c r="G146">
        <v>120</v>
      </c>
      <c r="H146" t="s">
        <v>327</v>
      </c>
      <c r="I146" t="s">
        <v>323</v>
      </c>
      <c r="J146" t="s">
        <v>353</v>
      </c>
      <c r="K146" t="str">
        <f>_xlfn.XLOOKUP(Table5[[#This Row],[Customer_ID]],Customers!A:A,Customers!B:B)</f>
        <v>Customer 1041</v>
      </c>
      <c r="L146" t="str">
        <f>_xlfn.XLOOKUP(Table5[[#This Row],[Loan_Type_ID]],Loan_Types!A:A,Loan_Types!B:B)</f>
        <v>Business Loan</v>
      </c>
      <c r="M146" t="str">
        <f>_xlfn.XLOOKUP(Table5[[#This Row],[Customer_ID]],Customers!A:A,Customers!H:H)</f>
        <v>B02</v>
      </c>
      <c r="N146" t="str">
        <f>_xlfn.XLOOKUP(Table5[[#This Row],[Branch_Id]],Branches!A:A,Branches!B:B)</f>
        <v xml:space="preserve">Vijayawada </v>
      </c>
      <c r="O146" t="str">
        <f>IF(Table5[[#This Row],[Loan_Amount]]&gt;=1000000,"High value","Normal")</f>
        <v>High value</v>
      </c>
      <c r="P146" t="str">
        <f>IF(Table5[[#This Row],[Approval_Date]]="Approved","Processed","Under Review")</f>
        <v>Under Review</v>
      </c>
      <c r="Q146">
        <f>SUMIFS(Loan_Repayments!E:E,Loan_Repayments!B:B,Table5[[#This Row],[Loan_ID]])</f>
        <v>129768</v>
      </c>
      <c r="R146">
        <f>Table5[[#This Row],[Loan_Amount]]-Table5[[#This Row],[Total_Amount_Paid.]]</f>
        <v>7223991</v>
      </c>
      <c r="S146" t="str">
        <f t="shared" si="2"/>
        <v>Mar</v>
      </c>
      <c r="T146" t="str">
        <f>_xlfn.XLOOKUP(Table5[[#This Row],[Customer_ID]],Customers!A:A,Customers!C:C)</f>
        <v>Female</v>
      </c>
      <c r="U146" t="str">
        <f>_xlfn.XLOOKUP(Table5[[#This Row],[Employee_ID]],Employees!A:A,Employees!B:B)</f>
        <v>Employee 24</v>
      </c>
      <c r="V146" t="str">
        <f>_xlfn.XLOOKUP(Table5[[#This Row],[Branch_Id]],Branches!A:A,Branches!C:C)</f>
        <v>Vijayawada</v>
      </c>
      <c r="W146" t="str">
        <f>_xlfn.XLOOKUP(Table5[[#This Row],[Branch_Id]],Branches!A:A,Branches!D:D)</f>
        <v>Andhra Pradesh</v>
      </c>
    </row>
    <row r="147" spans="1:23" x14ac:dyDescent="0.3">
      <c r="A147" t="s">
        <v>627</v>
      </c>
      <c r="B147">
        <v>1002</v>
      </c>
      <c r="C147" t="s">
        <v>233</v>
      </c>
      <c r="D147" t="s">
        <v>309</v>
      </c>
      <c r="E147">
        <v>9515206</v>
      </c>
      <c r="F147">
        <v>12</v>
      </c>
      <c r="G147">
        <v>84</v>
      </c>
      <c r="H147" t="s">
        <v>353</v>
      </c>
      <c r="I147" t="s">
        <v>346</v>
      </c>
      <c r="K147" t="str">
        <f>_xlfn.XLOOKUP(Table5[[#This Row],[Customer_ID]],Customers!A:A,Customers!B:B)</f>
        <v>Customer 1002</v>
      </c>
      <c r="L147" t="str">
        <f>_xlfn.XLOOKUP(Table5[[#This Row],[Loan_Type_ID]],Loan_Types!A:A,Loan_Types!B:B)</f>
        <v>Personal Loan</v>
      </c>
      <c r="M147" t="str">
        <f>_xlfn.XLOOKUP(Table5[[#This Row],[Customer_ID]],Customers!A:A,Customers!H:H)</f>
        <v>B05</v>
      </c>
      <c r="N147" t="str">
        <f>_xlfn.XLOOKUP(Table5[[#This Row],[Branch_Id]],Branches!A:A,Branches!B:B)</f>
        <v xml:space="preserve">Warangal </v>
      </c>
      <c r="O147" t="str">
        <f>IF(Table5[[#This Row],[Loan_Amount]]&gt;=1000000,"High value","Normal")</f>
        <v>High value</v>
      </c>
      <c r="P147" t="str">
        <f>IF(Table5[[#This Row],[Approval_Date]]="Approved","Processed","Under Review")</f>
        <v>Under Review</v>
      </c>
      <c r="Q147">
        <f>SUMIFS(Loan_Repayments!E:E,Loan_Repayments!B:B,Table5[[#This Row],[Loan_ID]])</f>
        <v>138934</v>
      </c>
      <c r="R147">
        <f>Table5[[#This Row],[Loan_Amount]]-Table5[[#This Row],[Total_Amount_Paid.]]</f>
        <v>9376272</v>
      </c>
      <c r="S147" t="str">
        <f t="shared" si="2"/>
        <v>Apr</v>
      </c>
      <c r="T147" t="str">
        <f>_xlfn.XLOOKUP(Table5[[#This Row],[Customer_ID]],Customers!A:A,Customers!C:C)</f>
        <v>Female</v>
      </c>
      <c r="U147" t="str">
        <f>_xlfn.XLOOKUP(Table5[[#This Row],[Employee_ID]],Employees!A:A,Employees!B:B)</f>
        <v>Employee 28</v>
      </c>
      <c r="V147" t="str">
        <f>_xlfn.XLOOKUP(Table5[[#This Row],[Branch_Id]],Branches!A:A,Branches!C:C)</f>
        <v>Warangal</v>
      </c>
      <c r="W147" t="str">
        <f>_xlfn.XLOOKUP(Table5[[#This Row],[Branch_Id]],Branches!A:A,Branches!D:D)</f>
        <v>Telangana</v>
      </c>
    </row>
    <row r="148" spans="1:23" x14ac:dyDescent="0.3">
      <c r="A148" t="s">
        <v>628</v>
      </c>
      <c r="B148">
        <v>1049</v>
      </c>
      <c r="C148" t="s">
        <v>233</v>
      </c>
      <c r="D148" t="s">
        <v>299</v>
      </c>
      <c r="E148">
        <v>8644438</v>
      </c>
      <c r="F148">
        <v>8.5</v>
      </c>
      <c r="G148">
        <v>36</v>
      </c>
      <c r="H148" t="s">
        <v>382</v>
      </c>
      <c r="I148" t="s">
        <v>323</v>
      </c>
      <c r="J148" t="s">
        <v>393</v>
      </c>
      <c r="K148" t="str">
        <f>_xlfn.XLOOKUP(Table5[[#This Row],[Customer_ID]],Customers!A:A,Customers!B:B)</f>
        <v>Customer 1049</v>
      </c>
      <c r="L148" t="str">
        <f>_xlfn.XLOOKUP(Table5[[#This Row],[Loan_Type_ID]],Loan_Types!A:A,Loan_Types!B:B)</f>
        <v>Personal Loan</v>
      </c>
      <c r="M148" t="str">
        <f>_xlfn.XLOOKUP(Table5[[#This Row],[Customer_ID]],Customers!A:A,Customers!H:H)</f>
        <v>B02</v>
      </c>
      <c r="N148" t="str">
        <f>_xlfn.XLOOKUP(Table5[[#This Row],[Branch_Id]],Branches!A:A,Branches!B:B)</f>
        <v xml:space="preserve">Vijayawada </v>
      </c>
      <c r="O148" t="str">
        <f>IF(Table5[[#This Row],[Loan_Amount]]&gt;=1000000,"High value","Normal")</f>
        <v>High value</v>
      </c>
      <c r="P148" t="str">
        <f>IF(Table5[[#This Row],[Approval_Date]]="Approved","Processed","Under Review")</f>
        <v>Under Review</v>
      </c>
      <c r="Q148">
        <f>SUMIFS(Loan_Repayments!E:E,Loan_Repayments!B:B,Table5[[#This Row],[Loan_ID]])</f>
        <v>106063</v>
      </c>
      <c r="R148">
        <f>Table5[[#This Row],[Loan_Amount]]-Table5[[#This Row],[Total_Amount_Paid.]]</f>
        <v>8538375</v>
      </c>
      <c r="S148" t="str">
        <f t="shared" si="2"/>
        <v>May</v>
      </c>
      <c r="T148" t="str">
        <f>_xlfn.XLOOKUP(Table5[[#This Row],[Customer_ID]],Customers!A:A,Customers!C:C)</f>
        <v>Male</v>
      </c>
      <c r="U148" t="str">
        <f>_xlfn.XLOOKUP(Table5[[#This Row],[Employee_ID]],Employees!A:A,Employees!B:B)</f>
        <v>Employee 23</v>
      </c>
      <c r="V148" t="str">
        <f>_xlfn.XLOOKUP(Table5[[#This Row],[Branch_Id]],Branches!A:A,Branches!C:C)</f>
        <v>Vijayawada</v>
      </c>
      <c r="W148" t="str">
        <f>_xlfn.XLOOKUP(Table5[[#This Row],[Branch_Id]],Branches!A:A,Branches!D:D)</f>
        <v>Andhra Pradesh</v>
      </c>
    </row>
    <row r="149" spans="1:23" x14ac:dyDescent="0.3">
      <c r="A149" t="s">
        <v>629</v>
      </c>
      <c r="B149">
        <v>1167</v>
      </c>
      <c r="C149" t="s">
        <v>237</v>
      </c>
      <c r="D149" t="s">
        <v>311</v>
      </c>
      <c r="E149">
        <v>3228568</v>
      </c>
      <c r="F149">
        <v>12</v>
      </c>
      <c r="G149">
        <v>84</v>
      </c>
      <c r="H149" t="s">
        <v>630</v>
      </c>
      <c r="I149" t="s">
        <v>336</v>
      </c>
      <c r="K149" t="str">
        <f>_xlfn.XLOOKUP(Table5[[#This Row],[Customer_ID]],Customers!A:A,Customers!B:B)</f>
        <v>Customer 1167</v>
      </c>
      <c r="L149" t="str">
        <f>_xlfn.XLOOKUP(Table5[[#This Row],[Loan_Type_ID]],Loan_Types!A:A,Loan_Types!B:B)</f>
        <v>Education Loan</v>
      </c>
      <c r="M149" t="str">
        <f>_xlfn.XLOOKUP(Table5[[#This Row],[Customer_ID]],Customers!A:A,Customers!H:H)</f>
        <v>B05</v>
      </c>
      <c r="N149" t="str">
        <f>_xlfn.XLOOKUP(Table5[[#This Row],[Branch_Id]],Branches!A:A,Branches!B:B)</f>
        <v xml:space="preserve">Warangal </v>
      </c>
      <c r="O149" t="str">
        <f>IF(Table5[[#This Row],[Loan_Amount]]&gt;=1000000,"High value","Normal")</f>
        <v>High value</v>
      </c>
      <c r="P149" t="str">
        <f>IF(Table5[[#This Row],[Approval_Date]]="Approved","Processed","Under Review")</f>
        <v>Under Review</v>
      </c>
      <c r="Q149">
        <f>SUMIFS(Loan_Repayments!E:E,Loan_Repayments!B:B,Table5[[#This Row],[Loan_ID]])</f>
        <v>8735</v>
      </c>
      <c r="R149">
        <f>Table5[[#This Row],[Loan_Amount]]-Table5[[#This Row],[Total_Amount_Paid.]]</f>
        <v>3219833</v>
      </c>
      <c r="S149" t="str">
        <f t="shared" si="2"/>
        <v>Dec</v>
      </c>
      <c r="T149" t="str">
        <f>_xlfn.XLOOKUP(Table5[[#This Row],[Customer_ID]],Customers!A:A,Customers!C:C)</f>
        <v>Female</v>
      </c>
      <c r="U149" t="str">
        <f>_xlfn.XLOOKUP(Table5[[#This Row],[Employee_ID]],Employees!A:A,Employees!B:B)</f>
        <v>Employee 29</v>
      </c>
      <c r="V149" t="str">
        <f>_xlfn.XLOOKUP(Table5[[#This Row],[Branch_Id]],Branches!A:A,Branches!C:C)</f>
        <v>Warangal</v>
      </c>
      <c r="W149" t="str">
        <f>_xlfn.XLOOKUP(Table5[[#This Row],[Branch_Id]],Branches!A:A,Branches!D:D)</f>
        <v>Telangana</v>
      </c>
    </row>
    <row r="150" spans="1:23" x14ac:dyDescent="0.3">
      <c r="A150" t="s">
        <v>631</v>
      </c>
      <c r="B150">
        <v>1104</v>
      </c>
      <c r="C150" t="s">
        <v>233</v>
      </c>
      <c r="D150" t="s">
        <v>277</v>
      </c>
      <c r="E150">
        <v>6902080</v>
      </c>
      <c r="F150">
        <v>9.5</v>
      </c>
      <c r="G150">
        <v>36</v>
      </c>
      <c r="H150" t="s">
        <v>632</v>
      </c>
      <c r="I150" t="s">
        <v>346</v>
      </c>
      <c r="K150" t="str">
        <f>_xlfn.XLOOKUP(Table5[[#This Row],[Customer_ID]],Customers!A:A,Customers!B:B)</f>
        <v>Customer 1104</v>
      </c>
      <c r="L150" t="str">
        <f>_xlfn.XLOOKUP(Table5[[#This Row],[Loan_Type_ID]],Loan_Types!A:A,Loan_Types!B:B)</f>
        <v>Personal Loan</v>
      </c>
      <c r="M150" t="str">
        <f>_xlfn.XLOOKUP(Table5[[#This Row],[Customer_ID]],Customers!A:A,Customers!H:H)</f>
        <v>B02</v>
      </c>
      <c r="N150" t="str">
        <f>_xlfn.XLOOKUP(Table5[[#This Row],[Branch_Id]],Branches!A:A,Branches!B:B)</f>
        <v xml:space="preserve">Vijayawada </v>
      </c>
      <c r="O150" t="str">
        <f>IF(Table5[[#This Row],[Loan_Amount]]&gt;=1000000,"High value","Normal")</f>
        <v>High value</v>
      </c>
      <c r="P150" t="str">
        <f>IF(Table5[[#This Row],[Approval_Date]]="Approved","Processed","Under Review")</f>
        <v>Under Review</v>
      </c>
      <c r="Q150">
        <f>SUMIFS(Loan_Repayments!E:E,Loan_Repayments!B:B,Table5[[#This Row],[Loan_ID]])</f>
        <v>110857</v>
      </c>
      <c r="R150">
        <f>Table5[[#This Row],[Loan_Amount]]-Table5[[#This Row],[Total_Amount_Paid.]]</f>
        <v>6791223</v>
      </c>
      <c r="S150" t="str">
        <f t="shared" si="2"/>
        <v>Nov</v>
      </c>
      <c r="T150" t="str">
        <f>_xlfn.XLOOKUP(Table5[[#This Row],[Customer_ID]],Customers!A:A,Customers!C:C)</f>
        <v>Female</v>
      </c>
      <c r="U150" t="str">
        <f>_xlfn.XLOOKUP(Table5[[#This Row],[Employee_ID]],Employees!A:A,Employees!B:B)</f>
        <v>Employee 12</v>
      </c>
      <c r="V150" t="str">
        <f>_xlfn.XLOOKUP(Table5[[#This Row],[Branch_Id]],Branches!A:A,Branches!C:C)</f>
        <v>Vijayawada</v>
      </c>
      <c r="W150" t="str">
        <f>_xlfn.XLOOKUP(Table5[[#This Row],[Branch_Id]],Branches!A:A,Branches!D:D)</f>
        <v>Andhra Pradesh</v>
      </c>
    </row>
    <row r="151" spans="1:23" x14ac:dyDescent="0.3">
      <c r="A151" t="s">
        <v>633</v>
      </c>
      <c r="B151">
        <v>1170</v>
      </c>
      <c r="C151" t="s">
        <v>233</v>
      </c>
      <c r="D151" t="s">
        <v>303</v>
      </c>
      <c r="E151">
        <v>7056777</v>
      </c>
      <c r="F151">
        <v>8.5</v>
      </c>
      <c r="G151">
        <v>36</v>
      </c>
      <c r="H151" t="s">
        <v>583</v>
      </c>
      <c r="I151" t="s">
        <v>323</v>
      </c>
      <c r="J151" t="s">
        <v>496</v>
      </c>
      <c r="K151" t="str">
        <f>_xlfn.XLOOKUP(Table5[[#This Row],[Customer_ID]],Customers!A:A,Customers!B:B)</f>
        <v>Customer 1170</v>
      </c>
      <c r="L151" t="str">
        <f>_xlfn.XLOOKUP(Table5[[#This Row],[Loan_Type_ID]],Loan_Types!A:A,Loan_Types!B:B)</f>
        <v>Personal Loan</v>
      </c>
      <c r="M151" t="str">
        <f>_xlfn.XLOOKUP(Table5[[#This Row],[Customer_ID]],Customers!A:A,Customers!H:H)</f>
        <v>B04</v>
      </c>
      <c r="N151" t="str">
        <f>_xlfn.XLOOKUP(Table5[[#This Row],[Branch_Id]],Branches!A:A,Branches!B:B)</f>
        <v xml:space="preserve">Guntur </v>
      </c>
      <c r="O151" t="str">
        <f>IF(Table5[[#This Row],[Loan_Amount]]&gt;=1000000,"High value","Normal")</f>
        <v>High value</v>
      </c>
      <c r="P151" t="str">
        <f>IF(Table5[[#This Row],[Approval_Date]]="Approved","Processed","Under Review")</f>
        <v>Under Review</v>
      </c>
      <c r="Q151">
        <f>SUMIFS(Loan_Repayments!E:E,Loan_Repayments!B:B,Table5[[#This Row],[Loan_ID]])</f>
        <v>145930</v>
      </c>
      <c r="R151">
        <f>Table5[[#This Row],[Loan_Amount]]-Table5[[#This Row],[Total_Amount_Paid.]]</f>
        <v>6910847</v>
      </c>
      <c r="S151" t="str">
        <f t="shared" si="2"/>
        <v>Nov</v>
      </c>
      <c r="T151" t="str">
        <f>_xlfn.XLOOKUP(Table5[[#This Row],[Customer_ID]],Customers!A:A,Customers!C:C)</f>
        <v>Female</v>
      </c>
      <c r="U151" t="str">
        <f>_xlfn.XLOOKUP(Table5[[#This Row],[Employee_ID]],Employees!A:A,Employees!B:B)</f>
        <v>Employee 25</v>
      </c>
      <c r="V151" t="str">
        <f>_xlfn.XLOOKUP(Table5[[#This Row],[Branch_Id]],Branches!A:A,Branches!C:C)</f>
        <v>Guntur</v>
      </c>
      <c r="W151" t="str">
        <f>_xlfn.XLOOKUP(Table5[[#This Row],[Branch_Id]],Branches!A:A,Branches!D:D)</f>
        <v>Andhra Pradesh</v>
      </c>
    </row>
    <row r="152" spans="1:23" x14ac:dyDescent="0.3">
      <c r="A152" t="s">
        <v>634</v>
      </c>
      <c r="B152">
        <v>1072</v>
      </c>
      <c r="C152" t="s">
        <v>235</v>
      </c>
      <c r="D152" t="s">
        <v>260</v>
      </c>
      <c r="E152">
        <v>753549</v>
      </c>
      <c r="F152">
        <v>8.5</v>
      </c>
      <c r="G152">
        <v>36</v>
      </c>
      <c r="H152" t="s">
        <v>454</v>
      </c>
      <c r="I152" t="s">
        <v>323</v>
      </c>
      <c r="J152" t="s">
        <v>428</v>
      </c>
      <c r="K152" t="str">
        <f>_xlfn.XLOOKUP(Table5[[#This Row],[Customer_ID]],Customers!A:A,Customers!B:B)</f>
        <v>Customer 1072</v>
      </c>
      <c r="L152" t="str">
        <f>_xlfn.XLOOKUP(Table5[[#This Row],[Loan_Type_ID]],Loan_Types!A:A,Loan_Types!B:B)</f>
        <v>Car Loan</v>
      </c>
      <c r="M152" t="str">
        <f>_xlfn.XLOOKUP(Table5[[#This Row],[Customer_ID]],Customers!A:A,Customers!H:H)</f>
        <v>B02</v>
      </c>
      <c r="N152" t="str">
        <f>_xlfn.XLOOKUP(Table5[[#This Row],[Branch_Id]],Branches!A:A,Branches!B:B)</f>
        <v xml:space="preserve">Vijayawada </v>
      </c>
      <c r="O152" t="str">
        <f>IF(Table5[[#This Row],[Loan_Amount]]&gt;=1000000,"High value","Normal")</f>
        <v>Normal</v>
      </c>
      <c r="P152" t="str">
        <f>IF(Table5[[#This Row],[Approval_Date]]="Approved","Processed","Under Review")</f>
        <v>Under Review</v>
      </c>
      <c r="Q152">
        <f>SUMIFS(Loan_Repayments!E:E,Loan_Repayments!B:B,Table5[[#This Row],[Loan_ID]])</f>
        <v>93769</v>
      </c>
      <c r="R152">
        <f>Table5[[#This Row],[Loan_Amount]]-Table5[[#This Row],[Total_Amount_Paid.]]</f>
        <v>659780</v>
      </c>
      <c r="S152" t="str">
        <f t="shared" si="2"/>
        <v>Mar</v>
      </c>
      <c r="T152" t="str">
        <f>_xlfn.XLOOKUP(Table5[[#This Row],[Customer_ID]],Customers!A:A,Customers!C:C)</f>
        <v>Male</v>
      </c>
      <c r="U152" t="str">
        <f>_xlfn.XLOOKUP(Table5[[#This Row],[Employee_ID]],Employees!A:A,Employees!B:B)</f>
        <v>Employee 4</v>
      </c>
      <c r="V152" t="str">
        <f>_xlfn.XLOOKUP(Table5[[#This Row],[Branch_Id]],Branches!A:A,Branches!C:C)</f>
        <v>Vijayawada</v>
      </c>
      <c r="W152" t="str">
        <f>_xlfn.XLOOKUP(Table5[[#This Row],[Branch_Id]],Branches!A:A,Branches!D:D)</f>
        <v>Andhra Pradesh</v>
      </c>
    </row>
    <row r="153" spans="1:23" x14ac:dyDescent="0.3">
      <c r="A153" t="s">
        <v>635</v>
      </c>
      <c r="B153">
        <v>1014</v>
      </c>
      <c r="C153" t="s">
        <v>233</v>
      </c>
      <c r="D153" t="s">
        <v>295</v>
      </c>
      <c r="E153">
        <v>2284612</v>
      </c>
      <c r="F153">
        <v>9.5</v>
      </c>
      <c r="G153">
        <v>60</v>
      </c>
      <c r="H153" t="s">
        <v>636</v>
      </c>
      <c r="I153" t="s">
        <v>346</v>
      </c>
      <c r="K153" t="str">
        <f>_xlfn.XLOOKUP(Table5[[#This Row],[Customer_ID]],Customers!A:A,Customers!B:B)</f>
        <v>Customer 1014</v>
      </c>
      <c r="L153" t="str">
        <f>_xlfn.XLOOKUP(Table5[[#This Row],[Loan_Type_ID]],Loan_Types!A:A,Loan_Types!B:B)</f>
        <v>Personal Loan</v>
      </c>
      <c r="M153" t="str">
        <f>_xlfn.XLOOKUP(Table5[[#This Row],[Customer_ID]],Customers!A:A,Customers!H:H)</f>
        <v>B01</v>
      </c>
      <c r="N153" t="str">
        <f>_xlfn.XLOOKUP(Table5[[#This Row],[Branch_Id]],Branches!A:A,Branches!B:B)</f>
        <v xml:space="preserve">Hyderabad </v>
      </c>
      <c r="O153" t="str">
        <f>IF(Table5[[#This Row],[Loan_Amount]]&gt;=1000000,"High value","Normal")</f>
        <v>High value</v>
      </c>
      <c r="P153" t="str">
        <f>IF(Table5[[#This Row],[Approval_Date]]="Approved","Processed","Under Review")</f>
        <v>Under Review</v>
      </c>
      <c r="Q153">
        <f>SUMIFS(Loan_Repayments!E:E,Loan_Repayments!B:B,Table5[[#This Row],[Loan_ID]])</f>
        <v>90579</v>
      </c>
      <c r="R153">
        <f>Table5[[#This Row],[Loan_Amount]]-Table5[[#This Row],[Total_Amount_Paid.]]</f>
        <v>2194033</v>
      </c>
      <c r="S153" t="str">
        <f t="shared" si="2"/>
        <v>Jun</v>
      </c>
      <c r="T153" t="str">
        <f>_xlfn.XLOOKUP(Table5[[#This Row],[Customer_ID]],Customers!A:A,Customers!C:C)</f>
        <v>Male</v>
      </c>
      <c r="U153" t="str">
        <f>_xlfn.XLOOKUP(Table5[[#This Row],[Employee_ID]],Employees!A:A,Employees!B:B)</f>
        <v>Employee 21</v>
      </c>
      <c r="V153" t="str">
        <f>_xlfn.XLOOKUP(Table5[[#This Row],[Branch_Id]],Branches!A:A,Branches!C:C)</f>
        <v>Hyderabad</v>
      </c>
      <c r="W153" t="str">
        <f>_xlfn.XLOOKUP(Table5[[#This Row],[Branch_Id]],Branches!A:A,Branches!D:D)</f>
        <v>Telangana</v>
      </c>
    </row>
    <row r="154" spans="1:23" x14ac:dyDescent="0.3">
      <c r="A154" t="s">
        <v>637</v>
      </c>
      <c r="B154">
        <v>1046</v>
      </c>
      <c r="C154" t="s">
        <v>233</v>
      </c>
      <c r="D154" t="s">
        <v>283</v>
      </c>
      <c r="E154">
        <v>7181550</v>
      </c>
      <c r="F154">
        <v>9.5</v>
      </c>
      <c r="G154">
        <v>60</v>
      </c>
      <c r="H154" t="s">
        <v>431</v>
      </c>
      <c r="I154" t="s">
        <v>346</v>
      </c>
      <c r="K154" t="str">
        <f>_xlfn.XLOOKUP(Table5[[#This Row],[Customer_ID]],Customers!A:A,Customers!B:B)</f>
        <v>Customer 1046</v>
      </c>
      <c r="L154" t="str">
        <f>_xlfn.XLOOKUP(Table5[[#This Row],[Loan_Type_ID]],Loan_Types!A:A,Loan_Types!B:B)</f>
        <v>Personal Loan</v>
      </c>
      <c r="M154" t="str">
        <f>_xlfn.XLOOKUP(Table5[[#This Row],[Customer_ID]],Customers!A:A,Customers!H:H)</f>
        <v>B02</v>
      </c>
      <c r="N154" t="str">
        <f>_xlfn.XLOOKUP(Table5[[#This Row],[Branch_Id]],Branches!A:A,Branches!B:B)</f>
        <v xml:space="preserve">Vijayawada </v>
      </c>
      <c r="O154" t="str">
        <f>IF(Table5[[#This Row],[Loan_Amount]]&gt;=1000000,"High value","Normal")</f>
        <v>High value</v>
      </c>
      <c r="P154" t="str">
        <f>IF(Table5[[#This Row],[Approval_Date]]="Approved","Processed","Under Review")</f>
        <v>Under Review</v>
      </c>
      <c r="Q154">
        <f>SUMIFS(Loan_Repayments!E:E,Loan_Repayments!B:B,Table5[[#This Row],[Loan_ID]])</f>
        <v>133695</v>
      </c>
      <c r="R154">
        <f>Table5[[#This Row],[Loan_Amount]]-Table5[[#This Row],[Total_Amount_Paid.]]</f>
        <v>7047855</v>
      </c>
      <c r="S154" t="str">
        <f t="shared" si="2"/>
        <v>Dec</v>
      </c>
      <c r="T154" t="str">
        <f>_xlfn.XLOOKUP(Table5[[#This Row],[Customer_ID]],Customers!A:A,Customers!C:C)</f>
        <v>Female</v>
      </c>
      <c r="U154" t="str">
        <f>_xlfn.XLOOKUP(Table5[[#This Row],[Employee_ID]],Employees!A:A,Employees!B:B)</f>
        <v>Employee 15</v>
      </c>
      <c r="V154" t="str">
        <f>_xlfn.XLOOKUP(Table5[[#This Row],[Branch_Id]],Branches!A:A,Branches!C:C)</f>
        <v>Vijayawada</v>
      </c>
      <c r="W154" t="str">
        <f>_xlfn.XLOOKUP(Table5[[#This Row],[Branch_Id]],Branches!A:A,Branches!D:D)</f>
        <v>Andhra Pradesh</v>
      </c>
    </row>
    <row r="155" spans="1:23" x14ac:dyDescent="0.3">
      <c r="A155" t="s">
        <v>638</v>
      </c>
      <c r="B155">
        <v>1086</v>
      </c>
      <c r="C155" t="s">
        <v>235</v>
      </c>
      <c r="D155" t="s">
        <v>295</v>
      </c>
      <c r="E155">
        <v>7946224</v>
      </c>
      <c r="F155">
        <v>12</v>
      </c>
      <c r="G155">
        <v>60</v>
      </c>
      <c r="H155" t="s">
        <v>602</v>
      </c>
      <c r="I155" t="s">
        <v>323</v>
      </c>
      <c r="J155" t="s">
        <v>639</v>
      </c>
      <c r="K155" t="str">
        <f>_xlfn.XLOOKUP(Table5[[#This Row],[Customer_ID]],Customers!A:A,Customers!B:B)</f>
        <v>Customer 1086</v>
      </c>
      <c r="L155" t="str">
        <f>_xlfn.XLOOKUP(Table5[[#This Row],[Loan_Type_ID]],Loan_Types!A:A,Loan_Types!B:B)</f>
        <v>Car Loan</v>
      </c>
      <c r="M155" t="str">
        <f>_xlfn.XLOOKUP(Table5[[#This Row],[Customer_ID]],Customers!A:A,Customers!H:H)</f>
        <v>B02</v>
      </c>
      <c r="N155" t="str">
        <f>_xlfn.XLOOKUP(Table5[[#This Row],[Branch_Id]],Branches!A:A,Branches!B:B)</f>
        <v xml:space="preserve">Vijayawada </v>
      </c>
      <c r="O155" t="str">
        <f>IF(Table5[[#This Row],[Loan_Amount]]&gt;=1000000,"High value","Normal")</f>
        <v>High value</v>
      </c>
      <c r="P155" t="str">
        <f>IF(Table5[[#This Row],[Approval_Date]]="Approved","Processed","Under Review")</f>
        <v>Under Review</v>
      </c>
      <c r="Q155">
        <f>SUMIFS(Loan_Repayments!E:E,Loan_Repayments!B:B,Table5[[#This Row],[Loan_ID]])</f>
        <v>76579</v>
      </c>
      <c r="R155">
        <f>Table5[[#This Row],[Loan_Amount]]-Table5[[#This Row],[Total_Amount_Paid.]]</f>
        <v>7869645</v>
      </c>
      <c r="S155" t="str">
        <f t="shared" si="2"/>
        <v>Aug</v>
      </c>
      <c r="T155" t="str">
        <f>_xlfn.XLOOKUP(Table5[[#This Row],[Customer_ID]],Customers!A:A,Customers!C:C)</f>
        <v>Female</v>
      </c>
      <c r="U155" t="str">
        <f>_xlfn.XLOOKUP(Table5[[#This Row],[Employee_ID]],Employees!A:A,Employees!B:B)</f>
        <v>Employee 21</v>
      </c>
      <c r="V155" t="str">
        <f>_xlfn.XLOOKUP(Table5[[#This Row],[Branch_Id]],Branches!A:A,Branches!C:C)</f>
        <v>Vijayawada</v>
      </c>
      <c r="W155" t="str">
        <f>_xlfn.XLOOKUP(Table5[[#This Row],[Branch_Id]],Branches!A:A,Branches!D:D)</f>
        <v>Andhra Pradesh</v>
      </c>
    </row>
    <row r="156" spans="1:23" x14ac:dyDescent="0.3">
      <c r="A156" t="s">
        <v>640</v>
      </c>
      <c r="B156">
        <v>1072</v>
      </c>
      <c r="C156" t="s">
        <v>233</v>
      </c>
      <c r="D156" t="s">
        <v>303</v>
      </c>
      <c r="E156">
        <v>7186341</v>
      </c>
      <c r="F156">
        <v>8.5</v>
      </c>
      <c r="G156">
        <v>60</v>
      </c>
      <c r="H156" t="s">
        <v>621</v>
      </c>
      <c r="I156" t="s">
        <v>323</v>
      </c>
      <c r="J156" t="s">
        <v>641</v>
      </c>
      <c r="K156" t="str">
        <f>_xlfn.XLOOKUP(Table5[[#This Row],[Customer_ID]],Customers!A:A,Customers!B:B)</f>
        <v>Customer 1072</v>
      </c>
      <c r="L156" t="str">
        <f>_xlfn.XLOOKUP(Table5[[#This Row],[Loan_Type_ID]],Loan_Types!A:A,Loan_Types!B:B)</f>
        <v>Personal Loan</v>
      </c>
      <c r="M156" t="str">
        <f>_xlfn.XLOOKUP(Table5[[#This Row],[Customer_ID]],Customers!A:A,Customers!H:H)</f>
        <v>B02</v>
      </c>
      <c r="N156" t="str">
        <f>_xlfn.XLOOKUP(Table5[[#This Row],[Branch_Id]],Branches!A:A,Branches!B:B)</f>
        <v xml:space="preserve">Vijayawada </v>
      </c>
      <c r="O156" t="str">
        <f>IF(Table5[[#This Row],[Loan_Amount]]&gt;=1000000,"High value","Normal")</f>
        <v>High value</v>
      </c>
      <c r="P156" t="str">
        <f>IF(Table5[[#This Row],[Approval_Date]]="Approved","Processed","Under Review")</f>
        <v>Under Review</v>
      </c>
      <c r="Q156">
        <f>SUMIFS(Loan_Repayments!E:E,Loan_Repayments!B:B,Table5[[#This Row],[Loan_ID]])</f>
        <v>27130</v>
      </c>
      <c r="R156">
        <f>Table5[[#This Row],[Loan_Amount]]-Table5[[#This Row],[Total_Amount_Paid.]]</f>
        <v>7159211</v>
      </c>
      <c r="S156" t="str">
        <f t="shared" si="2"/>
        <v>Jul</v>
      </c>
      <c r="T156" t="str">
        <f>_xlfn.XLOOKUP(Table5[[#This Row],[Customer_ID]],Customers!A:A,Customers!C:C)</f>
        <v>Male</v>
      </c>
      <c r="U156" t="str">
        <f>_xlfn.XLOOKUP(Table5[[#This Row],[Employee_ID]],Employees!A:A,Employees!B:B)</f>
        <v>Employee 25</v>
      </c>
      <c r="V156" t="str">
        <f>_xlfn.XLOOKUP(Table5[[#This Row],[Branch_Id]],Branches!A:A,Branches!C:C)</f>
        <v>Vijayawada</v>
      </c>
      <c r="W156" t="str">
        <f>_xlfn.XLOOKUP(Table5[[#This Row],[Branch_Id]],Branches!A:A,Branches!D:D)</f>
        <v>Andhra Pradesh</v>
      </c>
    </row>
    <row r="157" spans="1:23" x14ac:dyDescent="0.3">
      <c r="A157" t="s">
        <v>642</v>
      </c>
      <c r="B157">
        <v>1080</v>
      </c>
      <c r="C157" t="s">
        <v>231</v>
      </c>
      <c r="D157" t="s">
        <v>279</v>
      </c>
      <c r="E157">
        <v>2690986</v>
      </c>
      <c r="F157">
        <v>8.5</v>
      </c>
      <c r="G157">
        <v>240</v>
      </c>
      <c r="H157" t="s">
        <v>643</v>
      </c>
      <c r="I157" t="s">
        <v>323</v>
      </c>
      <c r="J157" t="s">
        <v>644</v>
      </c>
      <c r="K157" t="str">
        <f>_xlfn.XLOOKUP(Table5[[#This Row],[Customer_ID]],Customers!A:A,Customers!B:B)</f>
        <v>Customer 1080</v>
      </c>
      <c r="L157" t="str">
        <f>_xlfn.XLOOKUP(Table5[[#This Row],[Loan_Type_ID]],Loan_Types!A:A,Loan_Types!B:B)</f>
        <v>Home Loan</v>
      </c>
      <c r="M157" t="str">
        <f>_xlfn.XLOOKUP(Table5[[#This Row],[Customer_ID]],Customers!A:A,Customers!H:H)</f>
        <v>B01</v>
      </c>
      <c r="N157" t="str">
        <f>_xlfn.XLOOKUP(Table5[[#This Row],[Branch_Id]],Branches!A:A,Branches!B:B)</f>
        <v xml:space="preserve">Hyderabad </v>
      </c>
      <c r="O157" t="str">
        <f>IF(Table5[[#This Row],[Loan_Amount]]&gt;=1000000,"High value","Normal")</f>
        <v>High value</v>
      </c>
      <c r="P157" t="str">
        <f>IF(Table5[[#This Row],[Approval_Date]]="Approved","Processed","Under Review")</f>
        <v>Under Review</v>
      </c>
      <c r="Q157">
        <f>SUMIFS(Loan_Repayments!E:E,Loan_Repayments!B:B,Table5[[#This Row],[Loan_ID]])</f>
        <v>0</v>
      </c>
      <c r="R157">
        <f>Table5[[#This Row],[Loan_Amount]]-Table5[[#This Row],[Total_Amount_Paid.]]</f>
        <v>2690986</v>
      </c>
      <c r="S157" t="str">
        <f t="shared" si="2"/>
        <v>May</v>
      </c>
      <c r="T157" t="str">
        <f>_xlfn.XLOOKUP(Table5[[#This Row],[Customer_ID]],Customers!A:A,Customers!C:C)</f>
        <v>Male</v>
      </c>
      <c r="U157" t="str">
        <f>_xlfn.XLOOKUP(Table5[[#This Row],[Employee_ID]],Employees!A:A,Employees!B:B)</f>
        <v>Employee 13</v>
      </c>
      <c r="V157" t="str">
        <f>_xlfn.XLOOKUP(Table5[[#This Row],[Branch_Id]],Branches!A:A,Branches!C:C)</f>
        <v>Hyderabad</v>
      </c>
      <c r="W157" t="str">
        <f>_xlfn.XLOOKUP(Table5[[#This Row],[Branch_Id]],Branches!A:A,Branches!D:D)</f>
        <v>Telangana</v>
      </c>
    </row>
    <row r="158" spans="1:23" x14ac:dyDescent="0.3">
      <c r="A158" t="s">
        <v>645</v>
      </c>
      <c r="B158">
        <v>1037</v>
      </c>
      <c r="C158" t="s">
        <v>233</v>
      </c>
      <c r="D158" t="s">
        <v>275</v>
      </c>
      <c r="E158">
        <v>6264724</v>
      </c>
      <c r="F158">
        <v>11</v>
      </c>
      <c r="G158">
        <v>120</v>
      </c>
      <c r="H158" t="s">
        <v>519</v>
      </c>
      <c r="I158" t="s">
        <v>336</v>
      </c>
      <c r="K158" t="str">
        <f>_xlfn.XLOOKUP(Table5[[#This Row],[Customer_ID]],Customers!A:A,Customers!B:B)</f>
        <v>Customer 1037</v>
      </c>
      <c r="L158" t="str">
        <f>_xlfn.XLOOKUP(Table5[[#This Row],[Loan_Type_ID]],Loan_Types!A:A,Loan_Types!B:B)</f>
        <v>Personal Loan</v>
      </c>
      <c r="M158" t="str">
        <f>_xlfn.XLOOKUP(Table5[[#This Row],[Customer_ID]],Customers!A:A,Customers!H:H)</f>
        <v>B04</v>
      </c>
      <c r="N158" t="str">
        <f>_xlfn.XLOOKUP(Table5[[#This Row],[Branch_Id]],Branches!A:A,Branches!B:B)</f>
        <v xml:space="preserve">Guntur </v>
      </c>
      <c r="O158" t="str">
        <f>IF(Table5[[#This Row],[Loan_Amount]]&gt;=1000000,"High value","Normal")</f>
        <v>High value</v>
      </c>
      <c r="P158" t="str">
        <f>IF(Table5[[#This Row],[Approval_Date]]="Approved","Processed","Under Review")</f>
        <v>Under Review</v>
      </c>
      <c r="Q158">
        <f>SUMIFS(Loan_Repayments!E:E,Loan_Repayments!B:B,Table5[[#This Row],[Loan_ID]])</f>
        <v>114449</v>
      </c>
      <c r="R158">
        <f>Table5[[#This Row],[Loan_Amount]]-Table5[[#This Row],[Total_Amount_Paid.]]</f>
        <v>6150275</v>
      </c>
      <c r="S158" t="str">
        <f t="shared" si="2"/>
        <v>Nov</v>
      </c>
      <c r="T158" t="str">
        <f>_xlfn.XLOOKUP(Table5[[#This Row],[Customer_ID]],Customers!A:A,Customers!C:C)</f>
        <v>Female</v>
      </c>
      <c r="U158" t="str">
        <f>_xlfn.XLOOKUP(Table5[[#This Row],[Employee_ID]],Employees!A:A,Employees!B:B)</f>
        <v>Employee 11</v>
      </c>
      <c r="V158" t="str">
        <f>_xlfn.XLOOKUP(Table5[[#This Row],[Branch_Id]],Branches!A:A,Branches!C:C)</f>
        <v>Guntur</v>
      </c>
      <c r="W158" t="str">
        <f>_xlfn.XLOOKUP(Table5[[#This Row],[Branch_Id]],Branches!A:A,Branches!D:D)</f>
        <v>Andhra Pradesh</v>
      </c>
    </row>
    <row r="159" spans="1:23" x14ac:dyDescent="0.3">
      <c r="A159" t="s">
        <v>646</v>
      </c>
      <c r="B159">
        <v>1165</v>
      </c>
      <c r="C159" t="s">
        <v>233</v>
      </c>
      <c r="D159" t="s">
        <v>269</v>
      </c>
      <c r="E159">
        <v>4294406</v>
      </c>
      <c r="F159">
        <v>9.5</v>
      </c>
      <c r="G159">
        <v>240</v>
      </c>
      <c r="H159" t="s">
        <v>647</v>
      </c>
      <c r="I159" t="s">
        <v>336</v>
      </c>
      <c r="K159" t="str">
        <f>_xlfn.XLOOKUP(Table5[[#This Row],[Customer_ID]],Customers!A:A,Customers!B:B)</f>
        <v>Customer 1165</v>
      </c>
      <c r="L159" t="str">
        <f>_xlfn.XLOOKUP(Table5[[#This Row],[Loan_Type_ID]],Loan_Types!A:A,Loan_Types!B:B)</f>
        <v>Personal Loan</v>
      </c>
      <c r="M159" t="str">
        <f>_xlfn.XLOOKUP(Table5[[#This Row],[Customer_ID]],Customers!A:A,Customers!H:H)</f>
        <v>B03</v>
      </c>
      <c r="N159" t="str">
        <f>_xlfn.XLOOKUP(Table5[[#This Row],[Branch_Id]],Branches!A:A,Branches!B:B)</f>
        <v xml:space="preserve">Vizag </v>
      </c>
      <c r="O159" t="str">
        <f>IF(Table5[[#This Row],[Loan_Amount]]&gt;=1000000,"High value","Normal")</f>
        <v>High value</v>
      </c>
      <c r="P159" t="str">
        <f>IF(Table5[[#This Row],[Approval_Date]]="Approved","Processed","Under Review")</f>
        <v>Under Review</v>
      </c>
      <c r="Q159">
        <f>SUMIFS(Loan_Repayments!E:E,Loan_Repayments!B:B,Table5[[#This Row],[Loan_ID]])</f>
        <v>90750</v>
      </c>
      <c r="R159">
        <f>Table5[[#This Row],[Loan_Amount]]-Table5[[#This Row],[Total_Amount_Paid.]]</f>
        <v>4203656</v>
      </c>
      <c r="S159" t="str">
        <f t="shared" si="2"/>
        <v>Apr</v>
      </c>
      <c r="T159" t="str">
        <f>_xlfn.XLOOKUP(Table5[[#This Row],[Customer_ID]],Customers!A:A,Customers!C:C)</f>
        <v>Female</v>
      </c>
      <c r="U159" t="str">
        <f>_xlfn.XLOOKUP(Table5[[#This Row],[Employee_ID]],Employees!A:A,Employees!B:B)</f>
        <v>Employee 8</v>
      </c>
      <c r="V159" t="str">
        <f>_xlfn.XLOOKUP(Table5[[#This Row],[Branch_Id]],Branches!A:A,Branches!C:C)</f>
        <v>Visakhapatnam</v>
      </c>
      <c r="W159" t="str">
        <f>_xlfn.XLOOKUP(Table5[[#This Row],[Branch_Id]],Branches!A:A,Branches!D:D)</f>
        <v>Andhra Pradesh</v>
      </c>
    </row>
    <row r="160" spans="1:23" x14ac:dyDescent="0.3">
      <c r="A160" t="s">
        <v>648</v>
      </c>
      <c r="B160">
        <v>1137</v>
      </c>
      <c r="C160" t="s">
        <v>235</v>
      </c>
      <c r="D160" t="s">
        <v>262</v>
      </c>
      <c r="E160">
        <v>7682183</v>
      </c>
      <c r="F160">
        <v>8.5</v>
      </c>
      <c r="G160">
        <v>120</v>
      </c>
      <c r="H160" t="s">
        <v>649</v>
      </c>
      <c r="I160" t="s">
        <v>323</v>
      </c>
      <c r="J160" t="s">
        <v>650</v>
      </c>
      <c r="K160" t="str">
        <f>_xlfn.XLOOKUP(Table5[[#This Row],[Customer_ID]],Customers!A:A,Customers!B:B)</f>
        <v>Customer 1137</v>
      </c>
      <c r="L160" t="str">
        <f>_xlfn.XLOOKUP(Table5[[#This Row],[Loan_Type_ID]],Loan_Types!A:A,Loan_Types!B:B)</f>
        <v>Car Loan</v>
      </c>
      <c r="M160" t="str">
        <f>_xlfn.XLOOKUP(Table5[[#This Row],[Customer_ID]],Customers!A:A,Customers!H:H)</f>
        <v>B05</v>
      </c>
      <c r="N160" t="str">
        <f>_xlfn.XLOOKUP(Table5[[#This Row],[Branch_Id]],Branches!A:A,Branches!B:B)</f>
        <v xml:space="preserve">Warangal </v>
      </c>
      <c r="O160" t="str">
        <f>IF(Table5[[#This Row],[Loan_Amount]]&gt;=1000000,"High value","Normal")</f>
        <v>High value</v>
      </c>
      <c r="P160" t="str">
        <f>IF(Table5[[#This Row],[Approval_Date]]="Approved","Processed","Under Review")</f>
        <v>Under Review</v>
      </c>
      <c r="Q160">
        <f>SUMIFS(Loan_Repayments!E:E,Loan_Repayments!B:B,Table5[[#This Row],[Loan_ID]])</f>
        <v>6992</v>
      </c>
      <c r="R160">
        <f>Table5[[#This Row],[Loan_Amount]]-Table5[[#This Row],[Total_Amount_Paid.]]</f>
        <v>7675191</v>
      </c>
      <c r="S160" t="str">
        <f t="shared" si="2"/>
        <v>Apr</v>
      </c>
      <c r="T160" t="str">
        <f>_xlfn.XLOOKUP(Table5[[#This Row],[Customer_ID]],Customers!A:A,Customers!C:C)</f>
        <v>Female</v>
      </c>
      <c r="U160" t="str">
        <f>_xlfn.XLOOKUP(Table5[[#This Row],[Employee_ID]],Employees!A:A,Employees!B:B)</f>
        <v>Employee 5</v>
      </c>
      <c r="V160" t="str">
        <f>_xlfn.XLOOKUP(Table5[[#This Row],[Branch_Id]],Branches!A:A,Branches!C:C)</f>
        <v>Warangal</v>
      </c>
      <c r="W160" t="str">
        <f>_xlfn.XLOOKUP(Table5[[#This Row],[Branch_Id]],Branches!A:A,Branches!D:D)</f>
        <v>Telangana</v>
      </c>
    </row>
    <row r="161" spans="1:23" x14ac:dyDescent="0.3">
      <c r="A161" t="s">
        <v>651</v>
      </c>
      <c r="B161">
        <v>1149</v>
      </c>
      <c r="C161" t="s">
        <v>237</v>
      </c>
      <c r="D161" t="s">
        <v>295</v>
      </c>
      <c r="E161">
        <v>5208174</v>
      </c>
      <c r="F161">
        <v>11</v>
      </c>
      <c r="G161">
        <v>120</v>
      </c>
      <c r="H161" t="s">
        <v>652</v>
      </c>
      <c r="I161" t="s">
        <v>346</v>
      </c>
      <c r="K161" t="str">
        <f>_xlfn.XLOOKUP(Table5[[#This Row],[Customer_ID]],Customers!A:A,Customers!B:B)</f>
        <v>Customer 1149</v>
      </c>
      <c r="L161" t="str">
        <f>_xlfn.XLOOKUP(Table5[[#This Row],[Loan_Type_ID]],Loan_Types!A:A,Loan_Types!B:B)</f>
        <v>Education Loan</v>
      </c>
      <c r="M161" t="str">
        <f>_xlfn.XLOOKUP(Table5[[#This Row],[Customer_ID]],Customers!A:A,Customers!H:H)</f>
        <v>B05</v>
      </c>
      <c r="N161" t="str">
        <f>_xlfn.XLOOKUP(Table5[[#This Row],[Branch_Id]],Branches!A:A,Branches!B:B)</f>
        <v xml:space="preserve">Warangal </v>
      </c>
      <c r="O161" t="str">
        <f>IF(Table5[[#This Row],[Loan_Amount]]&gt;=1000000,"High value","Normal")</f>
        <v>High value</v>
      </c>
      <c r="P161" t="str">
        <f>IF(Table5[[#This Row],[Approval_Date]]="Approved","Processed","Under Review")</f>
        <v>Under Review</v>
      </c>
      <c r="Q161">
        <f>SUMIFS(Loan_Repayments!E:E,Loan_Repayments!B:B,Table5[[#This Row],[Loan_ID]])</f>
        <v>75203</v>
      </c>
      <c r="R161">
        <f>Table5[[#This Row],[Loan_Amount]]-Table5[[#This Row],[Total_Amount_Paid.]]</f>
        <v>5132971</v>
      </c>
      <c r="S161" t="str">
        <f t="shared" si="2"/>
        <v>Jun</v>
      </c>
      <c r="T161" t="str">
        <f>_xlfn.XLOOKUP(Table5[[#This Row],[Customer_ID]],Customers!A:A,Customers!C:C)</f>
        <v>Female</v>
      </c>
      <c r="U161" t="str">
        <f>_xlfn.XLOOKUP(Table5[[#This Row],[Employee_ID]],Employees!A:A,Employees!B:B)</f>
        <v>Employee 21</v>
      </c>
      <c r="V161" t="str">
        <f>_xlfn.XLOOKUP(Table5[[#This Row],[Branch_Id]],Branches!A:A,Branches!C:C)</f>
        <v>Warangal</v>
      </c>
      <c r="W161" t="str">
        <f>_xlfn.XLOOKUP(Table5[[#This Row],[Branch_Id]],Branches!A:A,Branches!D:D)</f>
        <v>Telangana</v>
      </c>
    </row>
    <row r="162" spans="1:23" x14ac:dyDescent="0.3">
      <c r="A162" t="s">
        <v>653</v>
      </c>
      <c r="B162">
        <v>1020</v>
      </c>
      <c r="C162" t="s">
        <v>239</v>
      </c>
      <c r="D162" t="s">
        <v>266</v>
      </c>
      <c r="E162">
        <v>4049323</v>
      </c>
      <c r="F162">
        <v>8.5</v>
      </c>
      <c r="G162">
        <v>120</v>
      </c>
      <c r="H162" t="s">
        <v>654</v>
      </c>
      <c r="I162" t="s">
        <v>336</v>
      </c>
      <c r="K162" t="str">
        <f>_xlfn.XLOOKUP(Table5[[#This Row],[Customer_ID]],Customers!A:A,Customers!B:B)</f>
        <v>Customer 1020</v>
      </c>
      <c r="L162" t="str">
        <f>_xlfn.XLOOKUP(Table5[[#This Row],[Loan_Type_ID]],Loan_Types!A:A,Loan_Types!B:B)</f>
        <v>Business Loan</v>
      </c>
      <c r="M162" t="str">
        <f>_xlfn.XLOOKUP(Table5[[#This Row],[Customer_ID]],Customers!A:A,Customers!H:H)</f>
        <v>B04</v>
      </c>
      <c r="N162" t="str">
        <f>_xlfn.XLOOKUP(Table5[[#This Row],[Branch_Id]],Branches!A:A,Branches!B:B)</f>
        <v xml:space="preserve">Guntur </v>
      </c>
      <c r="O162" t="str">
        <f>IF(Table5[[#This Row],[Loan_Amount]]&gt;=1000000,"High value","Normal")</f>
        <v>High value</v>
      </c>
      <c r="P162" t="str">
        <f>IF(Table5[[#This Row],[Approval_Date]]="Approved","Processed","Under Review")</f>
        <v>Under Review</v>
      </c>
      <c r="Q162">
        <f>SUMIFS(Loan_Repayments!E:E,Loan_Repayments!B:B,Table5[[#This Row],[Loan_ID]])</f>
        <v>115840</v>
      </c>
      <c r="R162">
        <f>Table5[[#This Row],[Loan_Amount]]-Table5[[#This Row],[Total_Amount_Paid.]]</f>
        <v>3933483</v>
      </c>
      <c r="S162" t="str">
        <f t="shared" si="2"/>
        <v>Apr</v>
      </c>
      <c r="T162" t="str">
        <f>_xlfn.XLOOKUP(Table5[[#This Row],[Customer_ID]],Customers!A:A,Customers!C:C)</f>
        <v>Male</v>
      </c>
      <c r="U162" t="str">
        <f>_xlfn.XLOOKUP(Table5[[#This Row],[Employee_ID]],Employees!A:A,Employees!B:B)</f>
        <v>Employee 7</v>
      </c>
      <c r="V162" t="str">
        <f>_xlfn.XLOOKUP(Table5[[#This Row],[Branch_Id]],Branches!A:A,Branches!C:C)</f>
        <v>Guntur</v>
      </c>
      <c r="W162" t="str">
        <f>_xlfn.XLOOKUP(Table5[[#This Row],[Branch_Id]],Branches!A:A,Branches!D:D)</f>
        <v>Andhra Pradesh</v>
      </c>
    </row>
    <row r="163" spans="1:23" x14ac:dyDescent="0.3">
      <c r="A163" t="s">
        <v>655</v>
      </c>
      <c r="B163">
        <v>1098</v>
      </c>
      <c r="C163" t="s">
        <v>231</v>
      </c>
      <c r="D163" t="s">
        <v>291</v>
      </c>
      <c r="E163">
        <v>255270</v>
      </c>
      <c r="F163">
        <v>7.5</v>
      </c>
      <c r="G163">
        <v>60</v>
      </c>
      <c r="H163" t="s">
        <v>649</v>
      </c>
      <c r="I163" t="s">
        <v>323</v>
      </c>
      <c r="J163" t="s">
        <v>650</v>
      </c>
      <c r="K163" t="str">
        <f>_xlfn.XLOOKUP(Table5[[#This Row],[Customer_ID]],Customers!A:A,Customers!B:B)</f>
        <v>Customer 1098</v>
      </c>
      <c r="L163" t="str">
        <f>_xlfn.XLOOKUP(Table5[[#This Row],[Loan_Type_ID]],Loan_Types!A:A,Loan_Types!B:B)</f>
        <v>Home Loan</v>
      </c>
      <c r="M163" t="str">
        <f>_xlfn.XLOOKUP(Table5[[#This Row],[Customer_ID]],Customers!A:A,Customers!H:H)</f>
        <v>B04</v>
      </c>
      <c r="N163" t="str">
        <f>_xlfn.XLOOKUP(Table5[[#This Row],[Branch_Id]],Branches!A:A,Branches!B:B)</f>
        <v xml:space="preserve">Guntur </v>
      </c>
      <c r="O163" t="str">
        <f>IF(Table5[[#This Row],[Loan_Amount]]&gt;=1000000,"High value","Normal")</f>
        <v>Normal</v>
      </c>
      <c r="P163" t="str">
        <f>IF(Table5[[#This Row],[Approval_Date]]="Approved","Processed","Under Review")</f>
        <v>Under Review</v>
      </c>
      <c r="Q163">
        <f>SUMIFS(Loan_Repayments!E:E,Loan_Repayments!B:B,Table5[[#This Row],[Loan_ID]])</f>
        <v>200695</v>
      </c>
      <c r="R163">
        <f>Table5[[#This Row],[Loan_Amount]]-Table5[[#This Row],[Total_Amount_Paid.]]</f>
        <v>54575</v>
      </c>
      <c r="S163" t="str">
        <f t="shared" si="2"/>
        <v>Apr</v>
      </c>
      <c r="T163" t="str">
        <f>_xlfn.XLOOKUP(Table5[[#This Row],[Customer_ID]],Customers!A:A,Customers!C:C)</f>
        <v>Female</v>
      </c>
      <c r="U163" t="str">
        <f>_xlfn.XLOOKUP(Table5[[#This Row],[Employee_ID]],Employees!A:A,Employees!B:B)</f>
        <v>Employee 19</v>
      </c>
      <c r="V163" t="str">
        <f>_xlfn.XLOOKUP(Table5[[#This Row],[Branch_Id]],Branches!A:A,Branches!C:C)</f>
        <v>Guntur</v>
      </c>
      <c r="W163" t="str">
        <f>_xlfn.XLOOKUP(Table5[[#This Row],[Branch_Id]],Branches!A:A,Branches!D:D)</f>
        <v>Andhra Pradesh</v>
      </c>
    </row>
    <row r="164" spans="1:23" x14ac:dyDescent="0.3">
      <c r="A164" t="s">
        <v>656</v>
      </c>
      <c r="B164">
        <v>1190</v>
      </c>
      <c r="C164" t="s">
        <v>231</v>
      </c>
      <c r="D164" t="s">
        <v>277</v>
      </c>
      <c r="E164">
        <v>6899270</v>
      </c>
      <c r="F164">
        <v>8.5</v>
      </c>
      <c r="G164">
        <v>60</v>
      </c>
      <c r="H164" t="s">
        <v>657</v>
      </c>
      <c r="I164" t="s">
        <v>336</v>
      </c>
      <c r="K164" t="str">
        <f>_xlfn.XLOOKUP(Table5[[#This Row],[Customer_ID]],Customers!A:A,Customers!B:B)</f>
        <v>Customer 1190</v>
      </c>
      <c r="L164" t="str">
        <f>_xlfn.XLOOKUP(Table5[[#This Row],[Loan_Type_ID]],Loan_Types!A:A,Loan_Types!B:B)</f>
        <v>Home Loan</v>
      </c>
      <c r="M164" t="str">
        <f>_xlfn.XLOOKUP(Table5[[#This Row],[Customer_ID]],Customers!A:A,Customers!H:H)</f>
        <v>B01</v>
      </c>
      <c r="N164" t="str">
        <f>_xlfn.XLOOKUP(Table5[[#This Row],[Branch_Id]],Branches!A:A,Branches!B:B)</f>
        <v xml:space="preserve">Hyderabad </v>
      </c>
      <c r="O164" t="str">
        <f>IF(Table5[[#This Row],[Loan_Amount]]&gt;=1000000,"High value","Normal")</f>
        <v>High value</v>
      </c>
      <c r="P164" t="str">
        <f>IF(Table5[[#This Row],[Approval_Date]]="Approved","Processed","Under Review")</f>
        <v>Under Review</v>
      </c>
      <c r="Q164">
        <f>SUMIFS(Loan_Repayments!E:E,Loan_Repayments!B:B,Table5[[#This Row],[Loan_ID]])</f>
        <v>0</v>
      </c>
      <c r="R164">
        <f>Table5[[#This Row],[Loan_Amount]]-Table5[[#This Row],[Total_Amount_Paid.]]</f>
        <v>6899270</v>
      </c>
      <c r="S164" t="str">
        <f t="shared" si="2"/>
        <v>Feb</v>
      </c>
      <c r="T164" t="str">
        <f>_xlfn.XLOOKUP(Table5[[#This Row],[Customer_ID]],Customers!A:A,Customers!C:C)</f>
        <v>Female</v>
      </c>
      <c r="U164" t="str">
        <f>_xlfn.XLOOKUP(Table5[[#This Row],[Employee_ID]],Employees!A:A,Employees!B:B)</f>
        <v>Employee 12</v>
      </c>
      <c r="V164" t="str">
        <f>_xlfn.XLOOKUP(Table5[[#This Row],[Branch_Id]],Branches!A:A,Branches!C:C)</f>
        <v>Hyderabad</v>
      </c>
      <c r="W164" t="str">
        <f>_xlfn.XLOOKUP(Table5[[#This Row],[Branch_Id]],Branches!A:A,Branches!D:D)</f>
        <v>Telangana</v>
      </c>
    </row>
    <row r="165" spans="1:23" x14ac:dyDescent="0.3">
      <c r="A165" t="s">
        <v>658</v>
      </c>
      <c r="B165">
        <v>1122</v>
      </c>
      <c r="C165" t="s">
        <v>237</v>
      </c>
      <c r="D165" t="s">
        <v>303</v>
      </c>
      <c r="E165">
        <v>3007519</v>
      </c>
      <c r="F165">
        <v>12</v>
      </c>
      <c r="G165">
        <v>120</v>
      </c>
      <c r="H165" t="s">
        <v>574</v>
      </c>
      <c r="I165" t="s">
        <v>323</v>
      </c>
      <c r="J165" t="s">
        <v>530</v>
      </c>
      <c r="K165" t="str">
        <f>_xlfn.XLOOKUP(Table5[[#This Row],[Customer_ID]],Customers!A:A,Customers!B:B)</f>
        <v>Customer 1122</v>
      </c>
      <c r="L165" t="str">
        <f>_xlfn.XLOOKUP(Table5[[#This Row],[Loan_Type_ID]],Loan_Types!A:A,Loan_Types!B:B)</f>
        <v>Education Loan</v>
      </c>
      <c r="M165" t="str">
        <f>_xlfn.XLOOKUP(Table5[[#This Row],[Customer_ID]],Customers!A:A,Customers!H:H)</f>
        <v>B01</v>
      </c>
      <c r="N165" t="str">
        <f>_xlfn.XLOOKUP(Table5[[#This Row],[Branch_Id]],Branches!A:A,Branches!B:B)</f>
        <v xml:space="preserve">Hyderabad </v>
      </c>
      <c r="O165" t="str">
        <f>IF(Table5[[#This Row],[Loan_Amount]]&gt;=1000000,"High value","Normal")</f>
        <v>High value</v>
      </c>
      <c r="P165" t="str">
        <f>IF(Table5[[#This Row],[Approval_Date]]="Approved","Processed","Under Review")</f>
        <v>Under Review</v>
      </c>
      <c r="Q165">
        <f>SUMIFS(Loan_Repayments!E:E,Loan_Repayments!B:B,Table5[[#This Row],[Loan_ID]])</f>
        <v>131815</v>
      </c>
      <c r="R165">
        <f>Table5[[#This Row],[Loan_Amount]]-Table5[[#This Row],[Total_Amount_Paid.]]</f>
        <v>2875704</v>
      </c>
      <c r="S165" t="str">
        <f t="shared" si="2"/>
        <v>Sep</v>
      </c>
      <c r="T165" t="str">
        <f>_xlfn.XLOOKUP(Table5[[#This Row],[Customer_ID]],Customers!A:A,Customers!C:C)</f>
        <v>Female</v>
      </c>
      <c r="U165" t="str">
        <f>_xlfn.XLOOKUP(Table5[[#This Row],[Employee_ID]],Employees!A:A,Employees!B:B)</f>
        <v>Employee 25</v>
      </c>
      <c r="V165" t="str">
        <f>_xlfn.XLOOKUP(Table5[[#This Row],[Branch_Id]],Branches!A:A,Branches!C:C)</f>
        <v>Hyderabad</v>
      </c>
      <c r="W165" t="str">
        <f>_xlfn.XLOOKUP(Table5[[#This Row],[Branch_Id]],Branches!A:A,Branches!D:D)</f>
        <v>Telangana</v>
      </c>
    </row>
    <row r="166" spans="1:23" x14ac:dyDescent="0.3">
      <c r="A166" t="s">
        <v>659</v>
      </c>
      <c r="B166">
        <v>1155</v>
      </c>
      <c r="C166" t="s">
        <v>231</v>
      </c>
      <c r="D166" t="s">
        <v>275</v>
      </c>
      <c r="E166">
        <v>7330029</v>
      </c>
      <c r="F166">
        <v>12</v>
      </c>
      <c r="G166">
        <v>60</v>
      </c>
      <c r="H166" t="s">
        <v>660</v>
      </c>
      <c r="I166" t="s">
        <v>336</v>
      </c>
      <c r="K166" t="str">
        <f>_xlfn.XLOOKUP(Table5[[#This Row],[Customer_ID]],Customers!A:A,Customers!B:B)</f>
        <v>Customer 1155</v>
      </c>
      <c r="L166" t="str">
        <f>_xlfn.XLOOKUP(Table5[[#This Row],[Loan_Type_ID]],Loan_Types!A:A,Loan_Types!B:B)</f>
        <v>Home Loan</v>
      </c>
      <c r="M166" t="str">
        <f>_xlfn.XLOOKUP(Table5[[#This Row],[Customer_ID]],Customers!A:A,Customers!H:H)</f>
        <v>B05</v>
      </c>
      <c r="N166" t="str">
        <f>_xlfn.XLOOKUP(Table5[[#This Row],[Branch_Id]],Branches!A:A,Branches!B:B)</f>
        <v xml:space="preserve">Warangal </v>
      </c>
      <c r="O166" t="str">
        <f>IF(Table5[[#This Row],[Loan_Amount]]&gt;=1000000,"High value","Normal")</f>
        <v>High value</v>
      </c>
      <c r="P166" t="str">
        <f>IF(Table5[[#This Row],[Approval_Date]]="Approved","Processed","Under Review")</f>
        <v>Under Review</v>
      </c>
      <c r="Q166">
        <f>SUMIFS(Loan_Repayments!E:E,Loan_Repayments!B:B,Table5[[#This Row],[Loan_ID]])</f>
        <v>0</v>
      </c>
      <c r="R166">
        <f>Table5[[#This Row],[Loan_Amount]]-Table5[[#This Row],[Total_Amount_Paid.]]</f>
        <v>7330029</v>
      </c>
      <c r="S166" t="str">
        <f t="shared" si="2"/>
        <v>May</v>
      </c>
      <c r="T166" t="str">
        <f>_xlfn.XLOOKUP(Table5[[#This Row],[Customer_ID]],Customers!A:A,Customers!C:C)</f>
        <v>Male</v>
      </c>
      <c r="U166" t="str">
        <f>_xlfn.XLOOKUP(Table5[[#This Row],[Employee_ID]],Employees!A:A,Employees!B:B)</f>
        <v>Employee 11</v>
      </c>
      <c r="V166" t="str">
        <f>_xlfn.XLOOKUP(Table5[[#This Row],[Branch_Id]],Branches!A:A,Branches!C:C)</f>
        <v>Warangal</v>
      </c>
      <c r="W166" t="str">
        <f>_xlfn.XLOOKUP(Table5[[#This Row],[Branch_Id]],Branches!A:A,Branches!D:D)</f>
        <v>Telangana</v>
      </c>
    </row>
    <row r="167" spans="1:23" x14ac:dyDescent="0.3">
      <c r="A167" t="s">
        <v>661</v>
      </c>
      <c r="B167">
        <v>1133</v>
      </c>
      <c r="C167" t="s">
        <v>237</v>
      </c>
      <c r="D167" t="s">
        <v>271</v>
      </c>
      <c r="E167">
        <v>9529371</v>
      </c>
      <c r="F167">
        <v>11</v>
      </c>
      <c r="G167">
        <v>84</v>
      </c>
      <c r="H167" t="s">
        <v>639</v>
      </c>
      <c r="I167" t="s">
        <v>346</v>
      </c>
      <c r="K167" t="str">
        <f>_xlfn.XLOOKUP(Table5[[#This Row],[Customer_ID]],Customers!A:A,Customers!B:B)</f>
        <v>Customer 1133</v>
      </c>
      <c r="L167" t="str">
        <f>_xlfn.XLOOKUP(Table5[[#This Row],[Loan_Type_ID]],Loan_Types!A:A,Loan_Types!B:B)</f>
        <v>Education Loan</v>
      </c>
      <c r="M167" t="str">
        <f>_xlfn.XLOOKUP(Table5[[#This Row],[Customer_ID]],Customers!A:A,Customers!H:H)</f>
        <v>B04</v>
      </c>
      <c r="N167" t="str">
        <f>_xlfn.XLOOKUP(Table5[[#This Row],[Branch_Id]],Branches!A:A,Branches!B:B)</f>
        <v xml:space="preserve">Guntur </v>
      </c>
      <c r="O167" t="str">
        <f>IF(Table5[[#This Row],[Loan_Amount]]&gt;=1000000,"High value","Normal")</f>
        <v>High value</v>
      </c>
      <c r="P167" t="str">
        <f>IF(Table5[[#This Row],[Approval_Date]]="Approved","Processed","Under Review")</f>
        <v>Under Review</v>
      </c>
      <c r="Q167">
        <f>SUMIFS(Loan_Repayments!E:E,Loan_Repayments!B:B,Table5[[#This Row],[Loan_ID]])</f>
        <v>14271</v>
      </c>
      <c r="R167">
        <f>Table5[[#This Row],[Loan_Amount]]-Table5[[#This Row],[Total_Amount_Paid.]]</f>
        <v>9515100</v>
      </c>
      <c r="S167" t="str">
        <f t="shared" si="2"/>
        <v>Aug</v>
      </c>
      <c r="T167" t="str">
        <f>_xlfn.XLOOKUP(Table5[[#This Row],[Customer_ID]],Customers!A:A,Customers!C:C)</f>
        <v>Female</v>
      </c>
      <c r="U167" t="str">
        <f>_xlfn.XLOOKUP(Table5[[#This Row],[Employee_ID]],Employees!A:A,Employees!B:B)</f>
        <v>Employee 9</v>
      </c>
      <c r="V167" t="str">
        <f>_xlfn.XLOOKUP(Table5[[#This Row],[Branch_Id]],Branches!A:A,Branches!C:C)</f>
        <v>Guntur</v>
      </c>
      <c r="W167" t="str">
        <f>_xlfn.XLOOKUP(Table5[[#This Row],[Branch_Id]],Branches!A:A,Branches!D:D)</f>
        <v>Andhra Pradesh</v>
      </c>
    </row>
    <row r="168" spans="1:23" x14ac:dyDescent="0.3">
      <c r="A168" t="s">
        <v>662</v>
      </c>
      <c r="B168">
        <v>1035</v>
      </c>
      <c r="C168" t="s">
        <v>235</v>
      </c>
      <c r="D168" t="s">
        <v>309</v>
      </c>
      <c r="E168">
        <v>9643713</v>
      </c>
      <c r="F168">
        <v>8.5</v>
      </c>
      <c r="G168">
        <v>240</v>
      </c>
      <c r="H168" t="s">
        <v>663</v>
      </c>
      <c r="I168" t="s">
        <v>323</v>
      </c>
      <c r="J168" t="s">
        <v>664</v>
      </c>
      <c r="K168" t="str">
        <f>_xlfn.XLOOKUP(Table5[[#This Row],[Customer_ID]],Customers!A:A,Customers!B:B)</f>
        <v>Customer 1035</v>
      </c>
      <c r="L168" t="str">
        <f>_xlfn.XLOOKUP(Table5[[#This Row],[Loan_Type_ID]],Loan_Types!A:A,Loan_Types!B:B)</f>
        <v>Car Loan</v>
      </c>
      <c r="M168" t="str">
        <f>_xlfn.XLOOKUP(Table5[[#This Row],[Customer_ID]],Customers!A:A,Customers!H:H)</f>
        <v>B05</v>
      </c>
      <c r="N168" t="str">
        <f>_xlfn.XLOOKUP(Table5[[#This Row],[Branch_Id]],Branches!A:A,Branches!B:B)</f>
        <v xml:space="preserve">Warangal </v>
      </c>
      <c r="O168" t="str">
        <f>IF(Table5[[#This Row],[Loan_Amount]]&gt;=1000000,"High value","Normal")</f>
        <v>High value</v>
      </c>
      <c r="P168" t="str">
        <f>IF(Table5[[#This Row],[Approval_Date]]="Approved","Processed","Under Review")</f>
        <v>Under Review</v>
      </c>
      <c r="Q168">
        <f>SUMIFS(Loan_Repayments!E:E,Loan_Repayments!B:B,Table5[[#This Row],[Loan_ID]])</f>
        <v>79125</v>
      </c>
      <c r="R168">
        <f>Table5[[#This Row],[Loan_Amount]]-Table5[[#This Row],[Total_Amount_Paid.]]</f>
        <v>9564588</v>
      </c>
      <c r="S168" t="str">
        <f t="shared" si="2"/>
        <v>Aug</v>
      </c>
      <c r="T168" t="str">
        <f>_xlfn.XLOOKUP(Table5[[#This Row],[Customer_ID]],Customers!A:A,Customers!C:C)</f>
        <v>Male</v>
      </c>
      <c r="U168" t="str">
        <f>_xlfn.XLOOKUP(Table5[[#This Row],[Employee_ID]],Employees!A:A,Employees!B:B)</f>
        <v>Employee 28</v>
      </c>
      <c r="V168" t="str">
        <f>_xlfn.XLOOKUP(Table5[[#This Row],[Branch_Id]],Branches!A:A,Branches!C:C)</f>
        <v>Warangal</v>
      </c>
      <c r="W168" t="str">
        <f>_xlfn.XLOOKUP(Table5[[#This Row],[Branch_Id]],Branches!A:A,Branches!D:D)</f>
        <v>Telangana</v>
      </c>
    </row>
    <row r="169" spans="1:23" x14ac:dyDescent="0.3">
      <c r="A169" t="s">
        <v>665</v>
      </c>
      <c r="B169">
        <v>1029</v>
      </c>
      <c r="C169" t="s">
        <v>239</v>
      </c>
      <c r="D169" t="s">
        <v>295</v>
      </c>
      <c r="E169">
        <v>8697726</v>
      </c>
      <c r="F169">
        <v>7.5</v>
      </c>
      <c r="G169">
        <v>120</v>
      </c>
      <c r="H169" t="s">
        <v>428</v>
      </c>
      <c r="I169" t="s">
        <v>323</v>
      </c>
      <c r="J169" t="s">
        <v>666</v>
      </c>
      <c r="K169" t="str">
        <f>_xlfn.XLOOKUP(Table5[[#This Row],[Customer_ID]],Customers!A:A,Customers!B:B)</f>
        <v>Customer 1029</v>
      </c>
      <c r="L169" t="str">
        <f>_xlfn.XLOOKUP(Table5[[#This Row],[Loan_Type_ID]],Loan_Types!A:A,Loan_Types!B:B)</f>
        <v>Business Loan</v>
      </c>
      <c r="M169" t="str">
        <f>_xlfn.XLOOKUP(Table5[[#This Row],[Customer_ID]],Customers!A:A,Customers!H:H)</f>
        <v>B04</v>
      </c>
      <c r="N169" t="str">
        <f>_xlfn.XLOOKUP(Table5[[#This Row],[Branch_Id]],Branches!A:A,Branches!B:B)</f>
        <v xml:space="preserve">Guntur </v>
      </c>
      <c r="O169" t="str">
        <f>IF(Table5[[#This Row],[Loan_Amount]]&gt;=1000000,"High value","Normal")</f>
        <v>High value</v>
      </c>
      <c r="P169" t="str">
        <f>IF(Table5[[#This Row],[Approval_Date]]="Approved","Processed","Under Review")</f>
        <v>Under Review</v>
      </c>
      <c r="Q169">
        <f>SUMIFS(Loan_Repayments!E:E,Loan_Repayments!B:B,Table5[[#This Row],[Loan_ID]])</f>
        <v>46200</v>
      </c>
      <c r="R169">
        <f>Table5[[#This Row],[Loan_Amount]]-Table5[[#This Row],[Total_Amount_Paid.]]</f>
        <v>8651526</v>
      </c>
      <c r="S169" t="str">
        <f t="shared" si="2"/>
        <v>Mar</v>
      </c>
      <c r="T169" t="str">
        <f>_xlfn.XLOOKUP(Table5[[#This Row],[Customer_ID]],Customers!A:A,Customers!C:C)</f>
        <v>Female</v>
      </c>
      <c r="U169" t="str">
        <f>_xlfn.XLOOKUP(Table5[[#This Row],[Employee_ID]],Employees!A:A,Employees!B:B)</f>
        <v>Employee 21</v>
      </c>
      <c r="V169" t="str">
        <f>_xlfn.XLOOKUP(Table5[[#This Row],[Branch_Id]],Branches!A:A,Branches!C:C)</f>
        <v>Guntur</v>
      </c>
      <c r="W169" t="str">
        <f>_xlfn.XLOOKUP(Table5[[#This Row],[Branch_Id]],Branches!A:A,Branches!D:D)</f>
        <v>Andhra Pradesh</v>
      </c>
    </row>
    <row r="170" spans="1:23" x14ac:dyDescent="0.3">
      <c r="A170" t="s">
        <v>667</v>
      </c>
      <c r="B170">
        <v>1063</v>
      </c>
      <c r="C170" t="s">
        <v>233</v>
      </c>
      <c r="D170" t="s">
        <v>285</v>
      </c>
      <c r="E170">
        <v>7321585</v>
      </c>
      <c r="F170">
        <v>9.5</v>
      </c>
      <c r="G170">
        <v>60</v>
      </c>
      <c r="H170" t="s">
        <v>668</v>
      </c>
      <c r="I170" t="s">
        <v>323</v>
      </c>
      <c r="J170" t="s">
        <v>595</v>
      </c>
      <c r="K170" t="str">
        <f>_xlfn.XLOOKUP(Table5[[#This Row],[Customer_ID]],Customers!A:A,Customers!B:B)</f>
        <v>Customer 1063</v>
      </c>
      <c r="L170" t="str">
        <f>_xlfn.XLOOKUP(Table5[[#This Row],[Loan_Type_ID]],Loan_Types!A:A,Loan_Types!B:B)</f>
        <v>Personal Loan</v>
      </c>
      <c r="M170" t="str">
        <f>_xlfn.XLOOKUP(Table5[[#This Row],[Customer_ID]],Customers!A:A,Customers!H:H)</f>
        <v>B05</v>
      </c>
      <c r="N170" t="str">
        <f>_xlfn.XLOOKUP(Table5[[#This Row],[Branch_Id]],Branches!A:A,Branches!B:B)</f>
        <v xml:space="preserve">Warangal </v>
      </c>
      <c r="O170" t="str">
        <f>IF(Table5[[#This Row],[Loan_Amount]]&gt;=1000000,"High value","Normal")</f>
        <v>High value</v>
      </c>
      <c r="P170" t="str">
        <f>IF(Table5[[#This Row],[Approval_Date]]="Approved","Processed","Under Review")</f>
        <v>Under Review</v>
      </c>
      <c r="Q170">
        <f>SUMIFS(Loan_Repayments!E:E,Loan_Repayments!B:B,Table5[[#This Row],[Loan_ID]])</f>
        <v>20076</v>
      </c>
      <c r="R170">
        <f>Table5[[#This Row],[Loan_Amount]]-Table5[[#This Row],[Total_Amount_Paid.]]</f>
        <v>7301509</v>
      </c>
      <c r="S170" t="str">
        <f t="shared" si="2"/>
        <v>Sep</v>
      </c>
      <c r="T170" t="str">
        <f>_xlfn.XLOOKUP(Table5[[#This Row],[Customer_ID]],Customers!A:A,Customers!C:C)</f>
        <v>Female</v>
      </c>
      <c r="U170" t="str">
        <f>_xlfn.XLOOKUP(Table5[[#This Row],[Employee_ID]],Employees!A:A,Employees!B:B)</f>
        <v>Employee 16</v>
      </c>
      <c r="V170" t="str">
        <f>_xlfn.XLOOKUP(Table5[[#This Row],[Branch_Id]],Branches!A:A,Branches!C:C)</f>
        <v>Warangal</v>
      </c>
      <c r="W170" t="str">
        <f>_xlfn.XLOOKUP(Table5[[#This Row],[Branch_Id]],Branches!A:A,Branches!D:D)</f>
        <v>Telangana</v>
      </c>
    </row>
    <row r="171" spans="1:23" x14ac:dyDescent="0.3">
      <c r="A171" t="s">
        <v>669</v>
      </c>
      <c r="B171">
        <v>1015</v>
      </c>
      <c r="C171" t="s">
        <v>237</v>
      </c>
      <c r="D171" t="s">
        <v>277</v>
      </c>
      <c r="E171">
        <v>7397252</v>
      </c>
      <c r="F171">
        <v>11</v>
      </c>
      <c r="G171">
        <v>60</v>
      </c>
      <c r="H171" t="s">
        <v>670</v>
      </c>
      <c r="I171" t="s">
        <v>346</v>
      </c>
      <c r="K171" t="str">
        <f>_xlfn.XLOOKUP(Table5[[#This Row],[Customer_ID]],Customers!A:A,Customers!B:B)</f>
        <v>Customer 1015</v>
      </c>
      <c r="L171" t="str">
        <f>_xlfn.XLOOKUP(Table5[[#This Row],[Loan_Type_ID]],Loan_Types!A:A,Loan_Types!B:B)</f>
        <v>Education Loan</v>
      </c>
      <c r="M171" t="str">
        <f>_xlfn.XLOOKUP(Table5[[#This Row],[Customer_ID]],Customers!A:A,Customers!H:H)</f>
        <v>B01</v>
      </c>
      <c r="N171" t="str">
        <f>_xlfn.XLOOKUP(Table5[[#This Row],[Branch_Id]],Branches!A:A,Branches!B:B)</f>
        <v xml:space="preserve">Hyderabad </v>
      </c>
      <c r="O171" t="str">
        <f>IF(Table5[[#This Row],[Loan_Amount]]&gt;=1000000,"High value","Normal")</f>
        <v>High value</v>
      </c>
      <c r="P171" t="str">
        <f>IF(Table5[[#This Row],[Approval_Date]]="Approved","Processed","Under Review")</f>
        <v>Under Review</v>
      </c>
      <c r="Q171">
        <f>SUMIFS(Loan_Repayments!E:E,Loan_Repayments!B:B,Table5[[#This Row],[Loan_ID]])</f>
        <v>76867</v>
      </c>
      <c r="R171">
        <f>Table5[[#This Row],[Loan_Amount]]-Table5[[#This Row],[Total_Amount_Paid.]]</f>
        <v>7320385</v>
      </c>
      <c r="S171" t="str">
        <f t="shared" si="2"/>
        <v>Sep</v>
      </c>
      <c r="T171" t="str">
        <f>_xlfn.XLOOKUP(Table5[[#This Row],[Customer_ID]],Customers!A:A,Customers!C:C)</f>
        <v>Female</v>
      </c>
      <c r="U171" t="str">
        <f>_xlfn.XLOOKUP(Table5[[#This Row],[Employee_ID]],Employees!A:A,Employees!B:B)</f>
        <v>Employee 12</v>
      </c>
      <c r="V171" t="str">
        <f>_xlfn.XLOOKUP(Table5[[#This Row],[Branch_Id]],Branches!A:A,Branches!C:C)</f>
        <v>Hyderabad</v>
      </c>
      <c r="W171" t="str">
        <f>_xlfn.XLOOKUP(Table5[[#This Row],[Branch_Id]],Branches!A:A,Branches!D:D)</f>
        <v>Telangana</v>
      </c>
    </row>
    <row r="172" spans="1:23" x14ac:dyDescent="0.3">
      <c r="A172" t="s">
        <v>671</v>
      </c>
      <c r="B172">
        <v>1126</v>
      </c>
      <c r="C172" t="s">
        <v>239</v>
      </c>
      <c r="D172" t="s">
        <v>297</v>
      </c>
      <c r="E172">
        <v>1549172</v>
      </c>
      <c r="F172">
        <v>7.5</v>
      </c>
      <c r="G172">
        <v>36</v>
      </c>
      <c r="H172" t="s">
        <v>440</v>
      </c>
      <c r="I172" t="s">
        <v>346</v>
      </c>
      <c r="K172" t="str">
        <f>_xlfn.XLOOKUP(Table5[[#This Row],[Customer_ID]],Customers!A:A,Customers!B:B)</f>
        <v>Customer 1126</v>
      </c>
      <c r="L172" t="str">
        <f>_xlfn.XLOOKUP(Table5[[#This Row],[Loan_Type_ID]],Loan_Types!A:A,Loan_Types!B:B)</f>
        <v>Business Loan</v>
      </c>
      <c r="M172" t="str">
        <f>_xlfn.XLOOKUP(Table5[[#This Row],[Customer_ID]],Customers!A:A,Customers!H:H)</f>
        <v>B01</v>
      </c>
      <c r="N172" t="str">
        <f>_xlfn.XLOOKUP(Table5[[#This Row],[Branch_Id]],Branches!A:A,Branches!B:B)</f>
        <v xml:space="preserve">Hyderabad </v>
      </c>
      <c r="O172" t="str">
        <f>IF(Table5[[#This Row],[Loan_Amount]]&gt;=1000000,"High value","Normal")</f>
        <v>High value</v>
      </c>
      <c r="P172" t="str">
        <f>IF(Table5[[#This Row],[Approval_Date]]="Approved","Processed","Under Review")</f>
        <v>Under Review</v>
      </c>
      <c r="Q172">
        <f>SUMIFS(Loan_Repayments!E:E,Loan_Repayments!B:B,Table5[[#This Row],[Loan_ID]])</f>
        <v>54838</v>
      </c>
      <c r="R172">
        <f>Table5[[#This Row],[Loan_Amount]]-Table5[[#This Row],[Total_Amount_Paid.]]</f>
        <v>1494334</v>
      </c>
      <c r="S172" t="str">
        <f t="shared" si="2"/>
        <v>Jul</v>
      </c>
      <c r="T172" t="str">
        <f>_xlfn.XLOOKUP(Table5[[#This Row],[Customer_ID]],Customers!A:A,Customers!C:C)</f>
        <v>Male</v>
      </c>
      <c r="U172" t="str">
        <f>_xlfn.XLOOKUP(Table5[[#This Row],[Employee_ID]],Employees!A:A,Employees!B:B)</f>
        <v>Employee 22</v>
      </c>
      <c r="V172" t="str">
        <f>_xlfn.XLOOKUP(Table5[[#This Row],[Branch_Id]],Branches!A:A,Branches!C:C)</f>
        <v>Hyderabad</v>
      </c>
      <c r="W172" t="str">
        <f>_xlfn.XLOOKUP(Table5[[#This Row],[Branch_Id]],Branches!A:A,Branches!D:D)</f>
        <v>Telangana</v>
      </c>
    </row>
    <row r="173" spans="1:23" x14ac:dyDescent="0.3">
      <c r="A173" t="s">
        <v>672</v>
      </c>
      <c r="B173">
        <v>1069</v>
      </c>
      <c r="C173" t="s">
        <v>233</v>
      </c>
      <c r="D173" t="s">
        <v>266</v>
      </c>
      <c r="E173">
        <v>1441586</v>
      </c>
      <c r="F173">
        <v>7.5</v>
      </c>
      <c r="G173">
        <v>84</v>
      </c>
      <c r="H173" t="s">
        <v>673</v>
      </c>
      <c r="I173" t="s">
        <v>346</v>
      </c>
      <c r="K173" t="str">
        <f>_xlfn.XLOOKUP(Table5[[#This Row],[Customer_ID]],Customers!A:A,Customers!B:B)</f>
        <v>Customer 1069</v>
      </c>
      <c r="L173" t="str">
        <f>_xlfn.XLOOKUP(Table5[[#This Row],[Loan_Type_ID]],Loan_Types!A:A,Loan_Types!B:B)</f>
        <v>Personal Loan</v>
      </c>
      <c r="M173" t="str">
        <f>_xlfn.XLOOKUP(Table5[[#This Row],[Customer_ID]],Customers!A:A,Customers!H:H)</f>
        <v>B01</v>
      </c>
      <c r="N173" t="str">
        <f>_xlfn.XLOOKUP(Table5[[#This Row],[Branch_Id]],Branches!A:A,Branches!B:B)</f>
        <v xml:space="preserve">Hyderabad </v>
      </c>
      <c r="O173" t="str">
        <f>IF(Table5[[#This Row],[Loan_Amount]]&gt;=1000000,"High value","Normal")</f>
        <v>High value</v>
      </c>
      <c r="P173" t="str">
        <f>IF(Table5[[#This Row],[Approval_Date]]="Approved","Processed","Under Review")</f>
        <v>Under Review</v>
      </c>
      <c r="Q173">
        <f>SUMIFS(Loan_Repayments!E:E,Loan_Repayments!B:B,Table5[[#This Row],[Loan_ID]])</f>
        <v>170711</v>
      </c>
      <c r="R173">
        <f>Table5[[#This Row],[Loan_Amount]]-Table5[[#This Row],[Total_Amount_Paid.]]</f>
        <v>1270875</v>
      </c>
      <c r="S173" t="str">
        <f t="shared" si="2"/>
        <v>Sep</v>
      </c>
      <c r="T173" t="str">
        <f>_xlfn.XLOOKUP(Table5[[#This Row],[Customer_ID]],Customers!A:A,Customers!C:C)</f>
        <v>Male</v>
      </c>
      <c r="U173" t="str">
        <f>_xlfn.XLOOKUP(Table5[[#This Row],[Employee_ID]],Employees!A:A,Employees!B:B)</f>
        <v>Employee 7</v>
      </c>
      <c r="V173" t="str">
        <f>_xlfn.XLOOKUP(Table5[[#This Row],[Branch_Id]],Branches!A:A,Branches!C:C)</f>
        <v>Hyderabad</v>
      </c>
      <c r="W173" t="str">
        <f>_xlfn.XLOOKUP(Table5[[#This Row],[Branch_Id]],Branches!A:A,Branches!D:D)</f>
        <v>Telangana</v>
      </c>
    </row>
    <row r="174" spans="1:23" x14ac:dyDescent="0.3">
      <c r="A174" t="s">
        <v>674</v>
      </c>
      <c r="B174">
        <v>1152</v>
      </c>
      <c r="C174" t="s">
        <v>237</v>
      </c>
      <c r="D174" t="s">
        <v>255</v>
      </c>
      <c r="E174">
        <v>9295437</v>
      </c>
      <c r="F174">
        <v>9.5</v>
      </c>
      <c r="G174">
        <v>240</v>
      </c>
      <c r="H174" t="s">
        <v>675</v>
      </c>
      <c r="I174" t="s">
        <v>323</v>
      </c>
      <c r="J174" t="s">
        <v>545</v>
      </c>
      <c r="K174" t="str">
        <f>_xlfn.XLOOKUP(Table5[[#This Row],[Customer_ID]],Customers!A:A,Customers!B:B)</f>
        <v>Customer 1152</v>
      </c>
      <c r="L174" t="str">
        <f>_xlfn.XLOOKUP(Table5[[#This Row],[Loan_Type_ID]],Loan_Types!A:A,Loan_Types!B:B)</f>
        <v>Education Loan</v>
      </c>
      <c r="M174" t="str">
        <f>_xlfn.XLOOKUP(Table5[[#This Row],[Customer_ID]],Customers!A:A,Customers!H:H)</f>
        <v>B03</v>
      </c>
      <c r="N174" t="str">
        <f>_xlfn.XLOOKUP(Table5[[#This Row],[Branch_Id]],Branches!A:A,Branches!B:B)</f>
        <v xml:space="preserve">Vizag </v>
      </c>
      <c r="O174" t="str">
        <f>IF(Table5[[#This Row],[Loan_Amount]]&gt;=1000000,"High value","Normal")</f>
        <v>High value</v>
      </c>
      <c r="P174" t="str">
        <f>IF(Table5[[#This Row],[Approval_Date]]="Approved","Processed","Under Review")</f>
        <v>Under Review</v>
      </c>
      <c r="Q174">
        <f>SUMIFS(Loan_Repayments!E:E,Loan_Repayments!B:B,Table5[[#This Row],[Loan_ID]])</f>
        <v>216725</v>
      </c>
      <c r="R174">
        <f>Table5[[#This Row],[Loan_Amount]]-Table5[[#This Row],[Total_Amount_Paid.]]</f>
        <v>9078712</v>
      </c>
      <c r="S174" t="str">
        <f t="shared" si="2"/>
        <v>Apr</v>
      </c>
      <c r="T174" t="str">
        <f>_xlfn.XLOOKUP(Table5[[#This Row],[Customer_ID]],Customers!A:A,Customers!C:C)</f>
        <v>Female</v>
      </c>
      <c r="U174" t="str">
        <f>_xlfn.XLOOKUP(Table5[[#This Row],[Employee_ID]],Employees!A:A,Employees!B:B)</f>
        <v>Employee 2</v>
      </c>
      <c r="V174" t="str">
        <f>_xlfn.XLOOKUP(Table5[[#This Row],[Branch_Id]],Branches!A:A,Branches!C:C)</f>
        <v>Visakhapatnam</v>
      </c>
      <c r="W174" t="str">
        <f>_xlfn.XLOOKUP(Table5[[#This Row],[Branch_Id]],Branches!A:A,Branches!D:D)</f>
        <v>Andhra Pradesh</v>
      </c>
    </row>
    <row r="175" spans="1:23" x14ac:dyDescent="0.3">
      <c r="A175" t="s">
        <v>676</v>
      </c>
      <c r="B175">
        <v>1060</v>
      </c>
      <c r="C175" t="s">
        <v>237</v>
      </c>
      <c r="D175" t="s">
        <v>307</v>
      </c>
      <c r="E175">
        <v>5235368</v>
      </c>
      <c r="F175">
        <v>12</v>
      </c>
      <c r="G175">
        <v>120</v>
      </c>
      <c r="H175" t="s">
        <v>664</v>
      </c>
      <c r="I175" t="s">
        <v>346</v>
      </c>
      <c r="K175" t="str">
        <f>_xlfn.XLOOKUP(Table5[[#This Row],[Customer_ID]],Customers!A:A,Customers!B:B)</f>
        <v>Customer 1060</v>
      </c>
      <c r="L175" t="str">
        <f>_xlfn.XLOOKUP(Table5[[#This Row],[Loan_Type_ID]],Loan_Types!A:A,Loan_Types!B:B)</f>
        <v>Education Loan</v>
      </c>
      <c r="M175" t="str">
        <f>_xlfn.XLOOKUP(Table5[[#This Row],[Customer_ID]],Customers!A:A,Customers!H:H)</f>
        <v>B04</v>
      </c>
      <c r="N175" t="str">
        <f>_xlfn.XLOOKUP(Table5[[#This Row],[Branch_Id]],Branches!A:A,Branches!B:B)</f>
        <v xml:space="preserve">Guntur </v>
      </c>
      <c r="O175" t="str">
        <f>IF(Table5[[#This Row],[Loan_Amount]]&gt;=1000000,"High value","Normal")</f>
        <v>High value</v>
      </c>
      <c r="P175" t="str">
        <f>IF(Table5[[#This Row],[Approval_Date]]="Approved","Processed","Under Review")</f>
        <v>Under Review</v>
      </c>
      <c r="Q175">
        <f>SUMIFS(Loan_Repayments!E:E,Loan_Repayments!B:B,Table5[[#This Row],[Loan_ID]])</f>
        <v>59754</v>
      </c>
      <c r="R175">
        <f>Table5[[#This Row],[Loan_Amount]]-Table5[[#This Row],[Total_Amount_Paid.]]</f>
        <v>5175614</v>
      </c>
      <c r="S175" t="str">
        <f t="shared" si="2"/>
        <v>Sep</v>
      </c>
      <c r="T175" t="str">
        <f>_xlfn.XLOOKUP(Table5[[#This Row],[Customer_ID]],Customers!A:A,Customers!C:C)</f>
        <v>Male</v>
      </c>
      <c r="U175" t="str">
        <f>_xlfn.XLOOKUP(Table5[[#This Row],[Employee_ID]],Employees!A:A,Employees!B:B)</f>
        <v>Employee 27</v>
      </c>
      <c r="V175" t="str">
        <f>_xlfn.XLOOKUP(Table5[[#This Row],[Branch_Id]],Branches!A:A,Branches!C:C)</f>
        <v>Guntur</v>
      </c>
      <c r="W175" t="str">
        <f>_xlfn.XLOOKUP(Table5[[#This Row],[Branch_Id]],Branches!A:A,Branches!D:D)</f>
        <v>Andhra Pradesh</v>
      </c>
    </row>
    <row r="176" spans="1:23" x14ac:dyDescent="0.3">
      <c r="A176" t="s">
        <v>677</v>
      </c>
      <c r="B176">
        <v>1159</v>
      </c>
      <c r="C176" t="s">
        <v>235</v>
      </c>
      <c r="D176" t="s">
        <v>283</v>
      </c>
      <c r="E176">
        <v>3042459</v>
      </c>
      <c r="F176">
        <v>8.5</v>
      </c>
      <c r="G176">
        <v>84</v>
      </c>
      <c r="H176" t="s">
        <v>678</v>
      </c>
      <c r="I176" t="s">
        <v>323</v>
      </c>
      <c r="J176" t="s">
        <v>580</v>
      </c>
      <c r="K176" t="str">
        <f>_xlfn.XLOOKUP(Table5[[#This Row],[Customer_ID]],Customers!A:A,Customers!B:B)</f>
        <v>Customer 1159</v>
      </c>
      <c r="L176" t="str">
        <f>_xlfn.XLOOKUP(Table5[[#This Row],[Loan_Type_ID]],Loan_Types!A:A,Loan_Types!B:B)</f>
        <v>Car Loan</v>
      </c>
      <c r="M176" t="str">
        <f>_xlfn.XLOOKUP(Table5[[#This Row],[Customer_ID]],Customers!A:A,Customers!H:H)</f>
        <v>B05</v>
      </c>
      <c r="N176" t="str">
        <f>_xlfn.XLOOKUP(Table5[[#This Row],[Branch_Id]],Branches!A:A,Branches!B:B)</f>
        <v xml:space="preserve">Warangal </v>
      </c>
      <c r="O176" t="str">
        <f>IF(Table5[[#This Row],[Loan_Amount]]&gt;=1000000,"High value","Normal")</f>
        <v>High value</v>
      </c>
      <c r="P176" t="str">
        <f>IF(Table5[[#This Row],[Approval_Date]]="Approved","Processed","Under Review")</f>
        <v>Under Review</v>
      </c>
      <c r="Q176">
        <f>SUMIFS(Loan_Repayments!E:E,Loan_Repayments!B:B,Table5[[#This Row],[Loan_ID]])</f>
        <v>96361</v>
      </c>
      <c r="R176">
        <f>Table5[[#This Row],[Loan_Amount]]-Table5[[#This Row],[Total_Amount_Paid.]]</f>
        <v>2946098</v>
      </c>
      <c r="S176" t="str">
        <f t="shared" si="2"/>
        <v>Mar</v>
      </c>
      <c r="T176" t="str">
        <f>_xlfn.XLOOKUP(Table5[[#This Row],[Customer_ID]],Customers!A:A,Customers!C:C)</f>
        <v>Male</v>
      </c>
      <c r="U176" t="str">
        <f>_xlfn.XLOOKUP(Table5[[#This Row],[Employee_ID]],Employees!A:A,Employees!B:B)</f>
        <v>Employee 15</v>
      </c>
      <c r="V176" t="str">
        <f>_xlfn.XLOOKUP(Table5[[#This Row],[Branch_Id]],Branches!A:A,Branches!C:C)</f>
        <v>Warangal</v>
      </c>
      <c r="W176" t="str">
        <f>_xlfn.XLOOKUP(Table5[[#This Row],[Branch_Id]],Branches!A:A,Branches!D:D)</f>
        <v>Telangana</v>
      </c>
    </row>
    <row r="177" spans="1:23" x14ac:dyDescent="0.3">
      <c r="A177" t="s">
        <v>679</v>
      </c>
      <c r="B177">
        <v>1140</v>
      </c>
      <c r="C177" t="s">
        <v>231</v>
      </c>
      <c r="D177" t="s">
        <v>264</v>
      </c>
      <c r="E177">
        <v>2086033</v>
      </c>
      <c r="F177">
        <v>8.5</v>
      </c>
      <c r="G177">
        <v>84</v>
      </c>
      <c r="H177" t="s">
        <v>680</v>
      </c>
      <c r="I177" t="s">
        <v>336</v>
      </c>
      <c r="K177" t="str">
        <f>_xlfn.XLOOKUP(Table5[[#This Row],[Customer_ID]],Customers!A:A,Customers!B:B)</f>
        <v>Customer 1140</v>
      </c>
      <c r="L177" t="str">
        <f>_xlfn.XLOOKUP(Table5[[#This Row],[Loan_Type_ID]],Loan_Types!A:A,Loan_Types!B:B)</f>
        <v>Home Loan</v>
      </c>
      <c r="M177" t="str">
        <f>_xlfn.XLOOKUP(Table5[[#This Row],[Customer_ID]],Customers!A:A,Customers!H:H)</f>
        <v>B03</v>
      </c>
      <c r="N177" t="str">
        <f>_xlfn.XLOOKUP(Table5[[#This Row],[Branch_Id]],Branches!A:A,Branches!B:B)</f>
        <v xml:space="preserve">Vizag </v>
      </c>
      <c r="O177" t="str">
        <f>IF(Table5[[#This Row],[Loan_Amount]]&gt;=1000000,"High value","Normal")</f>
        <v>High value</v>
      </c>
      <c r="P177" t="str">
        <f>IF(Table5[[#This Row],[Approval_Date]]="Approved","Processed","Under Review")</f>
        <v>Under Review</v>
      </c>
      <c r="Q177">
        <f>SUMIFS(Loan_Repayments!E:E,Loan_Repayments!B:B,Table5[[#This Row],[Loan_ID]])</f>
        <v>47876</v>
      </c>
      <c r="R177">
        <f>Table5[[#This Row],[Loan_Amount]]-Table5[[#This Row],[Total_Amount_Paid.]]</f>
        <v>2038157</v>
      </c>
      <c r="S177" t="str">
        <f t="shared" si="2"/>
        <v>Jan</v>
      </c>
      <c r="T177" t="str">
        <f>_xlfn.XLOOKUP(Table5[[#This Row],[Customer_ID]],Customers!A:A,Customers!C:C)</f>
        <v>Male</v>
      </c>
      <c r="U177" t="str">
        <f>_xlfn.XLOOKUP(Table5[[#This Row],[Employee_ID]],Employees!A:A,Employees!B:B)</f>
        <v>Employee 6</v>
      </c>
      <c r="V177" t="str">
        <f>_xlfn.XLOOKUP(Table5[[#This Row],[Branch_Id]],Branches!A:A,Branches!C:C)</f>
        <v>Visakhapatnam</v>
      </c>
      <c r="W177" t="str">
        <f>_xlfn.XLOOKUP(Table5[[#This Row],[Branch_Id]],Branches!A:A,Branches!D:D)</f>
        <v>Andhra Pradesh</v>
      </c>
    </row>
    <row r="178" spans="1:23" x14ac:dyDescent="0.3">
      <c r="A178" t="s">
        <v>681</v>
      </c>
      <c r="B178">
        <v>1027</v>
      </c>
      <c r="C178" t="s">
        <v>235</v>
      </c>
      <c r="D178" t="s">
        <v>307</v>
      </c>
      <c r="E178">
        <v>6460420</v>
      </c>
      <c r="F178">
        <v>9.5</v>
      </c>
      <c r="G178">
        <v>120</v>
      </c>
      <c r="H178" t="s">
        <v>682</v>
      </c>
      <c r="I178" t="s">
        <v>346</v>
      </c>
      <c r="K178" t="str">
        <f>_xlfn.XLOOKUP(Table5[[#This Row],[Customer_ID]],Customers!A:A,Customers!B:B)</f>
        <v>Customer 1027</v>
      </c>
      <c r="L178" t="str">
        <f>_xlfn.XLOOKUP(Table5[[#This Row],[Loan_Type_ID]],Loan_Types!A:A,Loan_Types!B:B)</f>
        <v>Car Loan</v>
      </c>
      <c r="M178" t="str">
        <f>_xlfn.XLOOKUP(Table5[[#This Row],[Customer_ID]],Customers!A:A,Customers!H:H)</f>
        <v>B02</v>
      </c>
      <c r="N178" t="str">
        <f>_xlfn.XLOOKUP(Table5[[#This Row],[Branch_Id]],Branches!A:A,Branches!B:B)</f>
        <v xml:space="preserve">Vijayawada </v>
      </c>
      <c r="O178" t="str">
        <f>IF(Table5[[#This Row],[Loan_Amount]]&gt;=1000000,"High value","Normal")</f>
        <v>High value</v>
      </c>
      <c r="P178" t="str">
        <f>IF(Table5[[#This Row],[Approval_Date]]="Approved","Processed","Under Review")</f>
        <v>Under Review</v>
      </c>
      <c r="Q178">
        <f>SUMIFS(Loan_Repayments!E:E,Loan_Repayments!B:B,Table5[[#This Row],[Loan_ID]])</f>
        <v>89047</v>
      </c>
      <c r="R178">
        <f>Table5[[#This Row],[Loan_Amount]]-Table5[[#This Row],[Total_Amount_Paid.]]</f>
        <v>6371373</v>
      </c>
      <c r="S178" t="str">
        <f t="shared" si="2"/>
        <v>Jun</v>
      </c>
      <c r="T178" t="str">
        <f>_xlfn.XLOOKUP(Table5[[#This Row],[Customer_ID]],Customers!A:A,Customers!C:C)</f>
        <v>Male</v>
      </c>
      <c r="U178" t="str">
        <f>_xlfn.XLOOKUP(Table5[[#This Row],[Employee_ID]],Employees!A:A,Employees!B:B)</f>
        <v>Employee 27</v>
      </c>
      <c r="V178" t="str">
        <f>_xlfn.XLOOKUP(Table5[[#This Row],[Branch_Id]],Branches!A:A,Branches!C:C)</f>
        <v>Vijayawada</v>
      </c>
      <c r="W178" t="str">
        <f>_xlfn.XLOOKUP(Table5[[#This Row],[Branch_Id]],Branches!A:A,Branches!D:D)</f>
        <v>Andhra Pradesh</v>
      </c>
    </row>
    <row r="179" spans="1:23" x14ac:dyDescent="0.3">
      <c r="A179" t="s">
        <v>683</v>
      </c>
      <c r="B179">
        <v>1100</v>
      </c>
      <c r="C179" t="s">
        <v>233</v>
      </c>
      <c r="D179" t="s">
        <v>293</v>
      </c>
      <c r="E179">
        <v>9704731</v>
      </c>
      <c r="F179">
        <v>7.5</v>
      </c>
      <c r="G179">
        <v>36</v>
      </c>
      <c r="H179" t="s">
        <v>493</v>
      </c>
      <c r="I179" t="s">
        <v>323</v>
      </c>
      <c r="J179" t="s">
        <v>684</v>
      </c>
      <c r="K179" t="str">
        <f>_xlfn.XLOOKUP(Table5[[#This Row],[Customer_ID]],Customers!A:A,Customers!B:B)</f>
        <v>Customer 1100</v>
      </c>
      <c r="L179" t="str">
        <f>_xlfn.XLOOKUP(Table5[[#This Row],[Loan_Type_ID]],Loan_Types!A:A,Loan_Types!B:B)</f>
        <v>Personal Loan</v>
      </c>
      <c r="M179" t="str">
        <f>_xlfn.XLOOKUP(Table5[[#This Row],[Customer_ID]],Customers!A:A,Customers!H:H)</f>
        <v>B01</v>
      </c>
      <c r="N179" t="str">
        <f>_xlfn.XLOOKUP(Table5[[#This Row],[Branch_Id]],Branches!A:A,Branches!B:B)</f>
        <v xml:space="preserve">Hyderabad </v>
      </c>
      <c r="O179" t="str">
        <f>IF(Table5[[#This Row],[Loan_Amount]]&gt;=1000000,"High value","Normal")</f>
        <v>High value</v>
      </c>
      <c r="P179" t="str">
        <f>IF(Table5[[#This Row],[Approval_Date]]="Approved","Processed","Under Review")</f>
        <v>Under Review</v>
      </c>
      <c r="Q179">
        <f>SUMIFS(Loan_Repayments!E:E,Loan_Repayments!B:B,Table5[[#This Row],[Loan_ID]])</f>
        <v>6164</v>
      </c>
      <c r="R179">
        <f>Table5[[#This Row],[Loan_Amount]]-Table5[[#This Row],[Total_Amount_Paid.]]</f>
        <v>9698567</v>
      </c>
      <c r="S179" t="str">
        <f t="shared" si="2"/>
        <v>Dec</v>
      </c>
      <c r="T179" t="str">
        <f>_xlfn.XLOOKUP(Table5[[#This Row],[Customer_ID]],Customers!A:A,Customers!C:C)</f>
        <v>Female</v>
      </c>
      <c r="U179" t="str">
        <f>_xlfn.XLOOKUP(Table5[[#This Row],[Employee_ID]],Employees!A:A,Employees!B:B)</f>
        <v>Employee 20</v>
      </c>
      <c r="V179" t="str">
        <f>_xlfn.XLOOKUP(Table5[[#This Row],[Branch_Id]],Branches!A:A,Branches!C:C)</f>
        <v>Hyderabad</v>
      </c>
      <c r="W179" t="str">
        <f>_xlfn.XLOOKUP(Table5[[#This Row],[Branch_Id]],Branches!A:A,Branches!D:D)</f>
        <v>Telangana</v>
      </c>
    </row>
    <row r="180" spans="1:23" x14ac:dyDescent="0.3">
      <c r="A180" t="s">
        <v>685</v>
      </c>
      <c r="B180">
        <v>1121</v>
      </c>
      <c r="C180" t="s">
        <v>235</v>
      </c>
      <c r="D180" t="s">
        <v>279</v>
      </c>
      <c r="E180">
        <v>3885303</v>
      </c>
      <c r="F180">
        <v>9.5</v>
      </c>
      <c r="G180">
        <v>36</v>
      </c>
      <c r="H180" t="s">
        <v>686</v>
      </c>
      <c r="I180" t="s">
        <v>346</v>
      </c>
      <c r="K180" t="str">
        <f>_xlfn.XLOOKUP(Table5[[#This Row],[Customer_ID]],Customers!A:A,Customers!B:B)</f>
        <v>Customer 1121</v>
      </c>
      <c r="L180" t="str">
        <f>_xlfn.XLOOKUP(Table5[[#This Row],[Loan_Type_ID]],Loan_Types!A:A,Loan_Types!B:B)</f>
        <v>Car Loan</v>
      </c>
      <c r="M180" t="str">
        <f>_xlfn.XLOOKUP(Table5[[#This Row],[Customer_ID]],Customers!A:A,Customers!H:H)</f>
        <v>B01</v>
      </c>
      <c r="N180" t="str">
        <f>_xlfn.XLOOKUP(Table5[[#This Row],[Branch_Id]],Branches!A:A,Branches!B:B)</f>
        <v xml:space="preserve">Hyderabad </v>
      </c>
      <c r="O180" t="str">
        <f>IF(Table5[[#This Row],[Loan_Amount]]&gt;=1000000,"High value","Normal")</f>
        <v>High value</v>
      </c>
      <c r="P180" t="str">
        <f>IF(Table5[[#This Row],[Approval_Date]]="Approved","Processed","Under Review")</f>
        <v>Under Review</v>
      </c>
      <c r="Q180">
        <f>SUMIFS(Loan_Repayments!E:E,Loan_Repayments!B:B,Table5[[#This Row],[Loan_ID]])</f>
        <v>58849</v>
      </c>
      <c r="R180">
        <f>Table5[[#This Row],[Loan_Amount]]-Table5[[#This Row],[Total_Amount_Paid.]]</f>
        <v>3826454</v>
      </c>
      <c r="S180" t="str">
        <f t="shared" si="2"/>
        <v>Oct</v>
      </c>
      <c r="T180" t="str">
        <f>_xlfn.XLOOKUP(Table5[[#This Row],[Customer_ID]],Customers!A:A,Customers!C:C)</f>
        <v>Female</v>
      </c>
      <c r="U180" t="str">
        <f>_xlfn.XLOOKUP(Table5[[#This Row],[Employee_ID]],Employees!A:A,Employees!B:B)</f>
        <v>Employee 13</v>
      </c>
      <c r="V180" t="str">
        <f>_xlfn.XLOOKUP(Table5[[#This Row],[Branch_Id]],Branches!A:A,Branches!C:C)</f>
        <v>Hyderabad</v>
      </c>
      <c r="W180" t="str">
        <f>_xlfn.XLOOKUP(Table5[[#This Row],[Branch_Id]],Branches!A:A,Branches!D:D)</f>
        <v>Telangana</v>
      </c>
    </row>
    <row r="181" spans="1:23" x14ac:dyDescent="0.3">
      <c r="A181" t="s">
        <v>687</v>
      </c>
      <c r="B181">
        <v>1012</v>
      </c>
      <c r="C181" t="s">
        <v>239</v>
      </c>
      <c r="D181" t="s">
        <v>309</v>
      </c>
      <c r="E181">
        <v>4558778</v>
      </c>
      <c r="F181">
        <v>11</v>
      </c>
      <c r="G181">
        <v>84</v>
      </c>
      <c r="H181" t="s">
        <v>688</v>
      </c>
      <c r="I181" t="s">
        <v>336</v>
      </c>
      <c r="K181" t="str">
        <f>_xlfn.XLOOKUP(Table5[[#This Row],[Customer_ID]],Customers!A:A,Customers!B:B)</f>
        <v>Customer 1012</v>
      </c>
      <c r="L181" t="str">
        <f>_xlfn.XLOOKUP(Table5[[#This Row],[Loan_Type_ID]],Loan_Types!A:A,Loan_Types!B:B)</f>
        <v>Business Loan</v>
      </c>
      <c r="M181" t="str">
        <f>_xlfn.XLOOKUP(Table5[[#This Row],[Customer_ID]],Customers!A:A,Customers!H:H)</f>
        <v>B01</v>
      </c>
      <c r="N181" t="str">
        <f>_xlfn.XLOOKUP(Table5[[#This Row],[Branch_Id]],Branches!A:A,Branches!B:B)</f>
        <v xml:space="preserve">Hyderabad </v>
      </c>
      <c r="O181" t="str">
        <f>IF(Table5[[#This Row],[Loan_Amount]]&gt;=1000000,"High value","Normal")</f>
        <v>High value</v>
      </c>
      <c r="P181" t="str">
        <f>IF(Table5[[#This Row],[Approval_Date]]="Approved","Processed","Under Review")</f>
        <v>Under Review</v>
      </c>
      <c r="Q181">
        <f>SUMIFS(Loan_Repayments!E:E,Loan_Repayments!B:B,Table5[[#This Row],[Loan_ID]])</f>
        <v>56240</v>
      </c>
      <c r="R181">
        <f>Table5[[#This Row],[Loan_Amount]]-Table5[[#This Row],[Total_Amount_Paid.]]</f>
        <v>4502538</v>
      </c>
      <c r="S181" t="str">
        <f t="shared" si="2"/>
        <v>Jun</v>
      </c>
      <c r="T181" t="str">
        <f>_xlfn.XLOOKUP(Table5[[#This Row],[Customer_ID]],Customers!A:A,Customers!C:C)</f>
        <v>Female</v>
      </c>
      <c r="U181" t="str">
        <f>_xlfn.XLOOKUP(Table5[[#This Row],[Employee_ID]],Employees!A:A,Employees!B:B)</f>
        <v>Employee 28</v>
      </c>
      <c r="V181" t="str">
        <f>_xlfn.XLOOKUP(Table5[[#This Row],[Branch_Id]],Branches!A:A,Branches!C:C)</f>
        <v>Hyderabad</v>
      </c>
      <c r="W181" t="str">
        <f>_xlfn.XLOOKUP(Table5[[#This Row],[Branch_Id]],Branches!A:A,Branches!D:D)</f>
        <v>Telangana</v>
      </c>
    </row>
    <row r="182" spans="1:23" x14ac:dyDescent="0.3">
      <c r="A182" t="s">
        <v>689</v>
      </c>
      <c r="B182">
        <v>1197</v>
      </c>
      <c r="C182" t="s">
        <v>237</v>
      </c>
      <c r="D182" t="s">
        <v>275</v>
      </c>
      <c r="E182">
        <v>4546493</v>
      </c>
      <c r="F182">
        <v>11</v>
      </c>
      <c r="G182">
        <v>240</v>
      </c>
      <c r="H182" t="s">
        <v>639</v>
      </c>
      <c r="I182" t="s">
        <v>346</v>
      </c>
      <c r="K182" t="str">
        <f>_xlfn.XLOOKUP(Table5[[#This Row],[Customer_ID]],Customers!A:A,Customers!B:B)</f>
        <v>Customer 1197</v>
      </c>
      <c r="L182" t="str">
        <f>_xlfn.XLOOKUP(Table5[[#This Row],[Loan_Type_ID]],Loan_Types!A:A,Loan_Types!B:B)</f>
        <v>Education Loan</v>
      </c>
      <c r="M182" t="str">
        <f>_xlfn.XLOOKUP(Table5[[#This Row],[Customer_ID]],Customers!A:A,Customers!H:H)</f>
        <v>B02</v>
      </c>
      <c r="N182" t="str">
        <f>_xlfn.XLOOKUP(Table5[[#This Row],[Branch_Id]],Branches!A:A,Branches!B:B)</f>
        <v xml:space="preserve">Vijayawada </v>
      </c>
      <c r="O182" t="str">
        <f>IF(Table5[[#This Row],[Loan_Amount]]&gt;=1000000,"High value","Normal")</f>
        <v>High value</v>
      </c>
      <c r="P182" t="str">
        <f>IF(Table5[[#This Row],[Approval_Date]]="Approved","Processed","Under Review")</f>
        <v>Under Review</v>
      </c>
      <c r="Q182">
        <f>SUMIFS(Loan_Repayments!E:E,Loan_Repayments!B:B,Table5[[#This Row],[Loan_ID]])</f>
        <v>126206</v>
      </c>
      <c r="R182">
        <f>Table5[[#This Row],[Loan_Amount]]-Table5[[#This Row],[Total_Amount_Paid.]]</f>
        <v>4420287</v>
      </c>
      <c r="S182" t="str">
        <f t="shared" si="2"/>
        <v>Aug</v>
      </c>
      <c r="T182" t="str">
        <f>_xlfn.XLOOKUP(Table5[[#This Row],[Customer_ID]],Customers!A:A,Customers!C:C)</f>
        <v>Male</v>
      </c>
      <c r="U182" t="str">
        <f>_xlfn.XLOOKUP(Table5[[#This Row],[Employee_ID]],Employees!A:A,Employees!B:B)</f>
        <v>Employee 11</v>
      </c>
      <c r="V182" t="str">
        <f>_xlfn.XLOOKUP(Table5[[#This Row],[Branch_Id]],Branches!A:A,Branches!C:C)</f>
        <v>Vijayawada</v>
      </c>
      <c r="W182" t="str">
        <f>_xlfn.XLOOKUP(Table5[[#This Row],[Branch_Id]],Branches!A:A,Branches!D:D)</f>
        <v>Andhra Pradesh</v>
      </c>
    </row>
    <row r="183" spans="1:23" x14ac:dyDescent="0.3">
      <c r="A183" t="s">
        <v>690</v>
      </c>
      <c r="B183">
        <v>1033</v>
      </c>
      <c r="C183" t="s">
        <v>233</v>
      </c>
      <c r="D183" t="s">
        <v>303</v>
      </c>
      <c r="E183">
        <v>7791613</v>
      </c>
      <c r="F183">
        <v>12</v>
      </c>
      <c r="G183">
        <v>240</v>
      </c>
      <c r="H183" t="s">
        <v>691</v>
      </c>
      <c r="I183" t="s">
        <v>323</v>
      </c>
      <c r="J183" t="s">
        <v>502</v>
      </c>
      <c r="K183" t="str">
        <f>_xlfn.XLOOKUP(Table5[[#This Row],[Customer_ID]],Customers!A:A,Customers!B:B)</f>
        <v>Customer 1033</v>
      </c>
      <c r="L183" t="str">
        <f>_xlfn.XLOOKUP(Table5[[#This Row],[Loan_Type_ID]],Loan_Types!A:A,Loan_Types!B:B)</f>
        <v>Personal Loan</v>
      </c>
      <c r="M183" t="str">
        <f>_xlfn.XLOOKUP(Table5[[#This Row],[Customer_ID]],Customers!A:A,Customers!H:H)</f>
        <v>B03</v>
      </c>
      <c r="N183" t="str">
        <f>_xlfn.XLOOKUP(Table5[[#This Row],[Branch_Id]],Branches!A:A,Branches!B:B)</f>
        <v xml:space="preserve">Vizag </v>
      </c>
      <c r="O183" t="str">
        <f>IF(Table5[[#This Row],[Loan_Amount]]&gt;=1000000,"High value","Normal")</f>
        <v>High value</v>
      </c>
      <c r="P183" t="str">
        <f>IF(Table5[[#This Row],[Approval_Date]]="Approved","Processed","Under Review")</f>
        <v>Under Review</v>
      </c>
      <c r="Q183">
        <f>SUMIFS(Loan_Repayments!E:E,Loan_Repayments!B:B,Table5[[#This Row],[Loan_ID]])</f>
        <v>97593</v>
      </c>
      <c r="R183">
        <f>Table5[[#This Row],[Loan_Amount]]-Table5[[#This Row],[Total_Amount_Paid.]]</f>
        <v>7694020</v>
      </c>
      <c r="S183" t="str">
        <f t="shared" si="2"/>
        <v>Aug</v>
      </c>
      <c r="T183" t="str">
        <f>_xlfn.XLOOKUP(Table5[[#This Row],[Customer_ID]],Customers!A:A,Customers!C:C)</f>
        <v>Female</v>
      </c>
      <c r="U183" t="str">
        <f>_xlfn.XLOOKUP(Table5[[#This Row],[Employee_ID]],Employees!A:A,Employees!B:B)</f>
        <v>Employee 25</v>
      </c>
      <c r="V183" t="str">
        <f>_xlfn.XLOOKUP(Table5[[#This Row],[Branch_Id]],Branches!A:A,Branches!C:C)</f>
        <v>Visakhapatnam</v>
      </c>
      <c r="W183" t="str">
        <f>_xlfn.XLOOKUP(Table5[[#This Row],[Branch_Id]],Branches!A:A,Branches!D:D)</f>
        <v>Andhra Pradesh</v>
      </c>
    </row>
    <row r="184" spans="1:23" x14ac:dyDescent="0.3">
      <c r="A184" t="s">
        <v>692</v>
      </c>
      <c r="B184">
        <v>1187</v>
      </c>
      <c r="C184" t="s">
        <v>235</v>
      </c>
      <c r="D184" t="s">
        <v>301</v>
      </c>
      <c r="E184">
        <v>3776424</v>
      </c>
      <c r="F184">
        <v>8.5</v>
      </c>
      <c r="G184">
        <v>120</v>
      </c>
      <c r="H184" t="s">
        <v>693</v>
      </c>
      <c r="I184" t="s">
        <v>323</v>
      </c>
      <c r="J184" t="s">
        <v>694</v>
      </c>
      <c r="K184" t="str">
        <f>_xlfn.XLOOKUP(Table5[[#This Row],[Customer_ID]],Customers!A:A,Customers!B:B)</f>
        <v>Customer 1187</v>
      </c>
      <c r="L184" t="str">
        <f>_xlfn.XLOOKUP(Table5[[#This Row],[Loan_Type_ID]],Loan_Types!A:A,Loan_Types!B:B)</f>
        <v>Car Loan</v>
      </c>
      <c r="M184" t="str">
        <f>_xlfn.XLOOKUP(Table5[[#This Row],[Customer_ID]],Customers!A:A,Customers!H:H)</f>
        <v>B02</v>
      </c>
      <c r="N184" t="str">
        <f>_xlfn.XLOOKUP(Table5[[#This Row],[Branch_Id]],Branches!A:A,Branches!B:B)</f>
        <v xml:space="preserve">Vijayawada </v>
      </c>
      <c r="O184" t="str">
        <f>IF(Table5[[#This Row],[Loan_Amount]]&gt;=1000000,"High value","Normal")</f>
        <v>High value</v>
      </c>
      <c r="P184" t="str">
        <f>IF(Table5[[#This Row],[Approval_Date]]="Approved","Processed","Under Review")</f>
        <v>Under Review</v>
      </c>
      <c r="Q184">
        <f>SUMIFS(Loan_Repayments!E:E,Loan_Repayments!B:B,Table5[[#This Row],[Loan_ID]])</f>
        <v>97883</v>
      </c>
      <c r="R184">
        <f>Table5[[#This Row],[Loan_Amount]]-Table5[[#This Row],[Total_Amount_Paid.]]</f>
        <v>3678541</v>
      </c>
      <c r="S184" t="str">
        <f t="shared" si="2"/>
        <v>Sep</v>
      </c>
      <c r="T184" t="str">
        <f>_xlfn.XLOOKUP(Table5[[#This Row],[Customer_ID]],Customers!A:A,Customers!C:C)</f>
        <v>Male</v>
      </c>
      <c r="U184" t="str">
        <f>_xlfn.XLOOKUP(Table5[[#This Row],[Employee_ID]],Employees!A:A,Employees!B:B)</f>
        <v>Employee 24</v>
      </c>
      <c r="V184" t="str">
        <f>_xlfn.XLOOKUP(Table5[[#This Row],[Branch_Id]],Branches!A:A,Branches!C:C)</f>
        <v>Vijayawada</v>
      </c>
      <c r="W184" t="str">
        <f>_xlfn.XLOOKUP(Table5[[#This Row],[Branch_Id]],Branches!A:A,Branches!D:D)</f>
        <v>Andhra Pradesh</v>
      </c>
    </row>
    <row r="185" spans="1:23" x14ac:dyDescent="0.3">
      <c r="A185" t="s">
        <v>695</v>
      </c>
      <c r="B185">
        <v>1073</v>
      </c>
      <c r="C185" t="s">
        <v>237</v>
      </c>
      <c r="D185" t="s">
        <v>287</v>
      </c>
      <c r="E185">
        <v>3113624</v>
      </c>
      <c r="F185">
        <v>11</v>
      </c>
      <c r="G185">
        <v>84</v>
      </c>
      <c r="H185" t="s">
        <v>696</v>
      </c>
      <c r="I185" t="s">
        <v>336</v>
      </c>
      <c r="K185" t="str">
        <f>_xlfn.XLOOKUP(Table5[[#This Row],[Customer_ID]],Customers!A:A,Customers!B:B)</f>
        <v>Customer 1073</v>
      </c>
      <c r="L185" t="str">
        <f>_xlfn.XLOOKUP(Table5[[#This Row],[Loan_Type_ID]],Loan_Types!A:A,Loan_Types!B:B)</f>
        <v>Education Loan</v>
      </c>
      <c r="M185" t="str">
        <f>_xlfn.XLOOKUP(Table5[[#This Row],[Customer_ID]],Customers!A:A,Customers!H:H)</f>
        <v>B02</v>
      </c>
      <c r="N185" t="str">
        <f>_xlfn.XLOOKUP(Table5[[#This Row],[Branch_Id]],Branches!A:A,Branches!B:B)</f>
        <v xml:space="preserve">Vijayawada </v>
      </c>
      <c r="O185" t="str">
        <f>IF(Table5[[#This Row],[Loan_Amount]]&gt;=1000000,"High value","Normal")</f>
        <v>High value</v>
      </c>
      <c r="P185" t="str">
        <f>IF(Table5[[#This Row],[Approval_Date]]="Approved","Processed","Under Review")</f>
        <v>Under Review</v>
      </c>
      <c r="Q185">
        <f>SUMIFS(Loan_Repayments!E:E,Loan_Repayments!B:B,Table5[[#This Row],[Loan_ID]])</f>
        <v>93464</v>
      </c>
      <c r="R185">
        <f>Table5[[#This Row],[Loan_Amount]]-Table5[[#This Row],[Total_Amount_Paid.]]</f>
        <v>3020160</v>
      </c>
      <c r="S185" t="str">
        <f t="shared" si="2"/>
        <v>Jul</v>
      </c>
      <c r="T185" t="str">
        <f>_xlfn.XLOOKUP(Table5[[#This Row],[Customer_ID]],Customers!A:A,Customers!C:C)</f>
        <v>Male</v>
      </c>
      <c r="U185" t="str">
        <f>_xlfn.XLOOKUP(Table5[[#This Row],[Employee_ID]],Employees!A:A,Employees!B:B)</f>
        <v>Employee 17</v>
      </c>
      <c r="V185" t="str">
        <f>_xlfn.XLOOKUP(Table5[[#This Row],[Branch_Id]],Branches!A:A,Branches!C:C)</f>
        <v>Vijayawada</v>
      </c>
      <c r="W185" t="str">
        <f>_xlfn.XLOOKUP(Table5[[#This Row],[Branch_Id]],Branches!A:A,Branches!D:D)</f>
        <v>Andhra Pradesh</v>
      </c>
    </row>
    <row r="186" spans="1:23" x14ac:dyDescent="0.3">
      <c r="A186" t="s">
        <v>697</v>
      </c>
      <c r="B186">
        <v>1189</v>
      </c>
      <c r="C186" t="s">
        <v>231</v>
      </c>
      <c r="D186" t="s">
        <v>289</v>
      </c>
      <c r="E186">
        <v>8340384</v>
      </c>
      <c r="F186">
        <v>7.5</v>
      </c>
      <c r="G186">
        <v>60</v>
      </c>
      <c r="H186" t="s">
        <v>698</v>
      </c>
      <c r="I186" t="s">
        <v>323</v>
      </c>
      <c r="J186" t="s">
        <v>341</v>
      </c>
      <c r="K186" t="str">
        <f>_xlfn.XLOOKUP(Table5[[#This Row],[Customer_ID]],Customers!A:A,Customers!B:B)</f>
        <v>Customer 1189</v>
      </c>
      <c r="L186" t="str">
        <f>_xlfn.XLOOKUP(Table5[[#This Row],[Loan_Type_ID]],Loan_Types!A:A,Loan_Types!B:B)</f>
        <v>Home Loan</v>
      </c>
      <c r="M186" t="str">
        <f>_xlfn.XLOOKUP(Table5[[#This Row],[Customer_ID]],Customers!A:A,Customers!H:H)</f>
        <v>B05</v>
      </c>
      <c r="N186" t="str">
        <f>_xlfn.XLOOKUP(Table5[[#This Row],[Branch_Id]],Branches!A:A,Branches!B:B)</f>
        <v xml:space="preserve">Warangal </v>
      </c>
      <c r="O186" t="str">
        <f>IF(Table5[[#This Row],[Loan_Amount]]&gt;=1000000,"High value","Normal")</f>
        <v>High value</v>
      </c>
      <c r="P186" t="str">
        <f>IF(Table5[[#This Row],[Approval_Date]]="Approved","Processed","Under Review")</f>
        <v>Under Review</v>
      </c>
      <c r="Q186">
        <f>SUMIFS(Loan_Repayments!E:E,Loan_Repayments!B:B,Table5[[#This Row],[Loan_ID]])</f>
        <v>138938</v>
      </c>
      <c r="R186">
        <f>Table5[[#This Row],[Loan_Amount]]-Table5[[#This Row],[Total_Amount_Paid.]]</f>
        <v>8201446</v>
      </c>
      <c r="S186" t="str">
        <f t="shared" si="2"/>
        <v>Dec</v>
      </c>
      <c r="T186" t="str">
        <f>_xlfn.XLOOKUP(Table5[[#This Row],[Customer_ID]],Customers!A:A,Customers!C:C)</f>
        <v>Female</v>
      </c>
      <c r="U186" t="str">
        <f>_xlfn.XLOOKUP(Table5[[#This Row],[Employee_ID]],Employees!A:A,Employees!B:B)</f>
        <v>Employee 18</v>
      </c>
      <c r="V186" t="str">
        <f>_xlfn.XLOOKUP(Table5[[#This Row],[Branch_Id]],Branches!A:A,Branches!C:C)</f>
        <v>Warangal</v>
      </c>
      <c r="W186" t="str">
        <f>_xlfn.XLOOKUP(Table5[[#This Row],[Branch_Id]],Branches!A:A,Branches!D:D)</f>
        <v>Telangana</v>
      </c>
    </row>
    <row r="187" spans="1:23" x14ac:dyDescent="0.3">
      <c r="A187" t="s">
        <v>699</v>
      </c>
      <c r="B187">
        <v>1094</v>
      </c>
      <c r="C187" t="s">
        <v>231</v>
      </c>
      <c r="D187" t="s">
        <v>277</v>
      </c>
      <c r="E187">
        <v>5940545</v>
      </c>
      <c r="F187">
        <v>7.5</v>
      </c>
      <c r="G187">
        <v>240</v>
      </c>
      <c r="H187" t="s">
        <v>700</v>
      </c>
      <c r="I187" t="s">
        <v>323</v>
      </c>
      <c r="J187" t="s">
        <v>428</v>
      </c>
      <c r="K187" t="str">
        <f>_xlfn.XLOOKUP(Table5[[#This Row],[Customer_ID]],Customers!A:A,Customers!B:B)</f>
        <v>Customer 1094</v>
      </c>
      <c r="L187" t="str">
        <f>_xlfn.XLOOKUP(Table5[[#This Row],[Loan_Type_ID]],Loan_Types!A:A,Loan_Types!B:B)</f>
        <v>Home Loan</v>
      </c>
      <c r="M187" t="str">
        <f>_xlfn.XLOOKUP(Table5[[#This Row],[Customer_ID]],Customers!A:A,Customers!H:H)</f>
        <v>B01</v>
      </c>
      <c r="N187" t="str">
        <f>_xlfn.XLOOKUP(Table5[[#This Row],[Branch_Id]],Branches!A:A,Branches!B:B)</f>
        <v xml:space="preserve">Hyderabad </v>
      </c>
      <c r="O187" t="str">
        <f>IF(Table5[[#This Row],[Loan_Amount]]&gt;=1000000,"High value","Normal")</f>
        <v>High value</v>
      </c>
      <c r="P187" t="str">
        <f>IF(Table5[[#This Row],[Approval_Date]]="Approved","Processed","Under Review")</f>
        <v>Under Review</v>
      </c>
      <c r="Q187">
        <f>SUMIFS(Loan_Repayments!E:E,Loan_Repayments!B:B,Table5[[#This Row],[Loan_ID]])</f>
        <v>93423</v>
      </c>
      <c r="R187">
        <f>Table5[[#This Row],[Loan_Amount]]-Table5[[#This Row],[Total_Amount_Paid.]]</f>
        <v>5847122</v>
      </c>
      <c r="S187" t="str">
        <f t="shared" si="2"/>
        <v>Mar</v>
      </c>
      <c r="T187" t="str">
        <f>_xlfn.XLOOKUP(Table5[[#This Row],[Customer_ID]],Customers!A:A,Customers!C:C)</f>
        <v>Male</v>
      </c>
      <c r="U187" t="str">
        <f>_xlfn.XLOOKUP(Table5[[#This Row],[Employee_ID]],Employees!A:A,Employees!B:B)</f>
        <v>Employee 12</v>
      </c>
      <c r="V187" t="str">
        <f>_xlfn.XLOOKUP(Table5[[#This Row],[Branch_Id]],Branches!A:A,Branches!C:C)</f>
        <v>Hyderabad</v>
      </c>
      <c r="W187" t="str">
        <f>_xlfn.XLOOKUP(Table5[[#This Row],[Branch_Id]],Branches!A:A,Branches!D:D)</f>
        <v>Telangana</v>
      </c>
    </row>
    <row r="188" spans="1:23" x14ac:dyDescent="0.3">
      <c r="A188" t="s">
        <v>701</v>
      </c>
      <c r="B188">
        <v>1146</v>
      </c>
      <c r="C188" t="s">
        <v>235</v>
      </c>
      <c r="D188" t="s">
        <v>260</v>
      </c>
      <c r="E188">
        <v>285186</v>
      </c>
      <c r="F188">
        <v>8.5</v>
      </c>
      <c r="G188">
        <v>60</v>
      </c>
      <c r="H188" t="s">
        <v>574</v>
      </c>
      <c r="I188" t="s">
        <v>323</v>
      </c>
      <c r="J188" t="s">
        <v>668</v>
      </c>
      <c r="K188" t="str">
        <f>_xlfn.XLOOKUP(Table5[[#This Row],[Customer_ID]],Customers!A:A,Customers!B:B)</f>
        <v>Customer 1146</v>
      </c>
      <c r="L188" t="str">
        <f>_xlfn.XLOOKUP(Table5[[#This Row],[Loan_Type_ID]],Loan_Types!A:A,Loan_Types!B:B)</f>
        <v>Car Loan</v>
      </c>
      <c r="M188" t="str">
        <f>_xlfn.XLOOKUP(Table5[[#This Row],[Customer_ID]],Customers!A:A,Customers!H:H)</f>
        <v>B03</v>
      </c>
      <c r="N188" t="str">
        <f>_xlfn.XLOOKUP(Table5[[#This Row],[Branch_Id]],Branches!A:A,Branches!B:B)</f>
        <v xml:space="preserve">Vizag </v>
      </c>
      <c r="O188" t="str">
        <f>IF(Table5[[#This Row],[Loan_Amount]]&gt;=1000000,"High value","Normal")</f>
        <v>Normal</v>
      </c>
      <c r="P188" t="str">
        <f>IF(Table5[[#This Row],[Approval_Date]]="Approved","Processed","Under Review")</f>
        <v>Under Review</v>
      </c>
      <c r="Q188">
        <f>SUMIFS(Loan_Repayments!E:E,Loan_Repayments!B:B,Table5[[#This Row],[Loan_ID]])</f>
        <v>140520</v>
      </c>
      <c r="R188">
        <f>Table5[[#This Row],[Loan_Amount]]-Table5[[#This Row],[Total_Amount_Paid.]]</f>
        <v>144666</v>
      </c>
      <c r="S188" t="str">
        <f t="shared" si="2"/>
        <v>Sep</v>
      </c>
      <c r="T188" t="str">
        <f>_xlfn.XLOOKUP(Table5[[#This Row],[Customer_ID]],Customers!A:A,Customers!C:C)</f>
        <v>Male</v>
      </c>
      <c r="U188" t="str">
        <f>_xlfn.XLOOKUP(Table5[[#This Row],[Employee_ID]],Employees!A:A,Employees!B:B)</f>
        <v>Employee 4</v>
      </c>
      <c r="V188" t="str">
        <f>_xlfn.XLOOKUP(Table5[[#This Row],[Branch_Id]],Branches!A:A,Branches!C:C)</f>
        <v>Visakhapatnam</v>
      </c>
      <c r="W188" t="str">
        <f>_xlfn.XLOOKUP(Table5[[#This Row],[Branch_Id]],Branches!A:A,Branches!D:D)</f>
        <v>Andhra Pradesh</v>
      </c>
    </row>
    <row r="189" spans="1:23" x14ac:dyDescent="0.3">
      <c r="A189" t="s">
        <v>702</v>
      </c>
      <c r="B189">
        <v>1090</v>
      </c>
      <c r="C189" t="s">
        <v>235</v>
      </c>
      <c r="D189" t="s">
        <v>287</v>
      </c>
      <c r="E189">
        <v>4276031</v>
      </c>
      <c r="F189">
        <v>8.5</v>
      </c>
      <c r="G189">
        <v>120</v>
      </c>
      <c r="H189" t="s">
        <v>703</v>
      </c>
      <c r="I189" t="s">
        <v>323</v>
      </c>
      <c r="J189" t="s">
        <v>704</v>
      </c>
      <c r="K189" t="str">
        <f>_xlfn.XLOOKUP(Table5[[#This Row],[Customer_ID]],Customers!A:A,Customers!B:B)</f>
        <v>Customer 1090</v>
      </c>
      <c r="L189" t="str">
        <f>_xlfn.XLOOKUP(Table5[[#This Row],[Loan_Type_ID]],Loan_Types!A:A,Loan_Types!B:B)</f>
        <v>Car Loan</v>
      </c>
      <c r="M189" t="str">
        <f>_xlfn.XLOOKUP(Table5[[#This Row],[Customer_ID]],Customers!A:A,Customers!H:H)</f>
        <v>B04</v>
      </c>
      <c r="N189" t="str">
        <f>_xlfn.XLOOKUP(Table5[[#This Row],[Branch_Id]],Branches!A:A,Branches!B:B)</f>
        <v xml:space="preserve">Guntur </v>
      </c>
      <c r="O189" t="str">
        <f>IF(Table5[[#This Row],[Loan_Amount]]&gt;=1000000,"High value","Normal")</f>
        <v>High value</v>
      </c>
      <c r="P189" t="str">
        <f>IF(Table5[[#This Row],[Approval_Date]]="Approved","Processed","Under Review")</f>
        <v>Under Review</v>
      </c>
      <c r="Q189">
        <f>SUMIFS(Loan_Repayments!E:E,Loan_Repayments!B:B,Table5[[#This Row],[Loan_ID]])</f>
        <v>103397</v>
      </c>
      <c r="R189">
        <f>Table5[[#This Row],[Loan_Amount]]-Table5[[#This Row],[Total_Amount_Paid.]]</f>
        <v>4172634</v>
      </c>
      <c r="S189" t="str">
        <f t="shared" si="2"/>
        <v>Apr</v>
      </c>
      <c r="T189" t="str">
        <f>_xlfn.XLOOKUP(Table5[[#This Row],[Customer_ID]],Customers!A:A,Customers!C:C)</f>
        <v>Male</v>
      </c>
      <c r="U189" t="str">
        <f>_xlfn.XLOOKUP(Table5[[#This Row],[Employee_ID]],Employees!A:A,Employees!B:B)</f>
        <v>Employee 17</v>
      </c>
      <c r="V189" t="str">
        <f>_xlfn.XLOOKUP(Table5[[#This Row],[Branch_Id]],Branches!A:A,Branches!C:C)</f>
        <v>Guntur</v>
      </c>
      <c r="W189" t="str">
        <f>_xlfn.XLOOKUP(Table5[[#This Row],[Branch_Id]],Branches!A:A,Branches!D:D)</f>
        <v>Andhra Pradesh</v>
      </c>
    </row>
    <row r="190" spans="1:23" x14ac:dyDescent="0.3">
      <c r="A190" t="s">
        <v>705</v>
      </c>
      <c r="B190">
        <v>1197</v>
      </c>
      <c r="C190" t="s">
        <v>231</v>
      </c>
      <c r="D190" t="s">
        <v>301</v>
      </c>
      <c r="E190">
        <v>1955363</v>
      </c>
      <c r="F190">
        <v>7.5</v>
      </c>
      <c r="G190">
        <v>120</v>
      </c>
      <c r="H190" t="s">
        <v>675</v>
      </c>
      <c r="I190" t="s">
        <v>346</v>
      </c>
      <c r="K190" t="str">
        <f>_xlfn.XLOOKUP(Table5[[#This Row],[Customer_ID]],Customers!A:A,Customers!B:B)</f>
        <v>Customer 1197</v>
      </c>
      <c r="L190" t="str">
        <f>_xlfn.XLOOKUP(Table5[[#This Row],[Loan_Type_ID]],Loan_Types!A:A,Loan_Types!B:B)</f>
        <v>Home Loan</v>
      </c>
      <c r="M190" t="str">
        <f>_xlfn.XLOOKUP(Table5[[#This Row],[Customer_ID]],Customers!A:A,Customers!H:H)</f>
        <v>B02</v>
      </c>
      <c r="N190" t="str">
        <f>_xlfn.XLOOKUP(Table5[[#This Row],[Branch_Id]],Branches!A:A,Branches!B:B)</f>
        <v xml:space="preserve">Vijayawada </v>
      </c>
      <c r="O190" t="str">
        <f>IF(Table5[[#This Row],[Loan_Amount]]&gt;=1000000,"High value","Normal")</f>
        <v>High value</v>
      </c>
      <c r="P190" t="str">
        <f>IF(Table5[[#This Row],[Approval_Date]]="Approved","Processed","Under Review")</f>
        <v>Under Review</v>
      </c>
      <c r="Q190">
        <f>SUMIFS(Loan_Repayments!E:E,Loan_Repayments!B:B,Table5[[#This Row],[Loan_ID]])</f>
        <v>83398</v>
      </c>
      <c r="R190">
        <f>Table5[[#This Row],[Loan_Amount]]-Table5[[#This Row],[Total_Amount_Paid.]]</f>
        <v>1871965</v>
      </c>
      <c r="S190" t="str">
        <f t="shared" si="2"/>
        <v>Apr</v>
      </c>
      <c r="T190" t="str">
        <f>_xlfn.XLOOKUP(Table5[[#This Row],[Customer_ID]],Customers!A:A,Customers!C:C)</f>
        <v>Male</v>
      </c>
      <c r="U190" t="str">
        <f>_xlfn.XLOOKUP(Table5[[#This Row],[Employee_ID]],Employees!A:A,Employees!B:B)</f>
        <v>Employee 24</v>
      </c>
      <c r="V190" t="str">
        <f>_xlfn.XLOOKUP(Table5[[#This Row],[Branch_Id]],Branches!A:A,Branches!C:C)</f>
        <v>Vijayawada</v>
      </c>
      <c r="W190" t="str">
        <f>_xlfn.XLOOKUP(Table5[[#This Row],[Branch_Id]],Branches!A:A,Branches!D:D)</f>
        <v>Andhra Pradesh</v>
      </c>
    </row>
    <row r="191" spans="1:23" x14ac:dyDescent="0.3">
      <c r="A191" t="s">
        <v>706</v>
      </c>
      <c r="B191">
        <v>1106</v>
      </c>
      <c r="C191" t="s">
        <v>231</v>
      </c>
      <c r="D191" t="s">
        <v>287</v>
      </c>
      <c r="E191">
        <v>2380532</v>
      </c>
      <c r="F191">
        <v>11</v>
      </c>
      <c r="G191">
        <v>120</v>
      </c>
      <c r="H191" t="s">
        <v>707</v>
      </c>
      <c r="I191" t="s">
        <v>323</v>
      </c>
      <c r="J191" t="s">
        <v>693</v>
      </c>
      <c r="K191" t="str">
        <f>_xlfn.XLOOKUP(Table5[[#This Row],[Customer_ID]],Customers!A:A,Customers!B:B)</f>
        <v>Customer 1106</v>
      </c>
      <c r="L191" t="str">
        <f>_xlfn.XLOOKUP(Table5[[#This Row],[Loan_Type_ID]],Loan_Types!A:A,Loan_Types!B:B)</f>
        <v>Home Loan</v>
      </c>
      <c r="M191" t="str">
        <f>_xlfn.XLOOKUP(Table5[[#This Row],[Customer_ID]],Customers!A:A,Customers!H:H)</f>
        <v>B02</v>
      </c>
      <c r="N191" t="str">
        <f>_xlfn.XLOOKUP(Table5[[#This Row],[Branch_Id]],Branches!A:A,Branches!B:B)</f>
        <v xml:space="preserve">Vijayawada </v>
      </c>
      <c r="O191" t="str">
        <f>IF(Table5[[#This Row],[Loan_Amount]]&gt;=1000000,"High value","Normal")</f>
        <v>High value</v>
      </c>
      <c r="P191" t="str">
        <f>IF(Table5[[#This Row],[Approval_Date]]="Approved","Processed","Under Review")</f>
        <v>Under Review</v>
      </c>
      <c r="Q191">
        <f>SUMIFS(Loan_Repayments!E:E,Loan_Repayments!B:B,Table5[[#This Row],[Loan_ID]])</f>
        <v>47771</v>
      </c>
      <c r="R191">
        <f>Table5[[#This Row],[Loan_Amount]]-Table5[[#This Row],[Total_Amount_Paid.]]</f>
        <v>2332761</v>
      </c>
      <c r="S191" t="str">
        <f t="shared" si="2"/>
        <v>Aug</v>
      </c>
      <c r="T191" t="str">
        <f>_xlfn.XLOOKUP(Table5[[#This Row],[Customer_ID]],Customers!A:A,Customers!C:C)</f>
        <v>Male</v>
      </c>
      <c r="U191" t="str">
        <f>_xlfn.XLOOKUP(Table5[[#This Row],[Employee_ID]],Employees!A:A,Employees!B:B)</f>
        <v>Employee 17</v>
      </c>
      <c r="V191" t="str">
        <f>_xlfn.XLOOKUP(Table5[[#This Row],[Branch_Id]],Branches!A:A,Branches!C:C)</f>
        <v>Vijayawada</v>
      </c>
      <c r="W191" t="str">
        <f>_xlfn.XLOOKUP(Table5[[#This Row],[Branch_Id]],Branches!A:A,Branches!D:D)</f>
        <v>Andhra Pradesh</v>
      </c>
    </row>
    <row r="192" spans="1:23" x14ac:dyDescent="0.3">
      <c r="A192" t="s">
        <v>708</v>
      </c>
      <c r="B192">
        <v>1161</v>
      </c>
      <c r="C192" t="s">
        <v>239</v>
      </c>
      <c r="D192" t="s">
        <v>313</v>
      </c>
      <c r="E192">
        <v>6167968</v>
      </c>
      <c r="F192">
        <v>12</v>
      </c>
      <c r="G192">
        <v>60</v>
      </c>
      <c r="H192" t="s">
        <v>709</v>
      </c>
      <c r="I192" t="s">
        <v>336</v>
      </c>
      <c r="K192" t="str">
        <f>_xlfn.XLOOKUP(Table5[[#This Row],[Customer_ID]],Customers!A:A,Customers!B:B)</f>
        <v>Customer 1161</v>
      </c>
      <c r="L192" t="str">
        <f>_xlfn.XLOOKUP(Table5[[#This Row],[Loan_Type_ID]],Loan_Types!A:A,Loan_Types!B:B)</f>
        <v>Business Loan</v>
      </c>
      <c r="M192" t="str">
        <f>_xlfn.XLOOKUP(Table5[[#This Row],[Customer_ID]],Customers!A:A,Customers!H:H)</f>
        <v>B01</v>
      </c>
      <c r="N192" t="str">
        <f>_xlfn.XLOOKUP(Table5[[#This Row],[Branch_Id]],Branches!A:A,Branches!B:B)</f>
        <v xml:space="preserve">Hyderabad </v>
      </c>
      <c r="O192" t="str">
        <f>IF(Table5[[#This Row],[Loan_Amount]]&gt;=1000000,"High value","Normal")</f>
        <v>High value</v>
      </c>
      <c r="P192" t="str">
        <f>IF(Table5[[#This Row],[Approval_Date]]="Approved","Processed","Under Review")</f>
        <v>Under Review</v>
      </c>
      <c r="Q192">
        <f>SUMIFS(Loan_Repayments!E:E,Loan_Repayments!B:B,Table5[[#This Row],[Loan_ID]])</f>
        <v>173801</v>
      </c>
      <c r="R192">
        <f>Table5[[#This Row],[Loan_Amount]]-Table5[[#This Row],[Total_Amount_Paid.]]</f>
        <v>5994167</v>
      </c>
      <c r="S192" t="str">
        <f t="shared" si="2"/>
        <v>Nov</v>
      </c>
      <c r="T192" t="str">
        <f>_xlfn.XLOOKUP(Table5[[#This Row],[Customer_ID]],Customers!A:A,Customers!C:C)</f>
        <v>Male</v>
      </c>
      <c r="U192" t="str">
        <f>_xlfn.XLOOKUP(Table5[[#This Row],[Employee_ID]],Employees!A:A,Employees!B:B)</f>
        <v>Employee 30</v>
      </c>
      <c r="V192" t="str">
        <f>_xlfn.XLOOKUP(Table5[[#This Row],[Branch_Id]],Branches!A:A,Branches!C:C)</f>
        <v>Hyderabad</v>
      </c>
      <c r="W192" t="str">
        <f>_xlfn.XLOOKUP(Table5[[#This Row],[Branch_Id]],Branches!A:A,Branches!D:D)</f>
        <v>Telangana</v>
      </c>
    </row>
    <row r="193" spans="1:23" x14ac:dyDescent="0.3">
      <c r="A193" t="s">
        <v>710</v>
      </c>
      <c r="B193">
        <v>1195</v>
      </c>
      <c r="C193" t="s">
        <v>237</v>
      </c>
      <c r="D193" t="s">
        <v>262</v>
      </c>
      <c r="E193">
        <v>1996806</v>
      </c>
      <c r="F193">
        <v>8.5</v>
      </c>
      <c r="G193">
        <v>120</v>
      </c>
      <c r="H193" t="s">
        <v>711</v>
      </c>
      <c r="I193" t="s">
        <v>346</v>
      </c>
      <c r="K193" t="str">
        <f>_xlfn.XLOOKUP(Table5[[#This Row],[Customer_ID]],Customers!A:A,Customers!B:B)</f>
        <v>Customer 1195</v>
      </c>
      <c r="L193" t="str">
        <f>_xlfn.XLOOKUP(Table5[[#This Row],[Loan_Type_ID]],Loan_Types!A:A,Loan_Types!B:B)</f>
        <v>Education Loan</v>
      </c>
      <c r="M193" t="str">
        <f>_xlfn.XLOOKUP(Table5[[#This Row],[Customer_ID]],Customers!A:A,Customers!H:H)</f>
        <v>B02</v>
      </c>
      <c r="N193" t="str">
        <f>_xlfn.XLOOKUP(Table5[[#This Row],[Branch_Id]],Branches!A:A,Branches!B:B)</f>
        <v xml:space="preserve">Vijayawada </v>
      </c>
      <c r="O193" t="str">
        <f>IF(Table5[[#This Row],[Loan_Amount]]&gt;=1000000,"High value","Normal")</f>
        <v>High value</v>
      </c>
      <c r="P193" t="str">
        <f>IF(Table5[[#This Row],[Approval_Date]]="Approved","Processed","Under Review")</f>
        <v>Under Review</v>
      </c>
      <c r="Q193">
        <f>SUMIFS(Loan_Repayments!E:E,Loan_Repayments!B:B,Table5[[#This Row],[Loan_ID]])</f>
        <v>61971</v>
      </c>
      <c r="R193">
        <f>Table5[[#This Row],[Loan_Amount]]-Table5[[#This Row],[Total_Amount_Paid.]]</f>
        <v>1934835</v>
      </c>
      <c r="S193" t="str">
        <f t="shared" si="2"/>
        <v>Apr</v>
      </c>
      <c r="T193" t="str">
        <f>_xlfn.XLOOKUP(Table5[[#This Row],[Customer_ID]],Customers!A:A,Customers!C:C)</f>
        <v>Female</v>
      </c>
      <c r="U193" t="str">
        <f>_xlfn.XLOOKUP(Table5[[#This Row],[Employee_ID]],Employees!A:A,Employees!B:B)</f>
        <v>Employee 5</v>
      </c>
      <c r="V193" t="str">
        <f>_xlfn.XLOOKUP(Table5[[#This Row],[Branch_Id]],Branches!A:A,Branches!C:C)</f>
        <v>Vijayawada</v>
      </c>
      <c r="W193" t="str">
        <f>_xlfn.XLOOKUP(Table5[[#This Row],[Branch_Id]],Branches!A:A,Branches!D:D)</f>
        <v>Andhra Pradesh</v>
      </c>
    </row>
    <row r="194" spans="1:23" x14ac:dyDescent="0.3">
      <c r="A194" t="s">
        <v>712</v>
      </c>
      <c r="B194">
        <v>1102</v>
      </c>
      <c r="C194" t="s">
        <v>231</v>
      </c>
      <c r="D194" t="s">
        <v>271</v>
      </c>
      <c r="E194">
        <v>7628530</v>
      </c>
      <c r="F194">
        <v>9.5</v>
      </c>
      <c r="G194">
        <v>120</v>
      </c>
      <c r="H194" t="s">
        <v>713</v>
      </c>
      <c r="I194" t="s">
        <v>336</v>
      </c>
      <c r="K194" t="str">
        <f>_xlfn.XLOOKUP(Table5[[#This Row],[Customer_ID]],Customers!A:A,Customers!B:B)</f>
        <v>Customer 1102</v>
      </c>
      <c r="L194" t="str">
        <f>_xlfn.XLOOKUP(Table5[[#This Row],[Loan_Type_ID]],Loan_Types!A:A,Loan_Types!B:B)</f>
        <v>Home Loan</v>
      </c>
      <c r="M194" t="str">
        <f>_xlfn.XLOOKUP(Table5[[#This Row],[Customer_ID]],Customers!A:A,Customers!H:H)</f>
        <v>B01</v>
      </c>
      <c r="N194" t="str">
        <f>_xlfn.XLOOKUP(Table5[[#This Row],[Branch_Id]],Branches!A:A,Branches!B:B)</f>
        <v xml:space="preserve">Hyderabad </v>
      </c>
      <c r="O194" t="str">
        <f>IF(Table5[[#This Row],[Loan_Amount]]&gt;=1000000,"High value","Normal")</f>
        <v>High value</v>
      </c>
      <c r="P194" t="str">
        <f>IF(Table5[[#This Row],[Approval_Date]]="Approved","Processed","Under Review")</f>
        <v>Under Review</v>
      </c>
      <c r="Q194">
        <f>SUMIFS(Loan_Repayments!E:E,Loan_Repayments!B:B,Table5[[#This Row],[Loan_ID]])</f>
        <v>54321</v>
      </c>
      <c r="R194">
        <f>Table5[[#This Row],[Loan_Amount]]-Table5[[#This Row],[Total_Amount_Paid.]]</f>
        <v>7574209</v>
      </c>
      <c r="S194" t="str">
        <f t="shared" ref="S194:S257" si="3">TEXT(H194,"mmm")</f>
        <v>Mar</v>
      </c>
      <c r="T194" t="str">
        <f>_xlfn.XLOOKUP(Table5[[#This Row],[Customer_ID]],Customers!A:A,Customers!C:C)</f>
        <v>Female</v>
      </c>
      <c r="U194" t="str">
        <f>_xlfn.XLOOKUP(Table5[[#This Row],[Employee_ID]],Employees!A:A,Employees!B:B)</f>
        <v>Employee 9</v>
      </c>
      <c r="V194" t="str">
        <f>_xlfn.XLOOKUP(Table5[[#This Row],[Branch_Id]],Branches!A:A,Branches!C:C)</f>
        <v>Hyderabad</v>
      </c>
      <c r="W194" t="str">
        <f>_xlfn.XLOOKUP(Table5[[#This Row],[Branch_Id]],Branches!A:A,Branches!D:D)</f>
        <v>Telangana</v>
      </c>
    </row>
    <row r="195" spans="1:23" x14ac:dyDescent="0.3">
      <c r="A195" t="s">
        <v>714</v>
      </c>
      <c r="B195">
        <v>1034</v>
      </c>
      <c r="C195" t="s">
        <v>231</v>
      </c>
      <c r="D195" t="s">
        <v>258</v>
      </c>
      <c r="E195">
        <v>3065535</v>
      </c>
      <c r="F195">
        <v>8.5</v>
      </c>
      <c r="G195">
        <v>84</v>
      </c>
      <c r="H195" t="s">
        <v>558</v>
      </c>
      <c r="I195" t="s">
        <v>323</v>
      </c>
      <c r="J195" t="s">
        <v>715</v>
      </c>
      <c r="K195" t="str">
        <f>_xlfn.XLOOKUP(Table5[[#This Row],[Customer_ID]],Customers!A:A,Customers!B:B)</f>
        <v>Customer 1034</v>
      </c>
      <c r="L195" t="str">
        <f>_xlfn.XLOOKUP(Table5[[#This Row],[Loan_Type_ID]],Loan_Types!A:A,Loan_Types!B:B)</f>
        <v>Home Loan</v>
      </c>
      <c r="M195" t="str">
        <f>_xlfn.XLOOKUP(Table5[[#This Row],[Customer_ID]],Customers!A:A,Customers!H:H)</f>
        <v>B05</v>
      </c>
      <c r="N195" t="str">
        <f>_xlfn.XLOOKUP(Table5[[#This Row],[Branch_Id]],Branches!A:A,Branches!B:B)</f>
        <v xml:space="preserve">Warangal </v>
      </c>
      <c r="O195" t="str">
        <f>IF(Table5[[#This Row],[Loan_Amount]]&gt;=1000000,"High value","Normal")</f>
        <v>High value</v>
      </c>
      <c r="P195" t="str">
        <f>IF(Table5[[#This Row],[Approval_Date]]="Approved","Processed","Under Review")</f>
        <v>Under Review</v>
      </c>
      <c r="Q195">
        <f>SUMIFS(Loan_Repayments!E:E,Loan_Repayments!B:B,Table5[[#This Row],[Loan_ID]])</f>
        <v>40002</v>
      </c>
      <c r="R195">
        <f>Table5[[#This Row],[Loan_Amount]]-Table5[[#This Row],[Total_Amount_Paid.]]</f>
        <v>3025533</v>
      </c>
      <c r="S195" t="str">
        <f t="shared" si="3"/>
        <v>Mar</v>
      </c>
      <c r="T195" t="str">
        <f>_xlfn.XLOOKUP(Table5[[#This Row],[Customer_ID]],Customers!A:A,Customers!C:C)</f>
        <v>Male</v>
      </c>
      <c r="U195" t="str">
        <f>_xlfn.XLOOKUP(Table5[[#This Row],[Employee_ID]],Employees!A:A,Employees!B:B)</f>
        <v>Employee 3</v>
      </c>
      <c r="V195" t="str">
        <f>_xlfn.XLOOKUP(Table5[[#This Row],[Branch_Id]],Branches!A:A,Branches!C:C)</f>
        <v>Warangal</v>
      </c>
      <c r="W195" t="str">
        <f>_xlfn.XLOOKUP(Table5[[#This Row],[Branch_Id]],Branches!A:A,Branches!D:D)</f>
        <v>Telangana</v>
      </c>
    </row>
    <row r="196" spans="1:23" x14ac:dyDescent="0.3">
      <c r="A196" t="s">
        <v>716</v>
      </c>
      <c r="B196">
        <v>1008</v>
      </c>
      <c r="C196" t="s">
        <v>237</v>
      </c>
      <c r="D196" t="s">
        <v>291</v>
      </c>
      <c r="E196">
        <v>5971847</v>
      </c>
      <c r="F196">
        <v>9.5</v>
      </c>
      <c r="G196">
        <v>240</v>
      </c>
      <c r="H196" t="s">
        <v>507</v>
      </c>
      <c r="I196" t="s">
        <v>323</v>
      </c>
      <c r="J196" t="s">
        <v>717</v>
      </c>
      <c r="K196" t="str">
        <f>_xlfn.XLOOKUP(Table5[[#This Row],[Customer_ID]],Customers!A:A,Customers!B:B)</f>
        <v>Customer 1008</v>
      </c>
      <c r="L196" t="str">
        <f>_xlfn.XLOOKUP(Table5[[#This Row],[Loan_Type_ID]],Loan_Types!A:A,Loan_Types!B:B)</f>
        <v>Education Loan</v>
      </c>
      <c r="M196" t="str">
        <f>_xlfn.XLOOKUP(Table5[[#This Row],[Customer_ID]],Customers!A:A,Customers!H:H)</f>
        <v>B02</v>
      </c>
      <c r="N196" t="str">
        <f>_xlfn.XLOOKUP(Table5[[#This Row],[Branch_Id]],Branches!A:A,Branches!B:B)</f>
        <v xml:space="preserve">Vijayawada </v>
      </c>
      <c r="O196" t="str">
        <f>IF(Table5[[#This Row],[Loan_Amount]]&gt;=1000000,"High value","Normal")</f>
        <v>High value</v>
      </c>
      <c r="P196" t="str">
        <f>IF(Table5[[#This Row],[Approval_Date]]="Approved","Processed","Under Review")</f>
        <v>Under Review</v>
      </c>
      <c r="Q196">
        <f>SUMIFS(Loan_Repayments!E:E,Loan_Repayments!B:B,Table5[[#This Row],[Loan_ID]])</f>
        <v>192313</v>
      </c>
      <c r="R196">
        <f>Table5[[#This Row],[Loan_Amount]]-Table5[[#This Row],[Total_Amount_Paid.]]</f>
        <v>5779534</v>
      </c>
      <c r="S196" t="str">
        <f t="shared" si="3"/>
        <v>Feb</v>
      </c>
      <c r="T196" t="str">
        <f>_xlfn.XLOOKUP(Table5[[#This Row],[Customer_ID]],Customers!A:A,Customers!C:C)</f>
        <v>Female</v>
      </c>
      <c r="U196" t="str">
        <f>_xlfn.XLOOKUP(Table5[[#This Row],[Employee_ID]],Employees!A:A,Employees!B:B)</f>
        <v>Employee 19</v>
      </c>
      <c r="V196" t="str">
        <f>_xlfn.XLOOKUP(Table5[[#This Row],[Branch_Id]],Branches!A:A,Branches!C:C)</f>
        <v>Vijayawada</v>
      </c>
      <c r="W196" t="str">
        <f>_xlfn.XLOOKUP(Table5[[#This Row],[Branch_Id]],Branches!A:A,Branches!D:D)</f>
        <v>Andhra Pradesh</v>
      </c>
    </row>
    <row r="197" spans="1:23" x14ac:dyDescent="0.3">
      <c r="A197" t="s">
        <v>718</v>
      </c>
      <c r="B197">
        <v>1194</v>
      </c>
      <c r="C197" t="s">
        <v>233</v>
      </c>
      <c r="D197" t="s">
        <v>299</v>
      </c>
      <c r="E197">
        <v>4930914</v>
      </c>
      <c r="F197">
        <v>9.5</v>
      </c>
      <c r="G197">
        <v>120</v>
      </c>
      <c r="H197" t="s">
        <v>719</v>
      </c>
      <c r="I197" t="s">
        <v>323</v>
      </c>
      <c r="J197" t="s">
        <v>636</v>
      </c>
      <c r="K197" t="str">
        <f>_xlfn.XLOOKUP(Table5[[#This Row],[Customer_ID]],Customers!A:A,Customers!B:B)</f>
        <v>Customer 1194</v>
      </c>
      <c r="L197" t="str">
        <f>_xlfn.XLOOKUP(Table5[[#This Row],[Loan_Type_ID]],Loan_Types!A:A,Loan_Types!B:B)</f>
        <v>Personal Loan</v>
      </c>
      <c r="M197" t="str">
        <f>_xlfn.XLOOKUP(Table5[[#This Row],[Customer_ID]],Customers!A:A,Customers!H:H)</f>
        <v>B03</v>
      </c>
      <c r="N197" t="str">
        <f>_xlfn.XLOOKUP(Table5[[#This Row],[Branch_Id]],Branches!A:A,Branches!B:B)</f>
        <v xml:space="preserve">Vizag </v>
      </c>
      <c r="O197" t="str">
        <f>IF(Table5[[#This Row],[Loan_Amount]]&gt;=1000000,"High value","Normal")</f>
        <v>High value</v>
      </c>
      <c r="P197" t="str">
        <f>IF(Table5[[#This Row],[Approval_Date]]="Approved","Processed","Under Review")</f>
        <v>Under Review</v>
      </c>
      <c r="Q197">
        <f>SUMIFS(Loan_Repayments!E:E,Loan_Repayments!B:B,Table5[[#This Row],[Loan_ID]])</f>
        <v>132632</v>
      </c>
      <c r="R197">
        <f>Table5[[#This Row],[Loan_Amount]]-Table5[[#This Row],[Total_Amount_Paid.]]</f>
        <v>4798282</v>
      </c>
      <c r="S197" t="str">
        <f t="shared" si="3"/>
        <v>Jun</v>
      </c>
      <c r="T197" t="str">
        <f>_xlfn.XLOOKUP(Table5[[#This Row],[Customer_ID]],Customers!A:A,Customers!C:C)</f>
        <v>Female</v>
      </c>
      <c r="U197" t="str">
        <f>_xlfn.XLOOKUP(Table5[[#This Row],[Employee_ID]],Employees!A:A,Employees!B:B)</f>
        <v>Employee 23</v>
      </c>
      <c r="V197" t="str">
        <f>_xlfn.XLOOKUP(Table5[[#This Row],[Branch_Id]],Branches!A:A,Branches!C:C)</f>
        <v>Visakhapatnam</v>
      </c>
      <c r="W197" t="str">
        <f>_xlfn.XLOOKUP(Table5[[#This Row],[Branch_Id]],Branches!A:A,Branches!D:D)</f>
        <v>Andhra Pradesh</v>
      </c>
    </row>
    <row r="198" spans="1:23" x14ac:dyDescent="0.3">
      <c r="A198" t="s">
        <v>720</v>
      </c>
      <c r="B198">
        <v>1022</v>
      </c>
      <c r="C198" t="s">
        <v>233</v>
      </c>
      <c r="D198" t="s">
        <v>287</v>
      </c>
      <c r="E198">
        <v>5332160</v>
      </c>
      <c r="F198">
        <v>9.5</v>
      </c>
      <c r="G198">
        <v>36</v>
      </c>
      <c r="H198" t="s">
        <v>721</v>
      </c>
      <c r="I198" t="s">
        <v>336</v>
      </c>
      <c r="K198" t="str">
        <f>_xlfn.XLOOKUP(Table5[[#This Row],[Customer_ID]],Customers!A:A,Customers!B:B)</f>
        <v>Customer 1022</v>
      </c>
      <c r="L198" t="str">
        <f>_xlfn.XLOOKUP(Table5[[#This Row],[Loan_Type_ID]],Loan_Types!A:A,Loan_Types!B:B)</f>
        <v>Personal Loan</v>
      </c>
      <c r="M198" t="str">
        <f>_xlfn.XLOOKUP(Table5[[#This Row],[Customer_ID]],Customers!A:A,Customers!H:H)</f>
        <v>B02</v>
      </c>
      <c r="N198" t="str">
        <f>_xlfn.XLOOKUP(Table5[[#This Row],[Branch_Id]],Branches!A:A,Branches!B:B)</f>
        <v xml:space="preserve">Vijayawada </v>
      </c>
      <c r="O198" t="str">
        <f>IF(Table5[[#This Row],[Loan_Amount]]&gt;=1000000,"High value","Normal")</f>
        <v>High value</v>
      </c>
      <c r="P198" t="str">
        <f>IF(Table5[[#This Row],[Approval_Date]]="Approved","Processed","Under Review")</f>
        <v>Under Review</v>
      </c>
      <c r="Q198">
        <f>SUMIFS(Loan_Repayments!E:E,Loan_Repayments!B:B,Table5[[#This Row],[Loan_ID]])</f>
        <v>127572</v>
      </c>
      <c r="R198">
        <f>Table5[[#This Row],[Loan_Amount]]-Table5[[#This Row],[Total_Amount_Paid.]]</f>
        <v>5204588</v>
      </c>
      <c r="S198" t="str">
        <f t="shared" si="3"/>
        <v>Dec</v>
      </c>
      <c r="T198" t="str">
        <f>_xlfn.XLOOKUP(Table5[[#This Row],[Customer_ID]],Customers!A:A,Customers!C:C)</f>
        <v>Male</v>
      </c>
      <c r="U198" t="str">
        <f>_xlfn.XLOOKUP(Table5[[#This Row],[Employee_ID]],Employees!A:A,Employees!B:B)</f>
        <v>Employee 17</v>
      </c>
      <c r="V198" t="str">
        <f>_xlfn.XLOOKUP(Table5[[#This Row],[Branch_Id]],Branches!A:A,Branches!C:C)</f>
        <v>Vijayawada</v>
      </c>
      <c r="W198" t="str">
        <f>_xlfn.XLOOKUP(Table5[[#This Row],[Branch_Id]],Branches!A:A,Branches!D:D)</f>
        <v>Andhra Pradesh</v>
      </c>
    </row>
    <row r="199" spans="1:23" x14ac:dyDescent="0.3">
      <c r="A199" t="s">
        <v>722</v>
      </c>
      <c r="B199">
        <v>1019</v>
      </c>
      <c r="C199" t="s">
        <v>237</v>
      </c>
      <c r="D199" t="s">
        <v>285</v>
      </c>
      <c r="E199">
        <v>3675836</v>
      </c>
      <c r="F199">
        <v>7.5</v>
      </c>
      <c r="G199">
        <v>240</v>
      </c>
      <c r="H199" t="s">
        <v>723</v>
      </c>
      <c r="I199" t="s">
        <v>336</v>
      </c>
      <c r="K199" t="str">
        <f>_xlfn.XLOOKUP(Table5[[#This Row],[Customer_ID]],Customers!A:A,Customers!B:B)</f>
        <v>Customer 1019</v>
      </c>
      <c r="L199" t="str">
        <f>_xlfn.XLOOKUP(Table5[[#This Row],[Loan_Type_ID]],Loan_Types!A:A,Loan_Types!B:B)</f>
        <v>Education Loan</v>
      </c>
      <c r="M199" t="str">
        <f>_xlfn.XLOOKUP(Table5[[#This Row],[Customer_ID]],Customers!A:A,Customers!H:H)</f>
        <v>B05</v>
      </c>
      <c r="N199" t="str">
        <f>_xlfn.XLOOKUP(Table5[[#This Row],[Branch_Id]],Branches!A:A,Branches!B:B)</f>
        <v xml:space="preserve">Warangal </v>
      </c>
      <c r="O199" t="str">
        <f>IF(Table5[[#This Row],[Loan_Amount]]&gt;=1000000,"High value","Normal")</f>
        <v>High value</v>
      </c>
      <c r="P199" t="str">
        <f>IF(Table5[[#This Row],[Approval_Date]]="Approved","Processed","Under Review")</f>
        <v>Under Review</v>
      </c>
      <c r="Q199">
        <f>SUMIFS(Loan_Repayments!E:E,Loan_Repayments!B:B,Table5[[#This Row],[Loan_ID]])</f>
        <v>51208</v>
      </c>
      <c r="R199">
        <f>Table5[[#This Row],[Loan_Amount]]-Table5[[#This Row],[Total_Amount_Paid.]]</f>
        <v>3624628</v>
      </c>
      <c r="S199" t="str">
        <f t="shared" si="3"/>
        <v>May</v>
      </c>
      <c r="T199" t="str">
        <f>_xlfn.XLOOKUP(Table5[[#This Row],[Customer_ID]],Customers!A:A,Customers!C:C)</f>
        <v>Male</v>
      </c>
      <c r="U199" t="str">
        <f>_xlfn.XLOOKUP(Table5[[#This Row],[Employee_ID]],Employees!A:A,Employees!B:B)</f>
        <v>Employee 16</v>
      </c>
      <c r="V199" t="str">
        <f>_xlfn.XLOOKUP(Table5[[#This Row],[Branch_Id]],Branches!A:A,Branches!C:C)</f>
        <v>Warangal</v>
      </c>
      <c r="W199" t="str">
        <f>_xlfn.XLOOKUP(Table5[[#This Row],[Branch_Id]],Branches!A:A,Branches!D:D)</f>
        <v>Telangana</v>
      </c>
    </row>
    <row r="200" spans="1:23" x14ac:dyDescent="0.3">
      <c r="A200" t="s">
        <v>724</v>
      </c>
      <c r="B200">
        <v>1175</v>
      </c>
      <c r="C200" t="s">
        <v>237</v>
      </c>
      <c r="D200" t="s">
        <v>266</v>
      </c>
      <c r="E200">
        <v>2393726</v>
      </c>
      <c r="F200">
        <v>11</v>
      </c>
      <c r="G200">
        <v>84</v>
      </c>
      <c r="H200" t="s">
        <v>444</v>
      </c>
      <c r="I200" t="s">
        <v>323</v>
      </c>
      <c r="J200" t="s">
        <v>725</v>
      </c>
      <c r="K200" t="str">
        <f>_xlfn.XLOOKUP(Table5[[#This Row],[Customer_ID]],Customers!A:A,Customers!B:B)</f>
        <v>Customer 1175</v>
      </c>
      <c r="L200" t="str">
        <f>_xlfn.XLOOKUP(Table5[[#This Row],[Loan_Type_ID]],Loan_Types!A:A,Loan_Types!B:B)</f>
        <v>Education Loan</v>
      </c>
      <c r="M200" t="str">
        <f>_xlfn.XLOOKUP(Table5[[#This Row],[Customer_ID]],Customers!A:A,Customers!H:H)</f>
        <v>B01</v>
      </c>
      <c r="N200" t="str">
        <f>_xlfn.XLOOKUP(Table5[[#This Row],[Branch_Id]],Branches!A:A,Branches!B:B)</f>
        <v xml:space="preserve">Hyderabad </v>
      </c>
      <c r="O200" t="str">
        <f>IF(Table5[[#This Row],[Loan_Amount]]&gt;=1000000,"High value","Normal")</f>
        <v>High value</v>
      </c>
      <c r="P200" t="str">
        <f>IF(Table5[[#This Row],[Approval_Date]]="Approved","Processed","Under Review")</f>
        <v>Under Review</v>
      </c>
      <c r="Q200">
        <f>SUMIFS(Loan_Repayments!E:E,Loan_Repayments!B:B,Table5[[#This Row],[Loan_ID]])</f>
        <v>107143</v>
      </c>
      <c r="R200">
        <f>Table5[[#This Row],[Loan_Amount]]-Table5[[#This Row],[Total_Amount_Paid.]]</f>
        <v>2286583</v>
      </c>
      <c r="S200" t="str">
        <f t="shared" si="3"/>
        <v>Jun</v>
      </c>
      <c r="T200" t="str">
        <f>_xlfn.XLOOKUP(Table5[[#This Row],[Customer_ID]],Customers!A:A,Customers!C:C)</f>
        <v>Male</v>
      </c>
      <c r="U200" t="str">
        <f>_xlfn.XLOOKUP(Table5[[#This Row],[Employee_ID]],Employees!A:A,Employees!B:B)</f>
        <v>Employee 7</v>
      </c>
      <c r="V200" t="str">
        <f>_xlfn.XLOOKUP(Table5[[#This Row],[Branch_Id]],Branches!A:A,Branches!C:C)</f>
        <v>Hyderabad</v>
      </c>
      <c r="W200" t="str">
        <f>_xlfn.XLOOKUP(Table5[[#This Row],[Branch_Id]],Branches!A:A,Branches!D:D)</f>
        <v>Telangana</v>
      </c>
    </row>
    <row r="201" spans="1:23" x14ac:dyDescent="0.3">
      <c r="A201" t="s">
        <v>726</v>
      </c>
      <c r="B201">
        <v>1110</v>
      </c>
      <c r="C201" t="s">
        <v>233</v>
      </c>
      <c r="D201" t="s">
        <v>271</v>
      </c>
      <c r="E201">
        <v>7139819</v>
      </c>
      <c r="F201">
        <v>7.5</v>
      </c>
      <c r="G201">
        <v>84</v>
      </c>
      <c r="H201" t="s">
        <v>727</v>
      </c>
      <c r="I201" t="s">
        <v>323</v>
      </c>
      <c r="J201" t="s">
        <v>728</v>
      </c>
      <c r="K201" t="str">
        <f>_xlfn.XLOOKUP(Table5[[#This Row],[Customer_ID]],Customers!A:A,Customers!B:B)</f>
        <v>Customer 1110</v>
      </c>
      <c r="L201" t="str">
        <f>_xlfn.XLOOKUP(Table5[[#This Row],[Loan_Type_ID]],Loan_Types!A:A,Loan_Types!B:B)</f>
        <v>Personal Loan</v>
      </c>
      <c r="M201" t="str">
        <f>_xlfn.XLOOKUP(Table5[[#This Row],[Customer_ID]],Customers!A:A,Customers!H:H)</f>
        <v>B02</v>
      </c>
      <c r="N201" t="str">
        <f>_xlfn.XLOOKUP(Table5[[#This Row],[Branch_Id]],Branches!A:A,Branches!B:B)</f>
        <v xml:space="preserve">Vijayawada </v>
      </c>
      <c r="O201" t="str">
        <f>IF(Table5[[#This Row],[Loan_Amount]]&gt;=1000000,"High value","Normal")</f>
        <v>High value</v>
      </c>
      <c r="P201" t="str">
        <f>IF(Table5[[#This Row],[Approval_Date]]="Approved","Processed","Under Review")</f>
        <v>Under Review</v>
      </c>
      <c r="Q201">
        <f>SUMIFS(Loan_Repayments!E:E,Loan_Repayments!B:B,Table5[[#This Row],[Loan_ID]])</f>
        <v>66428</v>
      </c>
      <c r="R201">
        <f>Table5[[#This Row],[Loan_Amount]]-Table5[[#This Row],[Total_Amount_Paid.]]</f>
        <v>7073391</v>
      </c>
      <c r="S201" t="str">
        <f t="shared" si="3"/>
        <v>May</v>
      </c>
      <c r="T201" t="str">
        <f>_xlfn.XLOOKUP(Table5[[#This Row],[Customer_ID]],Customers!A:A,Customers!C:C)</f>
        <v>Female</v>
      </c>
      <c r="U201" t="str">
        <f>_xlfn.XLOOKUP(Table5[[#This Row],[Employee_ID]],Employees!A:A,Employees!B:B)</f>
        <v>Employee 9</v>
      </c>
      <c r="V201" t="str">
        <f>_xlfn.XLOOKUP(Table5[[#This Row],[Branch_Id]],Branches!A:A,Branches!C:C)</f>
        <v>Vijayawada</v>
      </c>
      <c r="W201" t="str">
        <f>_xlfn.XLOOKUP(Table5[[#This Row],[Branch_Id]],Branches!A:A,Branches!D:D)</f>
        <v>Andhra Pradesh</v>
      </c>
    </row>
    <row r="202" spans="1:23" x14ac:dyDescent="0.3">
      <c r="A202" t="s">
        <v>729</v>
      </c>
      <c r="B202">
        <v>1146</v>
      </c>
      <c r="C202" t="s">
        <v>237</v>
      </c>
      <c r="D202" t="s">
        <v>293</v>
      </c>
      <c r="E202">
        <v>9361605</v>
      </c>
      <c r="F202">
        <v>12</v>
      </c>
      <c r="G202">
        <v>240</v>
      </c>
      <c r="H202" t="s">
        <v>515</v>
      </c>
      <c r="I202" t="s">
        <v>323</v>
      </c>
      <c r="J202" t="s">
        <v>453</v>
      </c>
      <c r="K202" t="str">
        <f>_xlfn.XLOOKUP(Table5[[#This Row],[Customer_ID]],Customers!A:A,Customers!B:B)</f>
        <v>Customer 1146</v>
      </c>
      <c r="L202" t="str">
        <f>_xlfn.XLOOKUP(Table5[[#This Row],[Loan_Type_ID]],Loan_Types!A:A,Loan_Types!B:B)</f>
        <v>Education Loan</v>
      </c>
      <c r="M202" t="str">
        <f>_xlfn.XLOOKUP(Table5[[#This Row],[Customer_ID]],Customers!A:A,Customers!H:H)</f>
        <v>B03</v>
      </c>
      <c r="N202" t="str">
        <f>_xlfn.XLOOKUP(Table5[[#This Row],[Branch_Id]],Branches!A:A,Branches!B:B)</f>
        <v xml:space="preserve">Vizag </v>
      </c>
      <c r="O202" t="str">
        <f>IF(Table5[[#This Row],[Loan_Amount]]&gt;=1000000,"High value","Normal")</f>
        <v>High value</v>
      </c>
      <c r="P202" t="str">
        <f>IF(Table5[[#This Row],[Approval_Date]]="Approved","Processed","Under Review")</f>
        <v>Under Review</v>
      </c>
      <c r="Q202">
        <f>SUMIFS(Loan_Repayments!E:E,Loan_Repayments!B:B,Table5[[#This Row],[Loan_ID]])</f>
        <v>17449</v>
      </c>
      <c r="R202">
        <f>Table5[[#This Row],[Loan_Amount]]-Table5[[#This Row],[Total_Amount_Paid.]]</f>
        <v>9344156</v>
      </c>
      <c r="S202" t="str">
        <f t="shared" si="3"/>
        <v>Feb</v>
      </c>
      <c r="T202" t="str">
        <f>_xlfn.XLOOKUP(Table5[[#This Row],[Customer_ID]],Customers!A:A,Customers!C:C)</f>
        <v>Male</v>
      </c>
      <c r="U202" t="str">
        <f>_xlfn.XLOOKUP(Table5[[#This Row],[Employee_ID]],Employees!A:A,Employees!B:B)</f>
        <v>Employee 20</v>
      </c>
      <c r="V202" t="str">
        <f>_xlfn.XLOOKUP(Table5[[#This Row],[Branch_Id]],Branches!A:A,Branches!C:C)</f>
        <v>Visakhapatnam</v>
      </c>
      <c r="W202" t="str">
        <f>_xlfn.XLOOKUP(Table5[[#This Row],[Branch_Id]],Branches!A:A,Branches!D:D)</f>
        <v>Andhra Pradesh</v>
      </c>
    </row>
    <row r="203" spans="1:23" x14ac:dyDescent="0.3">
      <c r="A203" t="s">
        <v>730</v>
      </c>
      <c r="B203">
        <v>1094</v>
      </c>
      <c r="C203" t="s">
        <v>233</v>
      </c>
      <c r="D203" t="s">
        <v>295</v>
      </c>
      <c r="E203">
        <v>1437202</v>
      </c>
      <c r="F203">
        <v>7.5</v>
      </c>
      <c r="G203">
        <v>120</v>
      </c>
      <c r="H203" t="s">
        <v>444</v>
      </c>
      <c r="I203" t="s">
        <v>336</v>
      </c>
      <c r="K203" t="str">
        <f>_xlfn.XLOOKUP(Table5[[#This Row],[Customer_ID]],Customers!A:A,Customers!B:B)</f>
        <v>Customer 1094</v>
      </c>
      <c r="L203" t="str">
        <f>_xlfn.XLOOKUP(Table5[[#This Row],[Loan_Type_ID]],Loan_Types!A:A,Loan_Types!B:B)</f>
        <v>Personal Loan</v>
      </c>
      <c r="M203" t="str">
        <f>_xlfn.XLOOKUP(Table5[[#This Row],[Customer_ID]],Customers!A:A,Customers!H:H)</f>
        <v>B01</v>
      </c>
      <c r="N203" t="str">
        <f>_xlfn.XLOOKUP(Table5[[#This Row],[Branch_Id]],Branches!A:A,Branches!B:B)</f>
        <v xml:space="preserve">Hyderabad </v>
      </c>
      <c r="O203" t="str">
        <f>IF(Table5[[#This Row],[Loan_Amount]]&gt;=1000000,"High value","Normal")</f>
        <v>High value</v>
      </c>
      <c r="P203" t="str">
        <f>IF(Table5[[#This Row],[Approval_Date]]="Approved","Processed","Under Review")</f>
        <v>Under Review</v>
      </c>
      <c r="Q203">
        <f>SUMIFS(Loan_Repayments!E:E,Loan_Repayments!B:B,Table5[[#This Row],[Loan_ID]])</f>
        <v>86866</v>
      </c>
      <c r="R203">
        <f>Table5[[#This Row],[Loan_Amount]]-Table5[[#This Row],[Total_Amount_Paid.]]</f>
        <v>1350336</v>
      </c>
      <c r="S203" t="str">
        <f t="shared" si="3"/>
        <v>Jun</v>
      </c>
      <c r="T203" t="str">
        <f>_xlfn.XLOOKUP(Table5[[#This Row],[Customer_ID]],Customers!A:A,Customers!C:C)</f>
        <v>Male</v>
      </c>
      <c r="U203" t="str">
        <f>_xlfn.XLOOKUP(Table5[[#This Row],[Employee_ID]],Employees!A:A,Employees!B:B)</f>
        <v>Employee 21</v>
      </c>
      <c r="V203" t="str">
        <f>_xlfn.XLOOKUP(Table5[[#This Row],[Branch_Id]],Branches!A:A,Branches!C:C)</f>
        <v>Hyderabad</v>
      </c>
      <c r="W203" t="str">
        <f>_xlfn.XLOOKUP(Table5[[#This Row],[Branch_Id]],Branches!A:A,Branches!D:D)</f>
        <v>Telangana</v>
      </c>
    </row>
    <row r="204" spans="1:23" x14ac:dyDescent="0.3">
      <c r="A204" t="s">
        <v>731</v>
      </c>
      <c r="B204">
        <v>1095</v>
      </c>
      <c r="C204" t="s">
        <v>233</v>
      </c>
      <c r="D204" t="s">
        <v>311</v>
      </c>
      <c r="E204">
        <v>4491797</v>
      </c>
      <c r="F204">
        <v>7.5</v>
      </c>
      <c r="G204">
        <v>60</v>
      </c>
      <c r="H204" t="s">
        <v>732</v>
      </c>
      <c r="I204" t="s">
        <v>336</v>
      </c>
      <c r="K204" t="str">
        <f>_xlfn.XLOOKUP(Table5[[#This Row],[Customer_ID]],Customers!A:A,Customers!B:B)</f>
        <v>Customer 1095</v>
      </c>
      <c r="L204" t="str">
        <f>_xlfn.XLOOKUP(Table5[[#This Row],[Loan_Type_ID]],Loan_Types!A:A,Loan_Types!B:B)</f>
        <v>Personal Loan</v>
      </c>
      <c r="M204" t="str">
        <f>_xlfn.XLOOKUP(Table5[[#This Row],[Customer_ID]],Customers!A:A,Customers!H:H)</f>
        <v>B03</v>
      </c>
      <c r="N204" t="str">
        <f>_xlfn.XLOOKUP(Table5[[#This Row],[Branch_Id]],Branches!A:A,Branches!B:B)</f>
        <v xml:space="preserve">Vizag </v>
      </c>
      <c r="O204" t="str">
        <f>IF(Table5[[#This Row],[Loan_Amount]]&gt;=1000000,"High value","Normal")</f>
        <v>High value</v>
      </c>
      <c r="P204" t="str">
        <f>IF(Table5[[#This Row],[Approval_Date]]="Approved","Processed","Under Review")</f>
        <v>Under Review</v>
      </c>
      <c r="Q204">
        <f>SUMIFS(Loan_Repayments!E:E,Loan_Repayments!B:B,Table5[[#This Row],[Loan_ID]])</f>
        <v>25876</v>
      </c>
      <c r="R204">
        <f>Table5[[#This Row],[Loan_Amount]]-Table5[[#This Row],[Total_Amount_Paid.]]</f>
        <v>4465921</v>
      </c>
      <c r="S204" t="str">
        <f t="shared" si="3"/>
        <v>Oct</v>
      </c>
      <c r="T204" t="str">
        <f>_xlfn.XLOOKUP(Table5[[#This Row],[Customer_ID]],Customers!A:A,Customers!C:C)</f>
        <v>Male</v>
      </c>
      <c r="U204" t="str">
        <f>_xlfn.XLOOKUP(Table5[[#This Row],[Employee_ID]],Employees!A:A,Employees!B:B)</f>
        <v>Employee 29</v>
      </c>
      <c r="V204" t="str">
        <f>_xlfn.XLOOKUP(Table5[[#This Row],[Branch_Id]],Branches!A:A,Branches!C:C)</f>
        <v>Visakhapatnam</v>
      </c>
      <c r="W204" t="str">
        <f>_xlfn.XLOOKUP(Table5[[#This Row],[Branch_Id]],Branches!A:A,Branches!D:D)</f>
        <v>Andhra Pradesh</v>
      </c>
    </row>
    <row r="205" spans="1:23" x14ac:dyDescent="0.3">
      <c r="A205" t="s">
        <v>733</v>
      </c>
      <c r="B205">
        <v>1170</v>
      </c>
      <c r="C205" t="s">
        <v>235</v>
      </c>
      <c r="D205" t="s">
        <v>277</v>
      </c>
      <c r="E205">
        <v>7468949</v>
      </c>
      <c r="F205">
        <v>11</v>
      </c>
      <c r="G205">
        <v>84</v>
      </c>
      <c r="H205" t="s">
        <v>734</v>
      </c>
      <c r="I205" t="s">
        <v>323</v>
      </c>
      <c r="J205" t="s">
        <v>707</v>
      </c>
      <c r="K205" t="str">
        <f>_xlfn.XLOOKUP(Table5[[#This Row],[Customer_ID]],Customers!A:A,Customers!B:B)</f>
        <v>Customer 1170</v>
      </c>
      <c r="L205" t="str">
        <f>_xlfn.XLOOKUP(Table5[[#This Row],[Loan_Type_ID]],Loan_Types!A:A,Loan_Types!B:B)</f>
        <v>Car Loan</v>
      </c>
      <c r="M205" t="str">
        <f>_xlfn.XLOOKUP(Table5[[#This Row],[Customer_ID]],Customers!A:A,Customers!H:H)</f>
        <v>B04</v>
      </c>
      <c r="N205" t="str">
        <f>_xlfn.XLOOKUP(Table5[[#This Row],[Branch_Id]],Branches!A:A,Branches!B:B)</f>
        <v xml:space="preserve">Guntur </v>
      </c>
      <c r="O205" t="str">
        <f>IF(Table5[[#This Row],[Loan_Amount]]&gt;=1000000,"High value","Normal")</f>
        <v>High value</v>
      </c>
      <c r="P205" t="str">
        <f>IF(Table5[[#This Row],[Approval_Date]]="Approved","Processed","Under Review")</f>
        <v>Under Review</v>
      </c>
      <c r="Q205">
        <f>SUMIFS(Loan_Repayments!E:E,Loan_Repayments!B:B,Table5[[#This Row],[Loan_ID]])</f>
        <v>90075</v>
      </c>
      <c r="R205">
        <f>Table5[[#This Row],[Loan_Amount]]-Table5[[#This Row],[Total_Amount_Paid.]]</f>
        <v>7378874</v>
      </c>
      <c r="S205" t="str">
        <f t="shared" si="3"/>
        <v>Aug</v>
      </c>
      <c r="T205" t="str">
        <f>_xlfn.XLOOKUP(Table5[[#This Row],[Customer_ID]],Customers!A:A,Customers!C:C)</f>
        <v>Female</v>
      </c>
      <c r="U205" t="str">
        <f>_xlfn.XLOOKUP(Table5[[#This Row],[Employee_ID]],Employees!A:A,Employees!B:B)</f>
        <v>Employee 12</v>
      </c>
      <c r="V205" t="str">
        <f>_xlfn.XLOOKUP(Table5[[#This Row],[Branch_Id]],Branches!A:A,Branches!C:C)</f>
        <v>Guntur</v>
      </c>
      <c r="W205" t="str">
        <f>_xlfn.XLOOKUP(Table5[[#This Row],[Branch_Id]],Branches!A:A,Branches!D:D)</f>
        <v>Andhra Pradesh</v>
      </c>
    </row>
    <row r="206" spans="1:23" x14ac:dyDescent="0.3">
      <c r="A206" t="s">
        <v>735</v>
      </c>
      <c r="B206">
        <v>1126</v>
      </c>
      <c r="C206" t="s">
        <v>237</v>
      </c>
      <c r="D206" t="s">
        <v>313</v>
      </c>
      <c r="E206">
        <v>2359379</v>
      </c>
      <c r="F206">
        <v>8.5</v>
      </c>
      <c r="G206">
        <v>84</v>
      </c>
      <c r="H206" t="s">
        <v>736</v>
      </c>
      <c r="I206" t="s">
        <v>336</v>
      </c>
      <c r="K206" t="str">
        <f>_xlfn.XLOOKUP(Table5[[#This Row],[Customer_ID]],Customers!A:A,Customers!B:B)</f>
        <v>Customer 1126</v>
      </c>
      <c r="L206" t="str">
        <f>_xlfn.XLOOKUP(Table5[[#This Row],[Loan_Type_ID]],Loan_Types!A:A,Loan_Types!B:B)</f>
        <v>Education Loan</v>
      </c>
      <c r="M206" t="str">
        <f>_xlfn.XLOOKUP(Table5[[#This Row],[Customer_ID]],Customers!A:A,Customers!H:H)</f>
        <v>B01</v>
      </c>
      <c r="N206" t="str">
        <f>_xlfn.XLOOKUP(Table5[[#This Row],[Branch_Id]],Branches!A:A,Branches!B:B)</f>
        <v xml:space="preserve">Hyderabad </v>
      </c>
      <c r="O206" t="str">
        <f>IF(Table5[[#This Row],[Loan_Amount]]&gt;=1000000,"High value","Normal")</f>
        <v>High value</v>
      </c>
      <c r="P206" t="str">
        <f>IF(Table5[[#This Row],[Approval_Date]]="Approved","Processed","Under Review")</f>
        <v>Under Review</v>
      </c>
      <c r="Q206">
        <f>SUMIFS(Loan_Repayments!E:E,Loan_Repayments!B:B,Table5[[#This Row],[Loan_ID]])</f>
        <v>121213</v>
      </c>
      <c r="R206">
        <f>Table5[[#This Row],[Loan_Amount]]-Table5[[#This Row],[Total_Amount_Paid.]]</f>
        <v>2238166</v>
      </c>
      <c r="S206" t="str">
        <f t="shared" si="3"/>
        <v>Jun</v>
      </c>
      <c r="T206" t="str">
        <f>_xlfn.XLOOKUP(Table5[[#This Row],[Customer_ID]],Customers!A:A,Customers!C:C)</f>
        <v>Male</v>
      </c>
      <c r="U206" t="str">
        <f>_xlfn.XLOOKUP(Table5[[#This Row],[Employee_ID]],Employees!A:A,Employees!B:B)</f>
        <v>Employee 30</v>
      </c>
      <c r="V206" t="str">
        <f>_xlfn.XLOOKUP(Table5[[#This Row],[Branch_Id]],Branches!A:A,Branches!C:C)</f>
        <v>Hyderabad</v>
      </c>
      <c r="W206" t="str">
        <f>_xlfn.XLOOKUP(Table5[[#This Row],[Branch_Id]],Branches!A:A,Branches!D:D)</f>
        <v>Telangana</v>
      </c>
    </row>
    <row r="207" spans="1:23" x14ac:dyDescent="0.3">
      <c r="A207" t="s">
        <v>737</v>
      </c>
      <c r="B207">
        <v>1044</v>
      </c>
      <c r="C207" t="s">
        <v>239</v>
      </c>
      <c r="D207" t="s">
        <v>295</v>
      </c>
      <c r="E207">
        <v>5499599</v>
      </c>
      <c r="F207">
        <v>9.5</v>
      </c>
      <c r="G207">
        <v>60</v>
      </c>
      <c r="H207" t="s">
        <v>738</v>
      </c>
      <c r="I207" t="s">
        <v>346</v>
      </c>
      <c r="K207" t="str">
        <f>_xlfn.XLOOKUP(Table5[[#This Row],[Customer_ID]],Customers!A:A,Customers!B:B)</f>
        <v>Customer 1044</v>
      </c>
      <c r="L207" t="str">
        <f>_xlfn.XLOOKUP(Table5[[#This Row],[Loan_Type_ID]],Loan_Types!A:A,Loan_Types!B:B)</f>
        <v>Business Loan</v>
      </c>
      <c r="M207" t="str">
        <f>_xlfn.XLOOKUP(Table5[[#This Row],[Customer_ID]],Customers!A:A,Customers!H:H)</f>
        <v>B04</v>
      </c>
      <c r="N207" t="str">
        <f>_xlfn.XLOOKUP(Table5[[#This Row],[Branch_Id]],Branches!A:A,Branches!B:B)</f>
        <v xml:space="preserve">Guntur </v>
      </c>
      <c r="O207" t="str">
        <f>IF(Table5[[#This Row],[Loan_Amount]]&gt;=1000000,"High value","Normal")</f>
        <v>High value</v>
      </c>
      <c r="P207" t="str">
        <f>IF(Table5[[#This Row],[Approval_Date]]="Approved","Processed","Under Review")</f>
        <v>Under Review</v>
      </c>
      <c r="Q207">
        <f>SUMIFS(Loan_Repayments!E:E,Loan_Repayments!B:B,Table5[[#This Row],[Loan_ID]])</f>
        <v>17456</v>
      </c>
      <c r="R207">
        <f>Table5[[#This Row],[Loan_Amount]]-Table5[[#This Row],[Total_Amount_Paid.]]</f>
        <v>5482143</v>
      </c>
      <c r="S207" t="str">
        <f t="shared" si="3"/>
        <v>May</v>
      </c>
      <c r="T207" t="str">
        <f>_xlfn.XLOOKUP(Table5[[#This Row],[Customer_ID]],Customers!A:A,Customers!C:C)</f>
        <v>Female</v>
      </c>
      <c r="U207" t="str">
        <f>_xlfn.XLOOKUP(Table5[[#This Row],[Employee_ID]],Employees!A:A,Employees!B:B)</f>
        <v>Employee 21</v>
      </c>
      <c r="V207" t="str">
        <f>_xlfn.XLOOKUP(Table5[[#This Row],[Branch_Id]],Branches!A:A,Branches!C:C)</f>
        <v>Guntur</v>
      </c>
      <c r="W207" t="str">
        <f>_xlfn.XLOOKUP(Table5[[#This Row],[Branch_Id]],Branches!A:A,Branches!D:D)</f>
        <v>Andhra Pradesh</v>
      </c>
    </row>
    <row r="208" spans="1:23" x14ac:dyDescent="0.3">
      <c r="A208" t="s">
        <v>739</v>
      </c>
      <c r="B208">
        <v>1120</v>
      </c>
      <c r="C208" t="s">
        <v>231</v>
      </c>
      <c r="D208" t="s">
        <v>291</v>
      </c>
      <c r="E208">
        <v>7108709</v>
      </c>
      <c r="F208">
        <v>7.5</v>
      </c>
      <c r="G208">
        <v>84</v>
      </c>
      <c r="H208" t="s">
        <v>551</v>
      </c>
      <c r="I208" t="s">
        <v>323</v>
      </c>
      <c r="J208" t="s">
        <v>740</v>
      </c>
      <c r="K208" t="str">
        <f>_xlfn.XLOOKUP(Table5[[#This Row],[Customer_ID]],Customers!A:A,Customers!B:B)</f>
        <v>Customer 1120</v>
      </c>
      <c r="L208" t="str">
        <f>_xlfn.XLOOKUP(Table5[[#This Row],[Loan_Type_ID]],Loan_Types!A:A,Loan_Types!B:B)</f>
        <v>Home Loan</v>
      </c>
      <c r="M208" t="str">
        <f>_xlfn.XLOOKUP(Table5[[#This Row],[Customer_ID]],Customers!A:A,Customers!H:H)</f>
        <v>B04</v>
      </c>
      <c r="N208" t="str">
        <f>_xlfn.XLOOKUP(Table5[[#This Row],[Branch_Id]],Branches!A:A,Branches!B:B)</f>
        <v xml:space="preserve">Guntur </v>
      </c>
      <c r="O208" t="str">
        <f>IF(Table5[[#This Row],[Loan_Amount]]&gt;=1000000,"High value","Normal")</f>
        <v>High value</v>
      </c>
      <c r="P208" t="str">
        <f>IF(Table5[[#This Row],[Approval_Date]]="Approved","Processed","Under Review")</f>
        <v>Under Review</v>
      </c>
      <c r="Q208">
        <f>SUMIFS(Loan_Repayments!E:E,Loan_Repayments!B:B,Table5[[#This Row],[Loan_ID]])</f>
        <v>69501</v>
      </c>
      <c r="R208">
        <f>Table5[[#This Row],[Loan_Amount]]-Table5[[#This Row],[Total_Amount_Paid.]]</f>
        <v>7039208</v>
      </c>
      <c r="S208" t="str">
        <f t="shared" si="3"/>
        <v>Mar</v>
      </c>
      <c r="T208" t="str">
        <f>_xlfn.XLOOKUP(Table5[[#This Row],[Customer_ID]],Customers!A:A,Customers!C:C)</f>
        <v>Female</v>
      </c>
      <c r="U208" t="str">
        <f>_xlfn.XLOOKUP(Table5[[#This Row],[Employee_ID]],Employees!A:A,Employees!B:B)</f>
        <v>Employee 19</v>
      </c>
      <c r="V208" t="str">
        <f>_xlfn.XLOOKUP(Table5[[#This Row],[Branch_Id]],Branches!A:A,Branches!C:C)</f>
        <v>Guntur</v>
      </c>
      <c r="W208" t="str">
        <f>_xlfn.XLOOKUP(Table5[[#This Row],[Branch_Id]],Branches!A:A,Branches!D:D)</f>
        <v>Andhra Pradesh</v>
      </c>
    </row>
    <row r="209" spans="1:23" x14ac:dyDescent="0.3">
      <c r="A209" t="s">
        <v>741</v>
      </c>
      <c r="B209">
        <v>1200</v>
      </c>
      <c r="C209" t="s">
        <v>231</v>
      </c>
      <c r="D209" t="s">
        <v>305</v>
      </c>
      <c r="E209">
        <v>1268678</v>
      </c>
      <c r="F209">
        <v>7.5</v>
      </c>
      <c r="G209">
        <v>84</v>
      </c>
      <c r="H209" t="s">
        <v>698</v>
      </c>
      <c r="I209" t="s">
        <v>323</v>
      </c>
      <c r="J209" t="s">
        <v>585</v>
      </c>
      <c r="K209" t="str">
        <f>_xlfn.XLOOKUP(Table5[[#This Row],[Customer_ID]],Customers!A:A,Customers!B:B)</f>
        <v>Customer 1200</v>
      </c>
      <c r="L209" t="str">
        <f>_xlfn.XLOOKUP(Table5[[#This Row],[Loan_Type_ID]],Loan_Types!A:A,Loan_Types!B:B)</f>
        <v>Home Loan</v>
      </c>
      <c r="M209" t="str">
        <f>_xlfn.XLOOKUP(Table5[[#This Row],[Customer_ID]],Customers!A:A,Customers!H:H)</f>
        <v>B03</v>
      </c>
      <c r="N209" t="str">
        <f>_xlfn.XLOOKUP(Table5[[#This Row],[Branch_Id]],Branches!A:A,Branches!B:B)</f>
        <v xml:space="preserve">Vizag </v>
      </c>
      <c r="O209" t="str">
        <f>IF(Table5[[#This Row],[Loan_Amount]]&gt;=1000000,"High value","Normal")</f>
        <v>High value</v>
      </c>
      <c r="P209" t="str">
        <f>IF(Table5[[#This Row],[Approval_Date]]="Approved","Processed","Under Review")</f>
        <v>Under Review</v>
      </c>
      <c r="Q209">
        <f>SUMIFS(Loan_Repayments!E:E,Loan_Repayments!B:B,Table5[[#This Row],[Loan_ID]])</f>
        <v>67143</v>
      </c>
      <c r="R209">
        <f>Table5[[#This Row],[Loan_Amount]]-Table5[[#This Row],[Total_Amount_Paid.]]</f>
        <v>1201535</v>
      </c>
      <c r="S209" t="str">
        <f t="shared" si="3"/>
        <v>Dec</v>
      </c>
      <c r="T209" t="str">
        <f>_xlfn.XLOOKUP(Table5[[#This Row],[Customer_ID]],Customers!A:A,Customers!C:C)</f>
        <v>Male</v>
      </c>
      <c r="U209" t="str">
        <f>_xlfn.XLOOKUP(Table5[[#This Row],[Employee_ID]],Employees!A:A,Employees!B:B)</f>
        <v>Employee 26</v>
      </c>
      <c r="V209" t="str">
        <f>_xlfn.XLOOKUP(Table5[[#This Row],[Branch_Id]],Branches!A:A,Branches!C:C)</f>
        <v>Visakhapatnam</v>
      </c>
      <c r="W209" t="str">
        <f>_xlfn.XLOOKUP(Table5[[#This Row],[Branch_Id]],Branches!A:A,Branches!D:D)</f>
        <v>Andhra Pradesh</v>
      </c>
    </row>
    <row r="210" spans="1:23" x14ac:dyDescent="0.3">
      <c r="A210" t="s">
        <v>742</v>
      </c>
      <c r="B210">
        <v>1037</v>
      </c>
      <c r="C210" t="s">
        <v>233</v>
      </c>
      <c r="D210" t="s">
        <v>309</v>
      </c>
      <c r="E210">
        <v>821690</v>
      </c>
      <c r="F210">
        <v>12</v>
      </c>
      <c r="G210">
        <v>240</v>
      </c>
      <c r="H210" t="s">
        <v>515</v>
      </c>
      <c r="I210" t="s">
        <v>323</v>
      </c>
      <c r="J210" t="s">
        <v>743</v>
      </c>
      <c r="K210" t="str">
        <f>_xlfn.XLOOKUP(Table5[[#This Row],[Customer_ID]],Customers!A:A,Customers!B:B)</f>
        <v>Customer 1037</v>
      </c>
      <c r="L210" t="str">
        <f>_xlfn.XLOOKUP(Table5[[#This Row],[Loan_Type_ID]],Loan_Types!A:A,Loan_Types!B:B)</f>
        <v>Personal Loan</v>
      </c>
      <c r="M210" t="str">
        <f>_xlfn.XLOOKUP(Table5[[#This Row],[Customer_ID]],Customers!A:A,Customers!H:H)</f>
        <v>B04</v>
      </c>
      <c r="N210" t="str">
        <f>_xlfn.XLOOKUP(Table5[[#This Row],[Branch_Id]],Branches!A:A,Branches!B:B)</f>
        <v xml:space="preserve">Guntur </v>
      </c>
      <c r="O210" t="str">
        <f>IF(Table5[[#This Row],[Loan_Amount]]&gt;=1000000,"High value","Normal")</f>
        <v>Normal</v>
      </c>
      <c r="P210" t="str">
        <f>IF(Table5[[#This Row],[Approval_Date]]="Approved","Processed","Under Review")</f>
        <v>Under Review</v>
      </c>
      <c r="Q210">
        <f>SUMIFS(Loan_Repayments!E:E,Loan_Repayments!B:B,Table5[[#This Row],[Loan_ID]])</f>
        <v>43952</v>
      </c>
      <c r="R210">
        <f>Table5[[#This Row],[Loan_Amount]]-Table5[[#This Row],[Total_Amount_Paid.]]</f>
        <v>777738</v>
      </c>
      <c r="S210" t="str">
        <f t="shared" si="3"/>
        <v>Feb</v>
      </c>
      <c r="T210" t="str">
        <f>_xlfn.XLOOKUP(Table5[[#This Row],[Customer_ID]],Customers!A:A,Customers!C:C)</f>
        <v>Female</v>
      </c>
      <c r="U210" t="str">
        <f>_xlfn.XLOOKUP(Table5[[#This Row],[Employee_ID]],Employees!A:A,Employees!B:B)</f>
        <v>Employee 28</v>
      </c>
      <c r="V210" t="str">
        <f>_xlfn.XLOOKUP(Table5[[#This Row],[Branch_Id]],Branches!A:A,Branches!C:C)</f>
        <v>Guntur</v>
      </c>
      <c r="W210" t="str">
        <f>_xlfn.XLOOKUP(Table5[[#This Row],[Branch_Id]],Branches!A:A,Branches!D:D)</f>
        <v>Andhra Pradesh</v>
      </c>
    </row>
    <row r="211" spans="1:23" x14ac:dyDescent="0.3">
      <c r="A211" t="s">
        <v>744</v>
      </c>
      <c r="B211">
        <v>1184</v>
      </c>
      <c r="C211" t="s">
        <v>239</v>
      </c>
      <c r="D211" t="s">
        <v>299</v>
      </c>
      <c r="E211">
        <v>8482673</v>
      </c>
      <c r="F211">
        <v>11</v>
      </c>
      <c r="G211">
        <v>36</v>
      </c>
      <c r="H211" t="s">
        <v>487</v>
      </c>
      <c r="I211" t="s">
        <v>323</v>
      </c>
      <c r="J211" t="s">
        <v>745</v>
      </c>
      <c r="K211" t="str">
        <f>_xlfn.XLOOKUP(Table5[[#This Row],[Customer_ID]],Customers!A:A,Customers!B:B)</f>
        <v>Customer 1184</v>
      </c>
      <c r="L211" t="str">
        <f>_xlfn.XLOOKUP(Table5[[#This Row],[Loan_Type_ID]],Loan_Types!A:A,Loan_Types!B:B)</f>
        <v>Business Loan</v>
      </c>
      <c r="M211" t="str">
        <f>_xlfn.XLOOKUP(Table5[[#This Row],[Customer_ID]],Customers!A:A,Customers!H:H)</f>
        <v>B02</v>
      </c>
      <c r="N211" t="str">
        <f>_xlfn.XLOOKUP(Table5[[#This Row],[Branch_Id]],Branches!A:A,Branches!B:B)</f>
        <v xml:space="preserve">Vijayawada </v>
      </c>
      <c r="O211" t="str">
        <f>IF(Table5[[#This Row],[Loan_Amount]]&gt;=1000000,"High value","Normal")</f>
        <v>High value</v>
      </c>
      <c r="P211" t="str">
        <f>IF(Table5[[#This Row],[Approval_Date]]="Approved","Processed","Under Review")</f>
        <v>Under Review</v>
      </c>
      <c r="Q211">
        <f>SUMIFS(Loan_Repayments!E:E,Loan_Repayments!B:B,Table5[[#This Row],[Loan_ID]])</f>
        <v>78738</v>
      </c>
      <c r="R211">
        <f>Table5[[#This Row],[Loan_Amount]]-Table5[[#This Row],[Total_Amount_Paid.]]</f>
        <v>8403935</v>
      </c>
      <c r="S211" t="str">
        <f t="shared" si="3"/>
        <v>Nov</v>
      </c>
      <c r="T211" t="str">
        <f>_xlfn.XLOOKUP(Table5[[#This Row],[Customer_ID]],Customers!A:A,Customers!C:C)</f>
        <v>Male</v>
      </c>
      <c r="U211" t="str">
        <f>_xlfn.XLOOKUP(Table5[[#This Row],[Employee_ID]],Employees!A:A,Employees!B:B)</f>
        <v>Employee 23</v>
      </c>
      <c r="V211" t="str">
        <f>_xlfn.XLOOKUP(Table5[[#This Row],[Branch_Id]],Branches!A:A,Branches!C:C)</f>
        <v>Vijayawada</v>
      </c>
      <c r="W211" t="str">
        <f>_xlfn.XLOOKUP(Table5[[#This Row],[Branch_Id]],Branches!A:A,Branches!D:D)</f>
        <v>Andhra Pradesh</v>
      </c>
    </row>
    <row r="212" spans="1:23" x14ac:dyDescent="0.3">
      <c r="A212" t="s">
        <v>746</v>
      </c>
      <c r="B212">
        <v>1169</v>
      </c>
      <c r="C212" t="s">
        <v>233</v>
      </c>
      <c r="D212" t="s">
        <v>281</v>
      </c>
      <c r="E212">
        <v>6093005</v>
      </c>
      <c r="F212">
        <v>12</v>
      </c>
      <c r="G212">
        <v>240</v>
      </c>
      <c r="H212" t="s">
        <v>747</v>
      </c>
      <c r="I212" t="s">
        <v>323</v>
      </c>
      <c r="J212" t="s">
        <v>510</v>
      </c>
      <c r="K212" t="str">
        <f>_xlfn.XLOOKUP(Table5[[#This Row],[Customer_ID]],Customers!A:A,Customers!B:B)</f>
        <v>Customer 1169</v>
      </c>
      <c r="L212" t="str">
        <f>_xlfn.XLOOKUP(Table5[[#This Row],[Loan_Type_ID]],Loan_Types!A:A,Loan_Types!B:B)</f>
        <v>Personal Loan</v>
      </c>
      <c r="M212" t="str">
        <f>_xlfn.XLOOKUP(Table5[[#This Row],[Customer_ID]],Customers!A:A,Customers!H:H)</f>
        <v>B01</v>
      </c>
      <c r="N212" t="str">
        <f>_xlfn.XLOOKUP(Table5[[#This Row],[Branch_Id]],Branches!A:A,Branches!B:B)</f>
        <v xml:space="preserve">Hyderabad </v>
      </c>
      <c r="O212" t="str">
        <f>IF(Table5[[#This Row],[Loan_Amount]]&gt;=1000000,"High value","Normal")</f>
        <v>High value</v>
      </c>
      <c r="P212" t="str">
        <f>IF(Table5[[#This Row],[Approval_Date]]="Approved","Processed","Under Review")</f>
        <v>Under Review</v>
      </c>
      <c r="Q212">
        <f>SUMIFS(Loan_Repayments!E:E,Loan_Repayments!B:B,Table5[[#This Row],[Loan_ID]])</f>
        <v>66170</v>
      </c>
      <c r="R212">
        <f>Table5[[#This Row],[Loan_Amount]]-Table5[[#This Row],[Total_Amount_Paid.]]</f>
        <v>6026835</v>
      </c>
      <c r="S212" t="str">
        <f t="shared" si="3"/>
        <v>Aug</v>
      </c>
      <c r="T212" t="str">
        <f>_xlfn.XLOOKUP(Table5[[#This Row],[Customer_ID]],Customers!A:A,Customers!C:C)</f>
        <v>Female</v>
      </c>
      <c r="U212" t="str">
        <f>_xlfn.XLOOKUP(Table5[[#This Row],[Employee_ID]],Employees!A:A,Employees!B:B)</f>
        <v>Employee 14</v>
      </c>
      <c r="V212" t="str">
        <f>_xlfn.XLOOKUP(Table5[[#This Row],[Branch_Id]],Branches!A:A,Branches!C:C)</f>
        <v>Hyderabad</v>
      </c>
      <c r="W212" t="str">
        <f>_xlfn.XLOOKUP(Table5[[#This Row],[Branch_Id]],Branches!A:A,Branches!D:D)</f>
        <v>Telangana</v>
      </c>
    </row>
    <row r="213" spans="1:23" x14ac:dyDescent="0.3">
      <c r="A213" t="s">
        <v>748</v>
      </c>
      <c r="B213">
        <v>1010</v>
      </c>
      <c r="C213" t="s">
        <v>237</v>
      </c>
      <c r="D213" t="s">
        <v>283</v>
      </c>
      <c r="E213">
        <v>5761166</v>
      </c>
      <c r="F213">
        <v>7.5</v>
      </c>
      <c r="G213">
        <v>120</v>
      </c>
      <c r="H213" t="s">
        <v>749</v>
      </c>
      <c r="I213" t="s">
        <v>346</v>
      </c>
      <c r="K213" t="str">
        <f>_xlfn.XLOOKUP(Table5[[#This Row],[Customer_ID]],Customers!A:A,Customers!B:B)</f>
        <v>Customer 1010</v>
      </c>
      <c r="L213" t="str">
        <f>_xlfn.XLOOKUP(Table5[[#This Row],[Loan_Type_ID]],Loan_Types!A:A,Loan_Types!B:B)</f>
        <v>Education Loan</v>
      </c>
      <c r="M213" t="str">
        <f>_xlfn.XLOOKUP(Table5[[#This Row],[Customer_ID]],Customers!A:A,Customers!H:H)</f>
        <v>B03</v>
      </c>
      <c r="N213" t="str">
        <f>_xlfn.XLOOKUP(Table5[[#This Row],[Branch_Id]],Branches!A:A,Branches!B:B)</f>
        <v xml:space="preserve">Vizag </v>
      </c>
      <c r="O213" t="str">
        <f>IF(Table5[[#This Row],[Loan_Amount]]&gt;=1000000,"High value","Normal")</f>
        <v>High value</v>
      </c>
      <c r="P213" t="str">
        <f>IF(Table5[[#This Row],[Approval_Date]]="Approved","Processed","Under Review")</f>
        <v>Under Review</v>
      </c>
      <c r="Q213">
        <f>SUMIFS(Loan_Repayments!E:E,Loan_Repayments!B:B,Table5[[#This Row],[Loan_ID]])</f>
        <v>141452</v>
      </c>
      <c r="R213">
        <f>Table5[[#This Row],[Loan_Amount]]-Table5[[#This Row],[Total_Amount_Paid.]]</f>
        <v>5619714</v>
      </c>
      <c r="S213" t="str">
        <f t="shared" si="3"/>
        <v>Oct</v>
      </c>
      <c r="T213" t="str">
        <f>_xlfn.XLOOKUP(Table5[[#This Row],[Customer_ID]],Customers!A:A,Customers!C:C)</f>
        <v>Female</v>
      </c>
      <c r="U213" t="str">
        <f>_xlfn.XLOOKUP(Table5[[#This Row],[Employee_ID]],Employees!A:A,Employees!B:B)</f>
        <v>Employee 15</v>
      </c>
      <c r="V213" t="str">
        <f>_xlfn.XLOOKUP(Table5[[#This Row],[Branch_Id]],Branches!A:A,Branches!C:C)</f>
        <v>Visakhapatnam</v>
      </c>
      <c r="W213" t="str">
        <f>_xlfn.XLOOKUP(Table5[[#This Row],[Branch_Id]],Branches!A:A,Branches!D:D)</f>
        <v>Andhra Pradesh</v>
      </c>
    </row>
    <row r="214" spans="1:23" x14ac:dyDescent="0.3">
      <c r="A214" t="s">
        <v>750</v>
      </c>
      <c r="B214">
        <v>1096</v>
      </c>
      <c r="C214" t="s">
        <v>235</v>
      </c>
      <c r="D214" t="s">
        <v>311</v>
      </c>
      <c r="E214">
        <v>6883232</v>
      </c>
      <c r="F214">
        <v>8.5</v>
      </c>
      <c r="G214">
        <v>84</v>
      </c>
      <c r="H214" t="s">
        <v>747</v>
      </c>
      <c r="I214" t="s">
        <v>336</v>
      </c>
      <c r="K214" t="str">
        <f>_xlfn.XLOOKUP(Table5[[#This Row],[Customer_ID]],Customers!A:A,Customers!B:B)</f>
        <v>Customer 1096</v>
      </c>
      <c r="L214" t="str">
        <f>_xlfn.XLOOKUP(Table5[[#This Row],[Loan_Type_ID]],Loan_Types!A:A,Loan_Types!B:B)</f>
        <v>Car Loan</v>
      </c>
      <c r="M214" t="str">
        <f>_xlfn.XLOOKUP(Table5[[#This Row],[Customer_ID]],Customers!A:A,Customers!H:H)</f>
        <v>B03</v>
      </c>
      <c r="N214" t="str">
        <f>_xlfn.XLOOKUP(Table5[[#This Row],[Branch_Id]],Branches!A:A,Branches!B:B)</f>
        <v xml:space="preserve">Vizag </v>
      </c>
      <c r="O214" t="str">
        <f>IF(Table5[[#This Row],[Loan_Amount]]&gt;=1000000,"High value","Normal")</f>
        <v>High value</v>
      </c>
      <c r="P214" t="str">
        <f>IF(Table5[[#This Row],[Approval_Date]]="Approved","Processed","Under Review")</f>
        <v>Under Review</v>
      </c>
      <c r="Q214">
        <f>SUMIFS(Loan_Repayments!E:E,Loan_Repayments!B:B,Table5[[#This Row],[Loan_ID]])</f>
        <v>196516</v>
      </c>
      <c r="R214">
        <f>Table5[[#This Row],[Loan_Amount]]-Table5[[#This Row],[Total_Amount_Paid.]]</f>
        <v>6686716</v>
      </c>
      <c r="S214" t="str">
        <f t="shared" si="3"/>
        <v>Aug</v>
      </c>
      <c r="T214" t="str">
        <f>_xlfn.XLOOKUP(Table5[[#This Row],[Customer_ID]],Customers!A:A,Customers!C:C)</f>
        <v>Female</v>
      </c>
      <c r="U214" t="str">
        <f>_xlfn.XLOOKUP(Table5[[#This Row],[Employee_ID]],Employees!A:A,Employees!B:B)</f>
        <v>Employee 29</v>
      </c>
      <c r="V214" t="str">
        <f>_xlfn.XLOOKUP(Table5[[#This Row],[Branch_Id]],Branches!A:A,Branches!C:C)</f>
        <v>Visakhapatnam</v>
      </c>
      <c r="W214" t="str">
        <f>_xlfn.XLOOKUP(Table5[[#This Row],[Branch_Id]],Branches!A:A,Branches!D:D)</f>
        <v>Andhra Pradesh</v>
      </c>
    </row>
    <row r="215" spans="1:23" x14ac:dyDescent="0.3">
      <c r="A215" t="s">
        <v>751</v>
      </c>
      <c r="B215">
        <v>1105</v>
      </c>
      <c r="C215" t="s">
        <v>231</v>
      </c>
      <c r="D215" t="s">
        <v>311</v>
      </c>
      <c r="E215">
        <v>6630574</v>
      </c>
      <c r="F215">
        <v>12</v>
      </c>
      <c r="G215">
        <v>240</v>
      </c>
      <c r="H215" t="s">
        <v>657</v>
      </c>
      <c r="I215" t="s">
        <v>346</v>
      </c>
      <c r="K215" t="str">
        <f>_xlfn.XLOOKUP(Table5[[#This Row],[Customer_ID]],Customers!A:A,Customers!B:B)</f>
        <v>Customer 1105</v>
      </c>
      <c r="L215" t="str">
        <f>_xlfn.XLOOKUP(Table5[[#This Row],[Loan_Type_ID]],Loan_Types!A:A,Loan_Types!B:B)</f>
        <v>Home Loan</v>
      </c>
      <c r="M215" t="str">
        <f>_xlfn.XLOOKUP(Table5[[#This Row],[Customer_ID]],Customers!A:A,Customers!H:H)</f>
        <v>B01</v>
      </c>
      <c r="N215" t="str">
        <f>_xlfn.XLOOKUP(Table5[[#This Row],[Branch_Id]],Branches!A:A,Branches!B:B)</f>
        <v xml:space="preserve">Hyderabad </v>
      </c>
      <c r="O215" t="str">
        <f>IF(Table5[[#This Row],[Loan_Amount]]&gt;=1000000,"High value","Normal")</f>
        <v>High value</v>
      </c>
      <c r="P215" t="str">
        <f>IF(Table5[[#This Row],[Approval_Date]]="Approved","Processed","Under Review")</f>
        <v>Under Review</v>
      </c>
      <c r="Q215">
        <f>SUMIFS(Loan_Repayments!E:E,Loan_Repayments!B:B,Table5[[#This Row],[Loan_ID]])</f>
        <v>27548</v>
      </c>
      <c r="R215">
        <f>Table5[[#This Row],[Loan_Amount]]-Table5[[#This Row],[Total_Amount_Paid.]]</f>
        <v>6603026</v>
      </c>
      <c r="S215" t="str">
        <f t="shared" si="3"/>
        <v>Feb</v>
      </c>
      <c r="T215" t="str">
        <f>_xlfn.XLOOKUP(Table5[[#This Row],[Customer_ID]],Customers!A:A,Customers!C:C)</f>
        <v>Female</v>
      </c>
      <c r="U215" t="str">
        <f>_xlfn.XLOOKUP(Table5[[#This Row],[Employee_ID]],Employees!A:A,Employees!B:B)</f>
        <v>Employee 29</v>
      </c>
      <c r="V215" t="str">
        <f>_xlfn.XLOOKUP(Table5[[#This Row],[Branch_Id]],Branches!A:A,Branches!C:C)</f>
        <v>Hyderabad</v>
      </c>
      <c r="W215" t="str">
        <f>_xlfn.XLOOKUP(Table5[[#This Row],[Branch_Id]],Branches!A:A,Branches!D:D)</f>
        <v>Telangana</v>
      </c>
    </row>
    <row r="216" spans="1:23" x14ac:dyDescent="0.3">
      <c r="A216" t="s">
        <v>752</v>
      </c>
      <c r="B216">
        <v>1132</v>
      </c>
      <c r="C216" t="s">
        <v>237</v>
      </c>
      <c r="D216" t="s">
        <v>295</v>
      </c>
      <c r="E216">
        <v>6914232</v>
      </c>
      <c r="F216">
        <v>9.5</v>
      </c>
      <c r="G216">
        <v>240</v>
      </c>
      <c r="H216" t="s">
        <v>399</v>
      </c>
      <c r="I216" t="s">
        <v>323</v>
      </c>
      <c r="J216" t="s">
        <v>753</v>
      </c>
      <c r="K216" t="str">
        <f>_xlfn.XLOOKUP(Table5[[#This Row],[Customer_ID]],Customers!A:A,Customers!B:B)</f>
        <v>Customer 1132</v>
      </c>
      <c r="L216" t="str">
        <f>_xlfn.XLOOKUP(Table5[[#This Row],[Loan_Type_ID]],Loan_Types!A:A,Loan_Types!B:B)</f>
        <v>Education Loan</v>
      </c>
      <c r="M216" t="str">
        <f>_xlfn.XLOOKUP(Table5[[#This Row],[Customer_ID]],Customers!A:A,Customers!H:H)</f>
        <v>B04</v>
      </c>
      <c r="N216" t="str">
        <f>_xlfn.XLOOKUP(Table5[[#This Row],[Branch_Id]],Branches!A:A,Branches!B:B)</f>
        <v xml:space="preserve">Guntur </v>
      </c>
      <c r="O216" t="str">
        <f>IF(Table5[[#This Row],[Loan_Amount]]&gt;=1000000,"High value","Normal")</f>
        <v>High value</v>
      </c>
      <c r="P216" t="str">
        <f>IF(Table5[[#This Row],[Approval_Date]]="Approved","Processed","Under Review")</f>
        <v>Under Review</v>
      </c>
      <c r="Q216">
        <f>SUMIFS(Loan_Repayments!E:E,Loan_Repayments!B:B,Table5[[#This Row],[Loan_ID]])</f>
        <v>25511</v>
      </c>
      <c r="R216">
        <f>Table5[[#This Row],[Loan_Amount]]-Table5[[#This Row],[Total_Amount_Paid.]]</f>
        <v>6888721</v>
      </c>
      <c r="S216" t="str">
        <f t="shared" si="3"/>
        <v>Jun</v>
      </c>
      <c r="T216" t="str">
        <f>_xlfn.XLOOKUP(Table5[[#This Row],[Customer_ID]],Customers!A:A,Customers!C:C)</f>
        <v>Male</v>
      </c>
      <c r="U216" t="str">
        <f>_xlfn.XLOOKUP(Table5[[#This Row],[Employee_ID]],Employees!A:A,Employees!B:B)</f>
        <v>Employee 21</v>
      </c>
      <c r="V216" t="str">
        <f>_xlfn.XLOOKUP(Table5[[#This Row],[Branch_Id]],Branches!A:A,Branches!C:C)</f>
        <v>Guntur</v>
      </c>
      <c r="W216" t="str">
        <f>_xlfn.XLOOKUP(Table5[[#This Row],[Branch_Id]],Branches!A:A,Branches!D:D)</f>
        <v>Andhra Pradesh</v>
      </c>
    </row>
    <row r="217" spans="1:23" x14ac:dyDescent="0.3">
      <c r="A217" t="s">
        <v>754</v>
      </c>
      <c r="B217">
        <v>1049</v>
      </c>
      <c r="C217" t="s">
        <v>233</v>
      </c>
      <c r="D217" t="s">
        <v>291</v>
      </c>
      <c r="E217">
        <v>7351636</v>
      </c>
      <c r="F217">
        <v>9.5</v>
      </c>
      <c r="G217">
        <v>240</v>
      </c>
      <c r="H217" t="s">
        <v>755</v>
      </c>
      <c r="I217" t="s">
        <v>323</v>
      </c>
      <c r="J217" t="s">
        <v>756</v>
      </c>
      <c r="K217" t="str">
        <f>_xlfn.XLOOKUP(Table5[[#This Row],[Customer_ID]],Customers!A:A,Customers!B:B)</f>
        <v>Customer 1049</v>
      </c>
      <c r="L217" t="str">
        <f>_xlfn.XLOOKUP(Table5[[#This Row],[Loan_Type_ID]],Loan_Types!A:A,Loan_Types!B:B)</f>
        <v>Personal Loan</v>
      </c>
      <c r="M217" t="str">
        <f>_xlfn.XLOOKUP(Table5[[#This Row],[Customer_ID]],Customers!A:A,Customers!H:H)</f>
        <v>B02</v>
      </c>
      <c r="N217" t="str">
        <f>_xlfn.XLOOKUP(Table5[[#This Row],[Branch_Id]],Branches!A:A,Branches!B:B)</f>
        <v xml:space="preserve">Vijayawada </v>
      </c>
      <c r="O217" t="str">
        <f>IF(Table5[[#This Row],[Loan_Amount]]&gt;=1000000,"High value","Normal")</f>
        <v>High value</v>
      </c>
      <c r="P217" t="str">
        <f>IF(Table5[[#This Row],[Approval_Date]]="Approved","Processed","Under Review")</f>
        <v>Under Review</v>
      </c>
      <c r="Q217">
        <f>SUMIFS(Loan_Repayments!E:E,Loan_Repayments!B:B,Table5[[#This Row],[Loan_ID]])</f>
        <v>160092</v>
      </c>
      <c r="R217">
        <f>Table5[[#This Row],[Loan_Amount]]-Table5[[#This Row],[Total_Amount_Paid.]]</f>
        <v>7191544</v>
      </c>
      <c r="S217" t="str">
        <f t="shared" si="3"/>
        <v>Jul</v>
      </c>
      <c r="T217" t="str">
        <f>_xlfn.XLOOKUP(Table5[[#This Row],[Customer_ID]],Customers!A:A,Customers!C:C)</f>
        <v>Male</v>
      </c>
      <c r="U217" t="str">
        <f>_xlfn.XLOOKUP(Table5[[#This Row],[Employee_ID]],Employees!A:A,Employees!B:B)</f>
        <v>Employee 19</v>
      </c>
      <c r="V217" t="str">
        <f>_xlfn.XLOOKUP(Table5[[#This Row],[Branch_Id]],Branches!A:A,Branches!C:C)</f>
        <v>Vijayawada</v>
      </c>
      <c r="W217" t="str">
        <f>_xlfn.XLOOKUP(Table5[[#This Row],[Branch_Id]],Branches!A:A,Branches!D:D)</f>
        <v>Andhra Pradesh</v>
      </c>
    </row>
    <row r="218" spans="1:23" x14ac:dyDescent="0.3">
      <c r="A218" t="s">
        <v>757</v>
      </c>
      <c r="B218">
        <v>1027</v>
      </c>
      <c r="C218" t="s">
        <v>231</v>
      </c>
      <c r="D218" t="s">
        <v>283</v>
      </c>
      <c r="E218">
        <v>1378481</v>
      </c>
      <c r="F218">
        <v>11</v>
      </c>
      <c r="G218">
        <v>60</v>
      </c>
      <c r="H218" t="s">
        <v>758</v>
      </c>
      <c r="I218" t="s">
        <v>323</v>
      </c>
      <c r="J218" t="s">
        <v>759</v>
      </c>
      <c r="K218" t="str">
        <f>_xlfn.XLOOKUP(Table5[[#This Row],[Customer_ID]],Customers!A:A,Customers!B:B)</f>
        <v>Customer 1027</v>
      </c>
      <c r="L218" t="str">
        <f>_xlfn.XLOOKUP(Table5[[#This Row],[Loan_Type_ID]],Loan_Types!A:A,Loan_Types!B:B)</f>
        <v>Home Loan</v>
      </c>
      <c r="M218" t="str">
        <f>_xlfn.XLOOKUP(Table5[[#This Row],[Customer_ID]],Customers!A:A,Customers!H:H)</f>
        <v>B02</v>
      </c>
      <c r="N218" t="str">
        <f>_xlfn.XLOOKUP(Table5[[#This Row],[Branch_Id]],Branches!A:A,Branches!B:B)</f>
        <v xml:space="preserve">Vijayawada </v>
      </c>
      <c r="O218" t="str">
        <f>IF(Table5[[#This Row],[Loan_Amount]]&gt;=1000000,"High value","Normal")</f>
        <v>High value</v>
      </c>
      <c r="P218" t="str">
        <f>IF(Table5[[#This Row],[Approval_Date]]="Approved","Processed","Under Review")</f>
        <v>Under Review</v>
      </c>
      <c r="Q218">
        <f>SUMIFS(Loan_Repayments!E:E,Loan_Repayments!B:B,Table5[[#This Row],[Loan_ID]])</f>
        <v>92290</v>
      </c>
      <c r="R218">
        <f>Table5[[#This Row],[Loan_Amount]]-Table5[[#This Row],[Total_Amount_Paid.]]</f>
        <v>1286191</v>
      </c>
      <c r="S218" t="str">
        <f t="shared" si="3"/>
        <v>Jun</v>
      </c>
      <c r="T218" t="str">
        <f>_xlfn.XLOOKUP(Table5[[#This Row],[Customer_ID]],Customers!A:A,Customers!C:C)</f>
        <v>Male</v>
      </c>
      <c r="U218" t="str">
        <f>_xlfn.XLOOKUP(Table5[[#This Row],[Employee_ID]],Employees!A:A,Employees!B:B)</f>
        <v>Employee 15</v>
      </c>
      <c r="V218" t="str">
        <f>_xlfn.XLOOKUP(Table5[[#This Row],[Branch_Id]],Branches!A:A,Branches!C:C)</f>
        <v>Vijayawada</v>
      </c>
      <c r="W218" t="str">
        <f>_xlfn.XLOOKUP(Table5[[#This Row],[Branch_Id]],Branches!A:A,Branches!D:D)</f>
        <v>Andhra Pradesh</v>
      </c>
    </row>
    <row r="219" spans="1:23" x14ac:dyDescent="0.3">
      <c r="A219" t="s">
        <v>760</v>
      </c>
      <c r="B219">
        <v>1185</v>
      </c>
      <c r="C219" t="s">
        <v>239</v>
      </c>
      <c r="D219" t="s">
        <v>305</v>
      </c>
      <c r="E219">
        <v>2872416</v>
      </c>
      <c r="F219">
        <v>11</v>
      </c>
      <c r="G219">
        <v>36</v>
      </c>
      <c r="H219" t="s">
        <v>394</v>
      </c>
      <c r="I219" t="s">
        <v>323</v>
      </c>
      <c r="J219" t="s">
        <v>761</v>
      </c>
      <c r="K219" t="str">
        <f>_xlfn.XLOOKUP(Table5[[#This Row],[Customer_ID]],Customers!A:A,Customers!B:B)</f>
        <v>Customer 1185</v>
      </c>
      <c r="L219" t="str">
        <f>_xlfn.XLOOKUP(Table5[[#This Row],[Loan_Type_ID]],Loan_Types!A:A,Loan_Types!B:B)</f>
        <v>Business Loan</v>
      </c>
      <c r="M219" t="str">
        <f>_xlfn.XLOOKUP(Table5[[#This Row],[Customer_ID]],Customers!A:A,Customers!H:H)</f>
        <v>B02</v>
      </c>
      <c r="N219" t="str">
        <f>_xlfn.XLOOKUP(Table5[[#This Row],[Branch_Id]],Branches!A:A,Branches!B:B)</f>
        <v xml:space="preserve">Vijayawada </v>
      </c>
      <c r="O219" t="str">
        <f>IF(Table5[[#This Row],[Loan_Amount]]&gt;=1000000,"High value","Normal")</f>
        <v>High value</v>
      </c>
      <c r="P219" t="str">
        <f>IF(Table5[[#This Row],[Approval_Date]]="Approved","Processed","Under Review")</f>
        <v>Under Review</v>
      </c>
      <c r="Q219">
        <f>SUMIFS(Loan_Repayments!E:E,Loan_Repayments!B:B,Table5[[#This Row],[Loan_ID]])</f>
        <v>87779</v>
      </c>
      <c r="R219">
        <f>Table5[[#This Row],[Loan_Amount]]-Table5[[#This Row],[Total_Amount_Paid.]]</f>
        <v>2784637</v>
      </c>
      <c r="S219" t="str">
        <f t="shared" si="3"/>
        <v>May</v>
      </c>
      <c r="T219" t="str">
        <f>_xlfn.XLOOKUP(Table5[[#This Row],[Customer_ID]],Customers!A:A,Customers!C:C)</f>
        <v>Male</v>
      </c>
      <c r="U219" t="str">
        <f>_xlfn.XLOOKUP(Table5[[#This Row],[Employee_ID]],Employees!A:A,Employees!B:B)</f>
        <v>Employee 26</v>
      </c>
      <c r="V219" t="str">
        <f>_xlfn.XLOOKUP(Table5[[#This Row],[Branch_Id]],Branches!A:A,Branches!C:C)</f>
        <v>Vijayawada</v>
      </c>
      <c r="W219" t="str">
        <f>_xlfn.XLOOKUP(Table5[[#This Row],[Branch_Id]],Branches!A:A,Branches!D:D)</f>
        <v>Andhra Pradesh</v>
      </c>
    </row>
    <row r="220" spans="1:23" x14ac:dyDescent="0.3">
      <c r="A220" t="s">
        <v>762</v>
      </c>
      <c r="B220">
        <v>1155</v>
      </c>
      <c r="C220" t="s">
        <v>237</v>
      </c>
      <c r="D220" t="s">
        <v>253</v>
      </c>
      <c r="E220">
        <v>188268</v>
      </c>
      <c r="F220">
        <v>11</v>
      </c>
      <c r="G220">
        <v>60</v>
      </c>
      <c r="H220" t="s">
        <v>761</v>
      </c>
      <c r="I220" t="s">
        <v>336</v>
      </c>
      <c r="K220" t="str">
        <f>_xlfn.XLOOKUP(Table5[[#This Row],[Customer_ID]],Customers!A:A,Customers!B:B)</f>
        <v>Customer 1155</v>
      </c>
      <c r="L220" t="str">
        <f>_xlfn.XLOOKUP(Table5[[#This Row],[Loan_Type_ID]],Loan_Types!A:A,Loan_Types!B:B)</f>
        <v>Education Loan</v>
      </c>
      <c r="M220" t="str">
        <f>_xlfn.XLOOKUP(Table5[[#This Row],[Customer_ID]],Customers!A:A,Customers!H:H)</f>
        <v>B05</v>
      </c>
      <c r="N220" t="str">
        <f>_xlfn.XLOOKUP(Table5[[#This Row],[Branch_Id]],Branches!A:A,Branches!B:B)</f>
        <v xml:space="preserve">Warangal </v>
      </c>
      <c r="O220" t="str">
        <f>IF(Table5[[#This Row],[Loan_Amount]]&gt;=1000000,"High value","Normal")</f>
        <v>Normal</v>
      </c>
      <c r="P220" t="str">
        <f>IF(Table5[[#This Row],[Approval_Date]]="Approved","Processed","Under Review")</f>
        <v>Under Review</v>
      </c>
      <c r="Q220">
        <f>SUMIFS(Loan_Repayments!E:E,Loan_Repayments!B:B,Table5[[#This Row],[Loan_ID]])</f>
        <v>129135</v>
      </c>
      <c r="R220">
        <f>Table5[[#This Row],[Loan_Amount]]-Table5[[#This Row],[Total_Amount_Paid.]]</f>
        <v>59133</v>
      </c>
      <c r="S220" t="str">
        <f t="shared" si="3"/>
        <v>May</v>
      </c>
      <c r="T220" t="str">
        <f>_xlfn.XLOOKUP(Table5[[#This Row],[Customer_ID]],Customers!A:A,Customers!C:C)</f>
        <v>Male</v>
      </c>
      <c r="U220" t="str">
        <f>_xlfn.XLOOKUP(Table5[[#This Row],[Employee_ID]],Employees!A:A,Employees!B:B)</f>
        <v>Employee 1</v>
      </c>
      <c r="V220" t="str">
        <f>_xlfn.XLOOKUP(Table5[[#This Row],[Branch_Id]],Branches!A:A,Branches!C:C)</f>
        <v>Warangal</v>
      </c>
      <c r="W220" t="str">
        <f>_xlfn.XLOOKUP(Table5[[#This Row],[Branch_Id]],Branches!A:A,Branches!D:D)</f>
        <v>Telangana</v>
      </c>
    </row>
    <row r="221" spans="1:23" x14ac:dyDescent="0.3">
      <c r="A221" t="s">
        <v>763</v>
      </c>
      <c r="B221">
        <v>1067</v>
      </c>
      <c r="C221" t="s">
        <v>231</v>
      </c>
      <c r="D221" t="s">
        <v>266</v>
      </c>
      <c r="E221">
        <v>6689588</v>
      </c>
      <c r="F221">
        <v>9.5</v>
      </c>
      <c r="G221">
        <v>120</v>
      </c>
      <c r="H221" t="s">
        <v>666</v>
      </c>
      <c r="I221" t="s">
        <v>336</v>
      </c>
      <c r="K221" t="str">
        <f>_xlfn.XLOOKUP(Table5[[#This Row],[Customer_ID]],Customers!A:A,Customers!B:B)</f>
        <v>Customer 1067</v>
      </c>
      <c r="L221" t="str">
        <f>_xlfn.XLOOKUP(Table5[[#This Row],[Loan_Type_ID]],Loan_Types!A:A,Loan_Types!B:B)</f>
        <v>Home Loan</v>
      </c>
      <c r="M221" t="str">
        <f>_xlfn.XLOOKUP(Table5[[#This Row],[Customer_ID]],Customers!A:A,Customers!H:H)</f>
        <v>B03</v>
      </c>
      <c r="N221" t="str">
        <f>_xlfn.XLOOKUP(Table5[[#This Row],[Branch_Id]],Branches!A:A,Branches!B:B)</f>
        <v xml:space="preserve">Vizag </v>
      </c>
      <c r="O221" t="str">
        <f>IF(Table5[[#This Row],[Loan_Amount]]&gt;=1000000,"High value","Normal")</f>
        <v>High value</v>
      </c>
      <c r="P221" t="str">
        <f>IF(Table5[[#This Row],[Approval_Date]]="Approved","Processed","Under Review")</f>
        <v>Under Review</v>
      </c>
      <c r="Q221">
        <f>SUMIFS(Loan_Repayments!E:E,Loan_Repayments!B:B,Table5[[#This Row],[Loan_ID]])</f>
        <v>120587</v>
      </c>
      <c r="R221">
        <f>Table5[[#This Row],[Loan_Amount]]-Table5[[#This Row],[Total_Amount_Paid.]]</f>
        <v>6569001</v>
      </c>
      <c r="S221" t="str">
        <f t="shared" si="3"/>
        <v>Mar</v>
      </c>
      <c r="T221" t="str">
        <f>_xlfn.XLOOKUP(Table5[[#This Row],[Customer_ID]],Customers!A:A,Customers!C:C)</f>
        <v>Male</v>
      </c>
      <c r="U221" t="str">
        <f>_xlfn.XLOOKUP(Table5[[#This Row],[Employee_ID]],Employees!A:A,Employees!B:B)</f>
        <v>Employee 7</v>
      </c>
      <c r="V221" t="str">
        <f>_xlfn.XLOOKUP(Table5[[#This Row],[Branch_Id]],Branches!A:A,Branches!C:C)</f>
        <v>Visakhapatnam</v>
      </c>
      <c r="W221" t="str">
        <f>_xlfn.XLOOKUP(Table5[[#This Row],[Branch_Id]],Branches!A:A,Branches!D:D)</f>
        <v>Andhra Pradesh</v>
      </c>
    </row>
    <row r="222" spans="1:23" x14ac:dyDescent="0.3">
      <c r="A222" t="s">
        <v>764</v>
      </c>
      <c r="B222">
        <v>1037</v>
      </c>
      <c r="C222" t="s">
        <v>237</v>
      </c>
      <c r="D222" t="s">
        <v>283</v>
      </c>
      <c r="E222">
        <v>8930157</v>
      </c>
      <c r="F222">
        <v>11</v>
      </c>
      <c r="G222">
        <v>84</v>
      </c>
      <c r="H222" t="s">
        <v>429</v>
      </c>
      <c r="I222" t="s">
        <v>346</v>
      </c>
      <c r="K222" t="str">
        <f>_xlfn.XLOOKUP(Table5[[#This Row],[Customer_ID]],Customers!A:A,Customers!B:B)</f>
        <v>Customer 1037</v>
      </c>
      <c r="L222" t="str">
        <f>_xlfn.XLOOKUP(Table5[[#This Row],[Loan_Type_ID]],Loan_Types!A:A,Loan_Types!B:B)</f>
        <v>Education Loan</v>
      </c>
      <c r="M222" t="str">
        <f>_xlfn.XLOOKUP(Table5[[#This Row],[Customer_ID]],Customers!A:A,Customers!H:H)</f>
        <v>B04</v>
      </c>
      <c r="N222" t="str">
        <f>_xlfn.XLOOKUP(Table5[[#This Row],[Branch_Id]],Branches!A:A,Branches!B:B)</f>
        <v xml:space="preserve">Guntur </v>
      </c>
      <c r="O222" t="str">
        <f>IF(Table5[[#This Row],[Loan_Amount]]&gt;=1000000,"High value","Normal")</f>
        <v>High value</v>
      </c>
      <c r="P222" t="str">
        <f>IF(Table5[[#This Row],[Approval_Date]]="Approved","Processed","Under Review")</f>
        <v>Under Review</v>
      </c>
      <c r="Q222">
        <f>SUMIFS(Loan_Repayments!E:E,Loan_Repayments!B:B,Table5[[#This Row],[Loan_ID]])</f>
        <v>0</v>
      </c>
      <c r="R222">
        <f>Table5[[#This Row],[Loan_Amount]]-Table5[[#This Row],[Total_Amount_Paid.]]</f>
        <v>8930157</v>
      </c>
      <c r="S222" t="str">
        <f t="shared" si="3"/>
        <v>Mar</v>
      </c>
      <c r="T222" t="str">
        <f>_xlfn.XLOOKUP(Table5[[#This Row],[Customer_ID]],Customers!A:A,Customers!C:C)</f>
        <v>Female</v>
      </c>
      <c r="U222" t="str">
        <f>_xlfn.XLOOKUP(Table5[[#This Row],[Employee_ID]],Employees!A:A,Employees!B:B)</f>
        <v>Employee 15</v>
      </c>
      <c r="V222" t="str">
        <f>_xlfn.XLOOKUP(Table5[[#This Row],[Branch_Id]],Branches!A:A,Branches!C:C)</f>
        <v>Guntur</v>
      </c>
      <c r="W222" t="str">
        <f>_xlfn.XLOOKUP(Table5[[#This Row],[Branch_Id]],Branches!A:A,Branches!D:D)</f>
        <v>Andhra Pradesh</v>
      </c>
    </row>
    <row r="223" spans="1:23" x14ac:dyDescent="0.3">
      <c r="A223" t="s">
        <v>765</v>
      </c>
      <c r="B223">
        <v>1051</v>
      </c>
      <c r="C223" t="s">
        <v>233</v>
      </c>
      <c r="D223" t="s">
        <v>260</v>
      </c>
      <c r="E223">
        <v>950725</v>
      </c>
      <c r="F223">
        <v>9.5</v>
      </c>
      <c r="G223">
        <v>60</v>
      </c>
      <c r="H223" t="s">
        <v>766</v>
      </c>
      <c r="I223" t="s">
        <v>336</v>
      </c>
      <c r="K223" t="str">
        <f>_xlfn.XLOOKUP(Table5[[#This Row],[Customer_ID]],Customers!A:A,Customers!B:B)</f>
        <v>Customer 1051</v>
      </c>
      <c r="L223" t="str">
        <f>_xlfn.XLOOKUP(Table5[[#This Row],[Loan_Type_ID]],Loan_Types!A:A,Loan_Types!B:B)</f>
        <v>Personal Loan</v>
      </c>
      <c r="M223" t="str">
        <f>_xlfn.XLOOKUP(Table5[[#This Row],[Customer_ID]],Customers!A:A,Customers!H:H)</f>
        <v>B05</v>
      </c>
      <c r="N223" t="str">
        <f>_xlfn.XLOOKUP(Table5[[#This Row],[Branch_Id]],Branches!A:A,Branches!B:B)</f>
        <v xml:space="preserve">Warangal </v>
      </c>
      <c r="O223" t="str">
        <f>IF(Table5[[#This Row],[Loan_Amount]]&gt;=1000000,"High value","Normal")</f>
        <v>Normal</v>
      </c>
      <c r="P223" t="str">
        <f>IF(Table5[[#This Row],[Approval_Date]]="Approved","Processed","Under Review")</f>
        <v>Under Review</v>
      </c>
      <c r="Q223">
        <f>SUMIFS(Loan_Repayments!E:E,Loan_Repayments!B:B,Table5[[#This Row],[Loan_ID]])</f>
        <v>43914</v>
      </c>
      <c r="R223">
        <f>Table5[[#This Row],[Loan_Amount]]-Table5[[#This Row],[Total_Amount_Paid.]]</f>
        <v>906811</v>
      </c>
      <c r="S223" t="str">
        <f t="shared" si="3"/>
        <v>May</v>
      </c>
      <c r="T223" t="str">
        <f>_xlfn.XLOOKUP(Table5[[#This Row],[Customer_ID]],Customers!A:A,Customers!C:C)</f>
        <v>Female</v>
      </c>
      <c r="U223" t="str">
        <f>_xlfn.XLOOKUP(Table5[[#This Row],[Employee_ID]],Employees!A:A,Employees!B:B)</f>
        <v>Employee 4</v>
      </c>
      <c r="V223" t="str">
        <f>_xlfn.XLOOKUP(Table5[[#This Row],[Branch_Id]],Branches!A:A,Branches!C:C)</f>
        <v>Warangal</v>
      </c>
      <c r="W223" t="str">
        <f>_xlfn.XLOOKUP(Table5[[#This Row],[Branch_Id]],Branches!A:A,Branches!D:D)</f>
        <v>Telangana</v>
      </c>
    </row>
    <row r="224" spans="1:23" x14ac:dyDescent="0.3">
      <c r="A224" t="s">
        <v>767</v>
      </c>
      <c r="B224">
        <v>1096</v>
      </c>
      <c r="C224" t="s">
        <v>233</v>
      </c>
      <c r="D224" t="s">
        <v>295</v>
      </c>
      <c r="E224">
        <v>9184973</v>
      </c>
      <c r="F224">
        <v>9.5</v>
      </c>
      <c r="G224">
        <v>60</v>
      </c>
      <c r="H224" t="s">
        <v>740</v>
      </c>
      <c r="I224" t="s">
        <v>346</v>
      </c>
      <c r="K224" t="str">
        <f>_xlfn.XLOOKUP(Table5[[#This Row],[Customer_ID]],Customers!A:A,Customers!B:B)</f>
        <v>Customer 1096</v>
      </c>
      <c r="L224" t="str">
        <f>_xlfn.XLOOKUP(Table5[[#This Row],[Loan_Type_ID]],Loan_Types!A:A,Loan_Types!B:B)</f>
        <v>Personal Loan</v>
      </c>
      <c r="M224" t="str">
        <f>_xlfn.XLOOKUP(Table5[[#This Row],[Customer_ID]],Customers!A:A,Customers!H:H)</f>
        <v>B03</v>
      </c>
      <c r="N224" t="str">
        <f>_xlfn.XLOOKUP(Table5[[#This Row],[Branch_Id]],Branches!A:A,Branches!B:B)</f>
        <v xml:space="preserve">Vizag </v>
      </c>
      <c r="O224" t="str">
        <f>IF(Table5[[#This Row],[Loan_Amount]]&gt;=1000000,"High value","Normal")</f>
        <v>High value</v>
      </c>
      <c r="P224" t="str">
        <f>IF(Table5[[#This Row],[Approval_Date]]="Approved","Processed","Under Review")</f>
        <v>Under Review</v>
      </c>
      <c r="Q224">
        <f>SUMIFS(Loan_Repayments!E:E,Loan_Repayments!B:B,Table5[[#This Row],[Loan_ID]])</f>
        <v>0</v>
      </c>
      <c r="R224">
        <f>Table5[[#This Row],[Loan_Amount]]-Table5[[#This Row],[Total_Amount_Paid.]]</f>
        <v>9184973</v>
      </c>
      <c r="S224" t="str">
        <f t="shared" si="3"/>
        <v>Mar</v>
      </c>
      <c r="T224" t="str">
        <f>_xlfn.XLOOKUP(Table5[[#This Row],[Customer_ID]],Customers!A:A,Customers!C:C)</f>
        <v>Female</v>
      </c>
      <c r="U224" t="str">
        <f>_xlfn.XLOOKUP(Table5[[#This Row],[Employee_ID]],Employees!A:A,Employees!B:B)</f>
        <v>Employee 21</v>
      </c>
      <c r="V224" t="str">
        <f>_xlfn.XLOOKUP(Table5[[#This Row],[Branch_Id]],Branches!A:A,Branches!C:C)</f>
        <v>Visakhapatnam</v>
      </c>
      <c r="W224" t="str">
        <f>_xlfn.XLOOKUP(Table5[[#This Row],[Branch_Id]],Branches!A:A,Branches!D:D)</f>
        <v>Andhra Pradesh</v>
      </c>
    </row>
    <row r="225" spans="1:23" x14ac:dyDescent="0.3">
      <c r="A225" t="s">
        <v>768</v>
      </c>
      <c r="B225">
        <v>1005</v>
      </c>
      <c r="C225" t="s">
        <v>231</v>
      </c>
      <c r="D225" t="s">
        <v>299</v>
      </c>
      <c r="E225">
        <v>4635795</v>
      </c>
      <c r="F225">
        <v>9.5</v>
      </c>
      <c r="G225">
        <v>84</v>
      </c>
      <c r="H225" t="s">
        <v>548</v>
      </c>
      <c r="I225" t="s">
        <v>346</v>
      </c>
      <c r="K225" t="str">
        <f>_xlfn.XLOOKUP(Table5[[#This Row],[Customer_ID]],Customers!A:A,Customers!B:B)</f>
        <v>Customer 1005</v>
      </c>
      <c r="L225" t="str">
        <f>_xlfn.XLOOKUP(Table5[[#This Row],[Loan_Type_ID]],Loan_Types!A:A,Loan_Types!B:B)</f>
        <v>Home Loan</v>
      </c>
      <c r="M225" t="str">
        <f>_xlfn.XLOOKUP(Table5[[#This Row],[Customer_ID]],Customers!A:A,Customers!H:H)</f>
        <v>B03</v>
      </c>
      <c r="N225" t="str">
        <f>_xlfn.XLOOKUP(Table5[[#This Row],[Branch_Id]],Branches!A:A,Branches!B:B)</f>
        <v xml:space="preserve">Vizag </v>
      </c>
      <c r="O225" t="str">
        <f>IF(Table5[[#This Row],[Loan_Amount]]&gt;=1000000,"High value","Normal")</f>
        <v>High value</v>
      </c>
      <c r="P225" t="str">
        <f>IF(Table5[[#This Row],[Approval_Date]]="Approved","Processed","Under Review")</f>
        <v>Under Review</v>
      </c>
      <c r="Q225">
        <f>SUMIFS(Loan_Repayments!E:E,Loan_Repayments!B:B,Table5[[#This Row],[Loan_ID]])</f>
        <v>111162</v>
      </c>
      <c r="R225">
        <f>Table5[[#This Row],[Loan_Amount]]-Table5[[#This Row],[Total_Amount_Paid.]]</f>
        <v>4524633</v>
      </c>
      <c r="S225" t="str">
        <f t="shared" si="3"/>
        <v>Jul</v>
      </c>
      <c r="T225" t="str">
        <f>_xlfn.XLOOKUP(Table5[[#This Row],[Customer_ID]],Customers!A:A,Customers!C:C)</f>
        <v>Male</v>
      </c>
      <c r="U225" t="str">
        <f>_xlfn.XLOOKUP(Table5[[#This Row],[Employee_ID]],Employees!A:A,Employees!B:B)</f>
        <v>Employee 23</v>
      </c>
      <c r="V225" t="str">
        <f>_xlfn.XLOOKUP(Table5[[#This Row],[Branch_Id]],Branches!A:A,Branches!C:C)</f>
        <v>Visakhapatnam</v>
      </c>
      <c r="W225" t="str">
        <f>_xlfn.XLOOKUP(Table5[[#This Row],[Branch_Id]],Branches!A:A,Branches!D:D)</f>
        <v>Andhra Pradesh</v>
      </c>
    </row>
    <row r="226" spans="1:23" x14ac:dyDescent="0.3">
      <c r="A226" t="s">
        <v>769</v>
      </c>
      <c r="B226">
        <v>1199</v>
      </c>
      <c r="C226" t="s">
        <v>231</v>
      </c>
      <c r="D226" t="s">
        <v>295</v>
      </c>
      <c r="E226">
        <v>2209520</v>
      </c>
      <c r="F226">
        <v>7.5</v>
      </c>
      <c r="G226">
        <v>60</v>
      </c>
      <c r="H226" t="s">
        <v>770</v>
      </c>
      <c r="I226" t="s">
        <v>336</v>
      </c>
      <c r="K226" t="str">
        <f>_xlfn.XLOOKUP(Table5[[#This Row],[Customer_ID]],Customers!A:A,Customers!B:B)</f>
        <v>Customer 1199</v>
      </c>
      <c r="L226" t="str">
        <f>_xlfn.XLOOKUP(Table5[[#This Row],[Loan_Type_ID]],Loan_Types!A:A,Loan_Types!B:B)</f>
        <v>Home Loan</v>
      </c>
      <c r="M226" t="str">
        <f>_xlfn.XLOOKUP(Table5[[#This Row],[Customer_ID]],Customers!A:A,Customers!H:H)</f>
        <v>B03</v>
      </c>
      <c r="N226" t="str">
        <f>_xlfn.XLOOKUP(Table5[[#This Row],[Branch_Id]],Branches!A:A,Branches!B:B)</f>
        <v xml:space="preserve">Vizag </v>
      </c>
      <c r="O226" t="str">
        <f>IF(Table5[[#This Row],[Loan_Amount]]&gt;=1000000,"High value","Normal")</f>
        <v>High value</v>
      </c>
      <c r="P226" t="str">
        <f>IF(Table5[[#This Row],[Approval_Date]]="Approved","Processed","Under Review")</f>
        <v>Under Review</v>
      </c>
      <c r="Q226">
        <f>SUMIFS(Loan_Repayments!E:E,Loan_Repayments!B:B,Table5[[#This Row],[Loan_ID]])</f>
        <v>194801</v>
      </c>
      <c r="R226">
        <f>Table5[[#This Row],[Loan_Amount]]-Table5[[#This Row],[Total_Amount_Paid.]]</f>
        <v>2014719</v>
      </c>
      <c r="S226" t="str">
        <f t="shared" si="3"/>
        <v>Jan</v>
      </c>
      <c r="T226" t="str">
        <f>_xlfn.XLOOKUP(Table5[[#This Row],[Customer_ID]],Customers!A:A,Customers!C:C)</f>
        <v>Female</v>
      </c>
      <c r="U226" t="str">
        <f>_xlfn.XLOOKUP(Table5[[#This Row],[Employee_ID]],Employees!A:A,Employees!B:B)</f>
        <v>Employee 21</v>
      </c>
      <c r="V226" t="str">
        <f>_xlfn.XLOOKUP(Table5[[#This Row],[Branch_Id]],Branches!A:A,Branches!C:C)</f>
        <v>Visakhapatnam</v>
      </c>
      <c r="W226" t="str">
        <f>_xlfn.XLOOKUP(Table5[[#This Row],[Branch_Id]],Branches!A:A,Branches!D:D)</f>
        <v>Andhra Pradesh</v>
      </c>
    </row>
    <row r="227" spans="1:23" x14ac:dyDescent="0.3">
      <c r="A227" t="s">
        <v>771</v>
      </c>
      <c r="B227">
        <v>1153</v>
      </c>
      <c r="C227" t="s">
        <v>233</v>
      </c>
      <c r="D227" t="s">
        <v>287</v>
      </c>
      <c r="E227">
        <v>3709936</v>
      </c>
      <c r="F227">
        <v>9.5</v>
      </c>
      <c r="G227">
        <v>36</v>
      </c>
      <c r="H227" t="s">
        <v>772</v>
      </c>
      <c r="I227" t="s">
        <v>336</v>
      </c>
      <c r="K227" t="str">
        <f>_xlfn.XLOOKUP(Table5[[#This Row],[Customer_ID]],Customers!A:A,Customers!B:B)</f>
        <v>Customer 1153</v>
      </c>
      <c r="L227" t="str">
        <f>_xlfn.XLOOKUP(Table5[[#This Row],[Loan_Type_ID]],Loan_Types!A:A,Loan_Types!B:B)</f>
        <v>Personal Loan</v>
      </c>
      <c r="M227" t="str">
        <f>_xlfn.XLOOKUP(Table5[[#This Row],[Customer_ID]],Customers!A:A,Customers!H:H)</f>
        <v>B01</v>
      </c>
      <c r="N227" t="str">
        <f>_xlfn.XLOOKUP(Table5[[#This Row],[Branch_Id]],Branches!A:A,Branches!B:B)</f>
        <v xml:space="preserve">Hyderabad </v>
      </c>
      <c r="O227" t="str">
        <f>IF(Table5[[#This Row],[Loan_Amount]]&gt;=1000000,"High value","Normal")</f>
        <v>High value</v>
      </c>
      <c r="P227" t="str">
        <f>IF(Table5[[#This Row],[Approval_Date]]="Approved","Processed","Under Review")</f>
        <v>Under Review</v>
      </c>
      <c r="Q227">
        <f>SUMIFS(Loan_Repayments!E:E,Loan_Repayments!B:B,Table5[[#This Row],[Loan_ID]])</f>
        <v>167513</v>
      </c>
      <c r="R227">
        <f>Table5[[#This Row],[Loan_Amount]]-Table5[[#This Row],[Total_Amount_Paid.]]</f>
        <v>3542423</v>
      </c>
      <c r="S227" t="str">
        <f t="shared" si="3"/>
        <v>May</v>
      </c>
      <c r="T227" t="str">
        <f>_xlfn.XLOOKUP(Table5[[#This Row],[Customer_ID]],Customers!A:A,Customers!C:C)</f>
        <v>Female</v>
      </c>
      <c r="U227" t="str">
        <f>_xlfn.XLOOKUP(Table5[[#This Row],[Employee_ID]],Employees!A:A,Employees!B:B)</f>
        <v>Employee 17</v>
      </c>
      <c r="V227" t="str">
        <f>_xlfn.XLOOKUP(Table5[[#This Row],[Branch_Id]],Branches!A:A,Branches!C:C)</f>
        <v>Hyderabad</v>
      </c>
      <c r="W227" t="str">
        <f>_xlfn.XLOOKUP(Table5[[#This Row],[Branch_Id]],Branches!A:A,Branches!D:D)</f>
        <v>Telangana</v>
      </c>
    </row>
    <row r="228" spans="1:23" x14ac:dyDescent="0.3">
      <c r="A228" t="s">
        <v>773</v>
      </c>
      <c r="B228">
        <v>1136</v>
      </c>
      <c r="C228" t="s">
        <v>237</v>
      </c>
      <c r="D228" t="s">
        <v>275</v>
      </c>
      <c r="E228">
        <v>9595498</v>
      </c>
      <c r="F228">
        <v>12</v>
      </c>
      <c r="G228">
        <v>240</v>
      </c>
      <c r="H228" t="s">
        <v>387</v>
      </c>
      <c r="I228" t="s">
        <v>336</v>
      </c>
      <c r="K228" t="str">
        <f>_xlfn.XLOOKUP(Table5[[#This Row],[Customer_ID]],Customers!A:A,Customers!B:B)</f>
        <v>Customer 1136</v>
      </c>
      <c r="L228" t="str">
        <f>_xlfn.XLOOKUP(Table5[[#This Row],[Loan_Type_ID]],Loan_Types!A:A,Loan_Types!B:B)</f>
        <v>Education Loan</v>
      </c>
      <c r="M228" t="str">
        <f>_xlfn.XLOOKUP(Table5[[#This Row],[Customer_ID]],Customers!A:A,Customers!H:H)</f>
        <v>B01</v>
      </c>
      <c r="N228" t="str">
        <f>_xlfn.XLOOKUP(Table5[[#This Row],[Branch_Id]],Branches!A:A,Branches!B:B)</f>
        <v xml:space="preserve">Hyderabad </v>
      </c>
      <c r="O228" t="str">
        <f>IF(Table5[[#This Row],[Loan_Amount]]&gt;=1000000,"High value","Normal")</f>
        <v>High value</v>
      </c>
      <c r="P228" t="str">
        <f>IF(Table5[[#This Row],[Approval_Date]]="Approved","Processed","Under Review")</f>
        <v>Under Review</v>
      </c>
      <c r="Q228">
        <f>SUMIFS(Loan_Repayments!E:E,Loan_Repayments!B:B,Table5[[#This Row],[Loan_ID]])</f>
        <v>70363</v>
      </c>
      <c r="R228">
        <f>Table5[[#This Row],[Loan_Amount]]-Table5[[#This Row],[Total_Amount_Paid.]]</f>
        <v>9525135</v>
      </c>
      <c r="S228" t="str">
        <f t="shared" si="3"/>
        <v>Apr</v>
      </c>
      <c r="T228" t="str">
        <f>_xlfn.XLOOKUP(Table5[[#This Row],[Customer_ID]],Customers!A:A,Customers!C:C)</f>
        <v>Male</v>
      </c>
      <c r="U228" t="str">
        <f>_xlfn.XLOOKUP(Table5[[#This Row],[Employee_ID]],Employees!A:A,Employees!B:B)</f>
        <v>Employee 11</v>
      </c>
      <c r="V228" t="str">
        <f>_xlfn.XLOOKUP(Table5[[#This Row],[Branch_Id]],Branches!A:A,Branches!C:C)</f>
        <v>Hyderabad</v>
      </c>
      <c r="W228" t="str">
        <f>_xlfn.XLOOKUP(Table5[[#This Row],[Branch_Id]],Branches!A:A,Branches!D:D)</f>
        <v>Telangana</v>
      </c>
    </row>
    <row r="229" spans="1:23" x14ac:dyDescent="0.3">
      <c r="A229" t="s">
        <v>774</v>
      </c>
      <c r="B229">
        <v>1093</v>
      </c>
      <c r="C229" t="s">
        <v>233</v>
      </c>
      <c r="D229" t="s">
        <v>309</v>
      </c>
      <c r="E229">
        <v>7618195</v>
      </c>
      <c r="F229">
        <v>11</v>
      </c>
      <c r="G229">
        <v>84</v>
      </c>
      <c r="H229" t="s">
        <v>775</v>
      </c>
      <c r="I229" t="s">
        <v>323</v>
      </c>
      <c r="J229" t="s">
        <v>489</v>
      </c>
      <c r="K229" t="str">
        <f>_xlfn.XLOOKUP(Table5[[#This Row],[Customer_ID]],Customers!A:A,Customers!B:B)</f>
        <v>Customer 1093</v>
      </c>
      <c r="L229" t="str">
        <f>_xlfn.XLOOKUP(Table5[[#This Row],[Loan_Type_ID]],Loan_Types!A:A,Loan_Types!B:B)</f>
        <v>Personal Loan</v>
      </c>
      <c r="M229" t="str">
        <f>_xlfn.XLOOKUP(Table5[[#This Row],[Customer_ID]],Customers!A:A,Customers!H:H)</f>
        <v>B04</v>
      </c>
      <c r="N229" t="str">
        <f>_xlfn.XLOOKUP(Table5[[#This Row],[Branch_Id]],Branches!A:A,Branches!B:B)</f>
        <v xml:space="preserve">Guntur </v>
      </c>
      <c r="O229" t="str">
        <f>IF(Table5[[#This Row],[Loan_Amount]]&gt;=1000000,"High value","Normal")</f>
        <v>High value</v>
      </c>
      <c r="P229" t="str">
        <f>IF(Table5[[#This Row],[Approval_Date]]="Approved","Processed","Under Review")</f>
        <v>Under Review</v>
      </c>
      <c r="Q229">
        <f>SUMIFS(Loan_Repayments!E:E,Loan_Repayments!B:B,Table5[[#This Row],[Loan_ID]])</f>
        <v>141318</v>
      </c>
      <c r="R229">
        <f>Table5[[#This Row],[Loan_Amount]]-Table5[[#This Row],[Total_Amount_Paid.]]</f>
        <v>7476877</v>
      </c>
      <c r="S229" t="str">
        <f t="shared" si="3"/>
        <v>Apr</v>
      </c>
      <c r="T229" t="str">
        <f>_xlfn.XLOOKUP(Table5[[#This Row],[Customer_ID]],Customers!A:A,Customers!C:C)</f>
        <v>Female</v>
      </c>
      <c r="U229" t="str">
        <f>_xlfn.XLOOKUP(Table5[[#This Row],[Employee_ID]],Employees!A:A,Employees!B:B)</f>
        <v>Employee 28</v>
      </c>
      <c r="V229" t="str">
        <f>_xlfn.XLOOKUP(Table5[[#This Row],[Branch_Id]],Branches!A:A,Branches!C:C)</f>
        <v>Guntur</v>
      </c>
      <c r="W229" t="str">
        <f>_xlfn.XLOOKUP(Table5[[#This Row],[Branch_Id]],Branches!A:A,Branches!D:D)</f>
        <v>Andhra Pradesh</v>
      </c>
    </row>
    <row r="230" spans="1:23" x14ac:dyDescent="0.3">
      <c r="A230" t="s">
        <v>776</v>
      </c>
      <c r="B230">
        <v>1068</v>
      </c>
      <c r="C230" t="s">
        <v>239</v>
      </c>
      <c r="D230" t="s">
        <v>301</v>
      </c>
      <c r="E230">
        <v>8146074</v>
      </c>
      <c r="F230">
        <v>11</v>
      </c>
      <c r="G230">
        <v>120</v>
      </c>
      <c r="H230" t="s">
        <v>560</v>
      </c>
      <c r="I230" t="s">
        <v>323</v>
      </c>
      <c r="J230" t="s">
        <v>777</v>
      </c>
      <c r="K230" t="str">
        <f>_xlfn.XLOOKUP(Table5[[#This Row],[Customer_ID]],Customers!A:A,Customers!B:B)</f>
        <v>Customer 1068</v>
      </c>
      <c r="L230" t="str">
        <f>_xlfn.XLOOKUP(Table5[[#This Row],[Loan_Type_ID]],Loan_Types!A:A,Loan_Types!B:B)</f>
        <v>Business Loan</v>
      </c>
      <c r="M230" t="str">
        <f>_xlfn.XLOOKUP(Table5[[#This Row],[Customer_ID]],Customers!A:A,Customers!H:H)</f>
        <v>B05</v>
      </c>
      <c r="N230" t="str">
        <f>_xlfn.XLOOKUP(Table5[[#This Row],[Branch_Id]],Branches!A:A,Branches!B:B)</f>
        <v xml:space="preserve">Warangal </v>
      </c>
      <c r="O230" t="str">
        <f>IF(Table5[[#This Row],[Loan_Amount]]&gt;=1000000,"High value","Normal")</f>
        <v>High value</v>
      </c>
      <c r="P230" t="str">
        <f>IF(Table5[[#This Row],[Approval_Date]]="Approved","Processed","Under Review")</f>
        <v>Under Review</v>
      </c>
      <c r="Q230">
        <f>SUMIFS(Loan_Repayments!E:E,Loan_Repayments!B:B,Table5[[#This Row],[Loan_ID]])</f>
        <v>0</v>
      </c>
      <c r="R230">
        <f>Table5[[#This Row],[Loan_Amount]]-Table5[[#This Row],[Total_Amount_Paid.]]</f>
        <v>8146074</v>
      </c>
      <c r="S230" t="str">
        <f t="shared" si="3"/>
        <v>Sep</v>
      </c>
      <c r="T230" t="str">
        <f>_xlfn.XLOOKUP(Table5[[#This Row],[Customer_ID]],Customers!A:A,Customers!C:C)</f>
        <v>Female</v>
      </c>
      <c r="U230" t="str">
        <f>_xlfn.XLOOKUP(Table5[[#This Row],[Employee_ID]],Employees!A:A,Employees!B:B)</f>
        <v>Employee 24</v>
      </c>
      <c r="V230" t="str">
        <f>_xlfn.XLOOKUP(Table5[[#This Row],[Branch_Id]],Branches!A:A,Branches!C:C)</f>
        <v>Warangal</v>
      </c>
      <c r="W230" t="str">
        <f>_xlfn.XLOOKUP(Table5[[#This Row],[Branch_Id]],Branches!A:A,Branches!D:D)</f>
        <v>Telangana</v>
      </c>
    </row>
    <row r="231" spans="1:23" x14ac:dyDescent="0.3">
      <c r="A231" t="s">
        <v>778</v>
      </c>
      <c r="B231">
        <v>1009</v>
      </c>
      <c r="C231" t="s">
        <v>233</v>
      </c>
      <c r="D231" t="s">
        <v>285</v>
      </c>
      <c r="E231">
        <v>3887135</v>
      </c>
      <c r="F231">
        <v>12</v>
      </c>
      <c r="G231">
        <v>240</v>
      </c>
      <c r="H231" t="s">
        <v>368</v>
      </c>
      <c r="I231" t="s">
        <v>323</v>
      </c>
      <c r="J231" t="s">
        <v>525</v>
      </c>
      <c r="K231" t="str">
        <f>_xlfn.XLOOKUP(Table5[[#This Row],[Customer_ID]],Customers!A:A,Customers!B:B)</f>
        <v>Customer 1009</v>
      </c>
      <c r="L231" t="str">
        <f>_xlfn.XLOOKUP(Table5[[#This Row],[Loan_Type_ID]],Loan_Types!A:A,Loan_Types!B:B)</f>
        <v>Personal Loan</v>
      </c>
      <c r="M231" t="str">
        <f>_xlfn.XLOOKUP(Table5[[#This Row],[Customer_ID]],Customers!A:A,Customers!H:H)</f>
        <v>B05</v>
      </c>
      <c r="N231" t="str">
        <f>_xlfn.XLOOKUP(Table5[[#This Row],[Branch_Id]],Branches!A:A,Branches!B:B)</f>
        <v xml:space="preserve">Warangal </v>
      </c>
      <c r="O231" t="str">
        <f>IF(Table5[[#This Row],[Loan_Amount]]&gt;=1000000,"High value","Normal")</f>
        <v>High value</v>
      </c>
      <c r="P231" t="str">
        <f>IF(Table5[[#This Row],[Approval_Date]]="Approved","Processed","Under Review")</f>
        <v>Under Review</v>
      </c>
      <c r="Q231">
        <f>SUMIFS(Loan_Repayments!E:E,Loan_Repayments!B:B,Table5[[#This Row],[Loan_ID]])</f>
        <v>48418</v>
      </c>
      <c r="R231">
        <f>Table5[[#This Row],[Loan_Amount]]-Table5[[#This Row],[Total_Amount_Paid.]]</f>
        <v>3838717</v>
      </c>
      <c r="S231" t="str">
        <f t="shared" si="3"/>
        <v>Jan</v>
      </c>
      <c r="T231" t="str">
        <f>_xlfn.XLOOKUP(Table5[[#This Row],[Customer_ID]],Customers!A:A,Customers!C:C)</f>
        <v>Male</v>
      </c>
      <c r="U231" t="str">
        <f>_xlfn.XLOOKUP(Table5[[#This Row],[Employee_ID]],Employees!A:A,Employees!B:B)</f>
        <v>Employee 16</v>
      </c>
      <c r="V231" t="str">
        <f>_xlfn.XLOOKUP(Table5[[#This Row],[Branch_Id]],Branches!A:A,Branches!C:C)</f>
        <v>Warangal</v>
      </c>
      <c r="W231" t="str">
        <f>_xlfn.XLOOKUP(Table5[[#This Row],[Branch_Id]],Branches!A:A,Branches!D:D)</f>
        <v>Telangana</v>
      </c>
    </row>
    <row r="232" spans="1:23" x14ac:dyDescent="0.3">
      <c r="A232" t="s">
        <v>779</v>
      </c>
      <c r="B232">
        <v>1076</v>
      </c>
      <c r="C232" t="s">
        <v>231</v>
      </c>
      <c r="D232" t="s">
        <v>287</v>
      </c>
      <c r="E232">
        <v>4531714</v>
      </c>
      <c r="F232">
        <v>8.5</v>
      </c>
      <c r="G232">
        <v>120</v>
      </c>
      <c r="H232" t="s">
        <v>413</v>
      </c>
      <c r="I232" t="s">
        <v>323</v>
      </c>
      <c r="J232" t="s">
        <v>558</v>
      </c>
      <c r="K232" t="str">
        <f>_xlfn.XLOOKUP(Table5[[#This Row],[Customer_ID]],Customers!A:A,Customers!B:B)</f>
        <v>Customer 1076</v>
      </c>
      <c r="L232" t="str">
        <f>_xlfn.XLOOKUP(Table5[[#This Row],[Loan_Type_ID]],Loan_Types!A:A,Loan_Types!B:B)</f>
        <v>Home Loan</v>
      </c>
      <c r="M232" t="str">
        <f>_xlfn.XLOOKUP(Table5[[#This Row],[Customer_ID]],Customers!A:A,Customers!H:H)</f>
        <v>B02</v>
      </c>
      <c r="N232" t="str">
        <f>_xlfn.XLOOKUP(Table5[[#This Row],[Branch_Id]],Branches!A:A,Branches!B:B)</f>
        <v xml:space="preserve">Vijayawada </v>
      </c>
      <c r="O232" t="str">
        <f>IF(Table5[[#This Row],[Loan_Amount]]&gt;=1000000,"High value","Normal")</f>
        <v>High value</v>
      </c>
      <c r="P232" t="str">
        <f>IF(Table5[[#This Row],[Approval_Date]]="Approved","Processed","Under Review")</f>
        <v>Under Review</v>
      </c>
      <c r="Q232">
        <f>SUMIFS(Loan_Repayments!E:E,Loan_Repayments!B:B,Table5[[#This Row],[Loan_ID]])</f>
        <v>209955</v>
      </c>
      <c r="R232">
        <f>Table5[[#This Row],[Loan_Amount]]-Table5[[#This Row],[Total_Amount_Paid.]]</f>
        <v>4321759</v>
      </c>
      <c r="S232" t="str">
        <f t="shared" si="3"/>
        <v>Mar</v>
      </c>
      <c r="T232" t="str">
        <f>_xlfn.XLOOKUP(Table5[[#This Row],[Customer_ID]],Customers!A:A,Customers!C:C)</f>
        <v>Male</v>
      </c>
      <c r="U232" t="str">
        <f>_xlfn.XLOOKUP(Table5[[#This Row],[Employee_ID]],Employees!A:A,Employees!B:B)</f>
        <v>Employee 17</v>
      </c>
      <c r="V232" t="str">
        <f>_xlfn.XLOOKUP(Table5[[#This Row],[Branch_Id]],Branches!A:A,Branches!C:C)</f>
        <v>Vijayawada</v>
      </c>
      <c r="W232" t="str">
        <f>_xlfn.XLOOKUP(Table5[[#This Row],[Branch_Id]],Branches!A:A,Branches!D:D)</f>
        <v>Andhra Pradesh</v>
      </c>
    </row>
    <row r="233" spans="1:23" x14ac:dyDescent="0.3">
      <c r="A233" t="s">
        <v>780</v>
      </c>
      <c r="B233">
        <v>1197</v>
      </c>
      <c r="C233" t="s">
        <v>231</v>
      </c>
      <c r="D233" t="s">
        <v>253</v>
      </c>
      <c r="E233">
        <v>1771931</v>
      </c>
      <c r="F233">
        <v>7.5</v>
      </c>
      <c r="G233">
        <v>240</v>
      </c>
      <c r="H233" t="s">
        <v>612</v>
      </c>
      <c r="I233" t="s">
        <v>346</v>
      </c>
      <c r="K233" t="str">
        <f>_xlfn.XLOOKUP(Table5[[#This Row],[Customer_ID]],Customers!A:A,Customers!B:B)</f>
        <v>Customer 1197</v>
      </c>
      <c r="L233" t="str">
        <f>_xlfn.XLOOKUP(Table5[[#This Row],[Loan_Type_ID]],Loan_Types!A:A,Loan_Types!B:B)</f>
        <v>Home Loan</v>
      </c>
      <c r="M233" t="str">
        <f>_xlfn.XLOOKUP(Table5[[#This Row],[Customer_ID]],Customers!A:A,Customers!H:H)</f>
        <v>B02</v>
      </c>
      <c r="N233" t="str">
        <f>_xlfn.XLOOKUP(Table5[[#This Row],[Branch_Id]],Branches!A:A,Branches!B:B)</f>
        <v xml:space="preserve">Vijayawada </v>
      </c>
      <c r="O233" t="str">
        <f>IF(Table5[[#This Row],[Loan_Amount]]&gt;=1000000,"High value","Normal")</f>
        <v>High value</v>
      </c>
      <c r="P233" t="str">
        <f>IF(Table5[[#This Row],[Approval_Date]]="Approved","Processed","Under Review")</f>
        <v>Under Review</v>
      </c>
      <c r="Q233">
        <f>SUMIFS(Loan_Repayments!E:E,Loan_Repayments!B:B,Table5[[#This Row],[Loan_ID]])</f>
        <v>90866</v>
      </c>
      <c r="R233">
        <f>Table5[[#This Row],[Loan_Amount]]-Table5[[#This Row],[Total_Amount_Paid.]]</f>
        <v>1681065</v>
      </c>
      <c r="S233" t="str">
        <f t="shared" si="3"/>
        <v>Mar</v>
      </c>
      <c r="T233" t="str">
        <f>_xlfn.XLOOKUP(Table5[[#This Row],[Customer_ID]],Customers!A:A,Customers!C:C)</f>
        <v>Male</v>
      </c>
      <c r="U233" t="str">
        <f>_xlfn.XLOOKUP(Table5[[#This Row],[Employee_ID]],Employees!A:A,Employees!B:B)</f>
        <v>Employee 1</v>
      </c>
      <c r="V233" t="str">
        <f>_xlfn.XLOOKUP(Table5[[#This Row],[Branch_Id]],Branches!A:A,Branches!C:C)</f>
        <v>Vijayawada</v>
      </c>
      <c r="W233" t="str">
        <f>_xlfn.XLOOKUP(Table5[[#This Row],[Branch_Id]],Branches!A:A,Branches!D:D)</f>
        <v>Andhra Pradesh</v>
      </c>
    </row>
    <row r="234" spans="1:23" x14ac:dyDescent="0.3">
      <c r="A234" t="s">
        <v>781</v>
      </c>
      <c r="B234">
        <v>1087</v>
      </c>
      <c r="C234" t="s">
        <v>237</v>
      </c>
      <c r="D234" t="s">
        <v>297</v>
      </c>
      <c r="E234">
        <v>742904</v>
      </c>
      <c r="F234">
        <v>11</v>
      </c>
      <c r="G234">
        <v>84</v>
      </c>
      <c r="H234" t="s">
        <v>500</v>
      </c>
      <c r="I234" t="s">
        <v>323</v>
      </c>
      <c r="J234" t="s">
        <v>432</v>
      </c>
      <c r="K234" t="str">
        <f>_xlfn.XLOOKUP(Table5[[#This Row],[Customer_ID]],Customers!A:A,Customers!B:B)</f>
        <v>Customer 1087</v>
      </c>
      <c r="L234" t="str">
        <f>_xlfn.XLOOKUP(Table5[[#This Row],[Loan_Type_ID]],Loan_Types!A:A,Loan_Types!B:B)</f>
        <v>Education Loan</v>
      </c>
      <c r="M234" t="str">
        <f>_xlfn.XLOOKUP(Table5[[#This Row],[Customer_ID]],Customers!A:A,Customers!H:H)</f>
        <v>B04</v>
      </c>
      <c r="N234" t="str">
        <f>_xlfn.XLOOKUP(Table5[[#This Row],[Branch_Id]],Branches!A:A,Branches!B:B)</f>
        <v xml:space="preserve">Guntur </v>
      </c>
      <c r="O234" t="str">
        <f>IF(Table5[[#This Row],[Loan_Amount]]&gt;=1000000,"High value","Normal")</f>
        <v>Normal</v>
      </c>
      <c r="P234" t="str">
        <f>IF(Table5[[#This Row],[Approval_Date]]="Approved","Processed","Under Review")</f>
        <v>Under Review</v>
      </c>
      <c r="Q234">
        <f>SUMIFS(Loan_Repayments!E:E,Loan_Repayments!B:B,Table5[[#This Row],[Loan_ID]])</f>
        <v>119803</v>
      </c>
      <c r="R234">
        <f>Table5[[#This Row],[Loan_Amount]]-Table5[[#This Row],[Total_Amount_Paid.]]</f>
        <v>623101</v>
      </c>
      <c r="S234" t="str">
        <f t="shared" si="3"/>
        <v>Dec</v>
      </c>
      <c r="T234" t="str">
        <f>_xlfn.XLOOKUP(Table5[[#This Row],[Customer_ID]],Customers!A:A,Customers!C:C)</f>
        <v>Female</v>
      </c>
      <c r="U234" t="str">
        <f>_xlfn.XLOOKUP(Table5[[#This Row],[Employee_ID]],Employees!A:A,Employees!B:B)</f>
        <v>Employee 22</v>
      </c>
      <c r="V234" t="str">
        <f>_xlfn.XLOOKUP(Table5[[#This Row],[Branch_Id]],Branches!A:A,Branches!C:C)</f>
        <v>Guntur</v>
      </c>
      <c r="W234" t="str">
        <f>_xlfn.XLOOKUP(Table5[[#This Row],[Branch_Id]],Branches!A:A,Branches!D:D)</f>
        <v>Andhra Pradesh</v>
      </c>
    </row>
    <row r="235" spans="1:23" x14ac:dyDescent="0.3">
      <c r="A235" t="s">
        <v>782</v>
      </c>
      <c r="B235">
        <v>1014</v>
      </c>
      <c r="C235" t="s">
        <v>239</v>
      </c>
      <c r="D235" t="s">
        <v>260</v>
      </c>
      <c r="E235">
        <v>4423252</v>
      </c>
      <c r="F235">
        <v>9.5</v>
      </c>
      <c r="G235">
        <v>60</v>
      </c>
      <c r="H235" t="s">
        <v>353</v>
      </c>
      <c r="I235" t="s">
        <v>323</v>
      </c>
      <c r="J235" t="s">
        <v>783</v>
      </c>
      <c r="K235" t="str">
        <f>_xlfn.XLOOKUP(Table5[[#This Row],[Customer_ID]],Customers!A:A,Customers!B:B)</f>
        <v>Customer 1014</v>
      </c>
      <c r="L235" t="str">
        <f>_xlfn.XLOOKUP(Table5[[#This Row],[Loan_Type_ID]],Loan_Types!A:A,Loan_Types!B:B)</f>
        <v>Business Loan</v>
      </c>
      <c r="M235" t="str">
        <f>_xlfn.XLOOKUP(Table5[[#This Row],[Customer_ID]],Customers!A:A,Customers!H:H)</f>
        <v>B01</v>
      </c>
      <c r="N235" t="str">
        <f>_xlfn.XLOOKUP(Table5[[#This Row],[Branch_Id]],Branches!A:A,Branches!B:B)</f>
        <v xml:space="preserve">Hyderabad </v>
      </c>
      <c r="O235" t="str">
        <f>IF(Table5[[#This Row],[Loan_Amount]]&gt;=1000000,"High value","Normal")</f>
        <v>High value</v>
      </c>
      <c r="P235" t="str">
        <f>IF(Table5[[#This Row],[Approval_Date]]="Approved","Processed","Under Review")</f>
        <v>Under Review</v>
      </c>
      <c r="Q235">
        <f>SUMIFS(Loan_Repayments!E:E,Loan_Repayments!B:B,Table5[[#This Row],[Loan_ID]])</f>
        <v>58435</v>
      </c>
      <c r="R235">
        <f>Table5[[#This Row],[Loan_Amount]]-Table5[[#This Row],[Total_Amount_Paid.]]</f>
        <v>4364817</v>
      </c>
      <c r="S235" t="str">
        <f t="shared" si="3"/>
        <v>Apr</v>
      </c>
      <c r="T235" t="str">
        <f>_xlfn.XLOOKUP(Table5[[#This Row],[Customer_ID]],Customers!A:A,Customers!C:C)</f>
        <v>Male</v>
      </c>
      <c r="U235" t="str">
        <f>_xlfn.XLOOKUP(Table5[[#This Row],[Employee_ID]],Employees!A:A,Employees!B:B)</f>
        <v>Employee 4</v>
      </c>
      <c r="V235" t="str">
        <f>_xlfn.XLOOKUP(Table5[[#This Row],[Branch_Id]],Branches!A:A,Branches!C:C)</f>
        <v>Hyderabad</v>
      </c>
      <c r="W235" t="str">
        <f>_xlfn.XLOOKUP(Table5[[#This Row],[Branch_Id]],Branches!A:A,Branches!D:D)</f>
        <v>Telangana</v>
      </c>
    </row>
    <row r="236" spans="1:23" x14ac:dyDescent="0.3">
      <c r="A236" t="s">
        <v>784</v>
      </c>
      <c r="B236">
        <v>1194</v>
      </c>
      <c r="C236" t="s">
        <v>239</v>
      </c>
      <c r="D236" t="s">
        <v>309</v>
      </c>
      <c r="E236">
        <v>3332851</v>
      </c>
      <c r="F236">
        <v>12</v>
      </c>
      <c r="G236">
        <v>120</v>
      </c>
      <c r="H236" t="s">
        <v>507</v>
      </c>
      <c r="I236" t="s">
        <v>323</v>
      </c>
      <c r="J236" t="s">
        <v>717</v>
      </c>
      <c r="K236" t="str">
        <f>_xlfn.XLOOKUP(Table5[[#This Row],[Customer_ID]],Customers!A:A,Customers!B:B)</f>
        <v>Customer 1194</v>
      </c>
      <c r="L236" t="str">
        <f>_xlfn.XLOOKUP(Table5[[#This Row],[Loan_Type_ID]],Loan_Types!A:A,Loan_Types!B:B)</f>
        <v>Business Loan</v>
      </c>
      <c r="M236" t="str">
        <f>_xlfn.XLOOKUP(Table5[[#This Row],[Customer_ID]],Customers!A:A,Customers!H:H)</f>
        <v>B03</v>
      </c>
      <c r="N236" t="str">
        <f>_xlfn.XLOOKUP(Table5[[#This Row],[Branch_Id]],Branches!A:A,Branches!B:B)</f>
        <v xml:space="preserve">Vizag </v>
      </c>
      <c r="O236" t="str">
        <f>IF(Table5[[#This Row],[Loan_Amount]]&gt;=1000000,"High value","Normal")</f>
        <v>High value</v>
      </c>
      <c r="P236" t="str">
        <f>IF(Table5[[#This Row],[Approval_Date]]="Approved","Processed","Under Review")</f>
        <v>Under Review</v>
      </c>
      <c r="Q236">
        <f>SUMIFS(Loan_Repayments!E:E,Loan_Repayments!B:B,Table5[[#This Row],[Loan_ID]])</f>
        <v>71328</v>
      </c>
      <c r="R236">
        <f>Table5[[#This Row],[Loan_Amount]]-Table5[[#This Row],[Total_Amount_Paid.]]</f>
        <v>3261523</v>
      </c>
      <c r="S236" t="str">
        <f t="shared" si="3"/>
        <v>Feb</v>
      </c>
      <c r="T236" t="str">
        <f>_xlfn.XLOOKUP(Table5[[#This Row],[Customer_ID]],Customers!A:A,Customers!C:C)</f>
        <v>Female</v>
      </c>
      <c r="U236" t="str">
        <f>_xlfn.XLOOKUP(Table5[[#This Row],[Employee_ID]],Employees!A:A,Employees!B:B)</f>
        <v>Employee 28</v>
      </c>
      <c r="V236" t="str">
        <f>_xlfn.XLOOKUP(Table5[[#This Row],[Branch_Id]],Branches!A:A,Branches!C:C)</f>
        <v>Visakhapatnam</v>
      </c>
      <c r="W236" t="str">
        <f>_xlfn.XLOOKUP(Table5[[#This Row],[Branch_Id]],Branches!A:A,Branches!D:D)</f>
        <v>Andhra Pradesh</v>
      </c>
    </row>
    <row r="237" spans="1:23" x14ac:dyDescent="0.3">
      <c r="A237" t="s">
        <v>785</v>
      </c>
      <c r="B237">
        <v>1099</v>
      </c>
      <c r="C237" t="s">
        <v>231</v>
      </c>
      <c r="D237" t="s">
        <v>255</v>
      </c>
      <c r="E237">
        <v>9127270</v>
      </c>
      <c r="F237">
        <v>9.5</v>
      </c>
      <c r="G237">
        <v>36</v>
      </c>
      <c r="H237" t="s">
        <v>647</v>
      </c>
      <c r="I237" t="s">
        <v>336</v>
      </c>
      <c r="K237" t="str">
        <f>_xlfn.XLOOKUP(Table5[[#This Row],[Customer_ID]],Customers!A:A,Customers!B:B)</f>
        <v>Customer 1099</v>
      </c>
      <c r="L237" t="str">
        <f>_xlfn.XLOOKUP(Table5[[#This Row],[Loan_Type_ID]],Loan_Types!A:A,Loan_Types!B:B)</f>
        <v>Home Loan</v>
      </c>
      <c r="M237" t="str">
        <f>_xlfn.XLOOKUP(Table5[[#This Row],[Customer_ID]],Customers!A:A,Customers!H:H)</f>
        <v>B05</v>
      </c>
      <c r="N237" t="str">
        <f>_xlfn.XLOOKUP(Table5[[#This Row],[Branch_Id]],Branches!A:A,Branches!B:B)</f>
        <v xml:space="preserve">Warangal </v>
      </c>
      <c r="O237" t="str">
        <f>IF(Table5[[#This Row],[Loan_Amount]]&gt;=1000000,"High value","Normal")</f>
        <v>High value</v>
      </c>
      <c r="P237" t="str">
        <f>IF(Table5[[#This Row],[Approval_Date]]="Approved","Processed","Under Review")</f>
        <v>Under Review</v>
      </c>
      <c r="Q237">
        <f>SUMIFS(Loan_Repayments!E:E,Loan_Repayments!B:B,Table5[[#This Row],[Loan_ID]])</f>
        <v>35031</v>
      </c>
      <c r="R237">
        <f>Table5[[#This Row],[Loan_Amount]]-Table5[[#This Row],[Total_Amount_Paid.]]</f>
        <v>9092239</v>
      </c>
      <c r="S237" t="str">
        <f t="shared" si="3"/>
        <v>Apr</v>
      </c>
      <c r="T237" t="str">
        <f>_xlfn.XLOOKUP(Table5[[#This Row],[Customer_ID]],Customers!A:A,Customers!C:C)</f>
        <v>Female</v>
      </c>
      <c r="U237" t="str">
        <f>_xlfn.XLOOKUP(Table5[[#This Row],[Employee_ID]],Employees!A:A,Employees!B:B)</f>
        <v>Employee 2</v>
      </c>
      <c r="V237" t="str">
        <f>_xlfn.XLOOKUP(Table5[[#This Row],[Branch_Id]],Branches!A:A,Branches!C:C)</f>
        <v>Warangal</v>
      </c>
      <c r="W237" t="str">
        <f>_xlfn.XLOOKUP(Table5[[#This Row],[Branch_Id]],Branches!A:A,Branches!D:D)</f>
        <v>Telangana</v>
      </c>
    </row>
    <row r="238" spans="1:23" x14ac:dyDescent="0.3">
      <c r="A238" t="s">
        <v>786</v>
      </c>
      <c r="B238">
        <v>1167</v>
      </c>
      <c r="C238" t="s">
        <v>231</v>
      </c>
      <c r="D238" t="s">
        <v>273</v>
      </c>
      <c r="E238">
        <v>1674191</v>
      </c>
      <c r="F238">
        <v>11</v>
      </c>
      <c r="G238">
        <v>120</v>
      </c>
      <c r="H238" t="s">
        <v>787</v>
      </c>
      <c r="I238" t="s">
        <v>323</v>
      </c>
      <c r="J238" t="s">
        <v>686</v>
      </c>
      <c r="K238" t="str">
        <f>_xlfn.XLOOKUP(Table5[[#This Row],[Customer_ID]],Customers!A:A,Customers!B:B)</f>
        <v>Customer 1167</v>
      </c>
      <c r="L238" t="str">
        <f>_xlfn.XLOOKUP(Table5[[#This Row],[Loan_Type_ID]],Loan_Types!A:A,Loan_Types!B:B)</f>
        <v>Home Loan</v>
      </c>
      <c r="M238" t="str">
        <f>_xlfn.XLOOKUP(Table5[[#This Row],[Customer_ID]],Customers!A:A,Customers!H:H)</f>
        <v>B05</v>
      </c>
      <c r="N238" t="str">
        <f>_xlfn.XLOOKUP(Table5[[#This Row],[Branch_Id]],Branches!A:A,Branches!B:B)</f>
        <v xml:space="preserve">Warangal </v>
      </c>
      <c r="O238" t="str">
        <f>IF(Table5[[#This Row],[Loan_Amount]]&gt;=1000000,"High value","Normal")</f>
        <v>High value</v>
      </c>
      <c r="P238" t="str">
        <f>IF(Table5[[#This Row],[Approval_Date]]="Approved","Processed","Under Review")</f>
        <v>Under Review</v>
      </c>
      <c r="Q238">
        <f>SUMIFS(Loan_Repayments!E:E,Loan_Repayments!B:B,Table5[[#This Row],[Loan_ID]])</f>
        <v>68556</v>
      </c>
      <c r="R238">
        <f>Table5[[#This Row],[Loan_Amount]]-Table5[[#This Row],[Total_Amount_Paid.]]</f>
        <v>1605635</v>
      </c>
      <c r="S238" t="str">
        <f t="shared" si="3"/>
        <v>Oct</v>
      </c>
      <c r="T238" t="str">
        <f>_xlfn.XLOOKUP(Table5[[#This Row],[Customer_ID]],Customers!A:A,Customers!C:C)</f>
        <v>Female</v>
      </c>
      <c r="U238" t="str">
        <f>_xlfn.XLOOKUP(Table5[[#This Row],[Employee_ID]],Employees!A:A,Employees!B:B)</f>
        <v>Employee 10</v>
      </c>
      <c r="V238" t="str">
        <f>_xlfn.XLOOKUP(Table5[[#This Row],[Branch_Id]],Branches!A:A,Branches!C:C)</f>
        <v>Warangal</v>
      </c>
      <c r="W238" t="str">
        <f>_xlfn.XLOOKUP(Table5[[#This Row],[Branch_Id]],Branches!A:A,Branches!D:D)</f>
        <v>Telangana</v>
      </c>
    </row>
    <row r="239" spans="1:23" x14ac:dyDescent="0.3">
      <c r="A239" t="s">
        <v>788</v>
      </c>
      <c r="B239">
        <v>1012</v>
      </c>
      <c r="C239" t="s">
        <v>239</v>
      </c>
      <c r="D239" t="s">
        <v>264</v>
      </c>
      <c r="E239">
        <v>5939700</v>
      </c>
      <c r="F239">
        <v>7.5</v>
      </c>
      <c r="G239">
        <v>240</v>
      </c>
      <c r="H239" t="s">
        <v>789</v>
      </c>
      <c r="I239" t="s">
        <v>346</v>
      </c>
      <c r="K239" t="str">
        <f>_xlfn.XLOOKUP(Table5[[#This Row],[Customer_ID]],Customers!A:A,Customers!B:B)</f>
        <v>Customer 1012</v>
      </c>
      <c r="L239" t="str">
        <f>_xlfn.XLOOKUP(Table5[[#This Row],[Loan_Type_ID]],Loan_Types!A:A,Loan_Types!B:B)</f>
        <v>Business Loan</v>
      </c>
      <c r="M239" t="str">
        <f>_xlfn.XLOOKUP(Table5[[#This Row],[Customer_ID]],Customers!A:A,Customers!H:H)</f>
        <v>B01</v>
      </c>
      <c r="N239" t="str">
        <f>_xlfn.XLOOKUP(Table5[[#This Row],[Branch_Id]],Branches!A:A,Branches!B:B)</f>
        <v xml:space="preserve">Hyderabad </v>
      </c>
      <c r="O239" t="str">
        <f>IF(Table5[[#This Row],[Loan_Amount]]&gt;=1000000,"High value","Normal")</f>
        <v>High value</v>
      </c>
      <c r="P239" t="str">
        <f>IF(Table5[[#This Row],[Approval_Date]]="Approved","Processed","Under Review")</f>
        <v>Under Review</v>
      </c>
      <c r="Q239">
        <f>SUMIFS(Loan_Repayments!E:E,Loan_Repayments!B:B,Table5[[#This Row],[Loan_ID]])</f>
        <v>62329</v>
      </c>
      <c r="R239">
        <f>Table5[[#This Row],[Loan_Amount]]-Table5[[#This Row],[Total_Amount_Paid.]]</f>
        <v>5877371</v>
      </c>
      <c r="S239" t="str">
        <f t="shared" si="3"/>
        <v>Oct</v>
      </c>
      <c r="T239" t="str">
        <f>_xlfn.XLOOKUP(Table5[[#This Row],[Customer_ID]],Customers!A:A,Customers!C:C)</f>
        <v>Female</v>
      </c>
      <c r="U239" t="str">
        <f>_xlfn.XLOOKUP(Table5[[#This Row],[Employee_ID]],Employees!A:A,Employees!B:B)</f>
        <v>Employee 6</v>
      </c>
      <c r="V239" t="str">
        <f>_xlfn.XLOOKUP(Table5[[#This Row],[Branch_Id]],Branches!A:A,Branches!C:C)</f>
        <v>Hyderabad</v>
      </c>
      <c r="W239" t="str">
        <f>_xlfn.XLOOKUP(Table5[[#This Row],[Branch_Id]],Branches!A:A,Branches!D:D)</f>
        <v>Telangana</v>
      </c>
    </row>
    <row r="240" spans="1:23" x14ac:dyDescent="0.3">
      <c r="A240" t="s">
        <v>790</v>
      </c>
      <c r="B240">
        <v>1188</v>
      </c>
      <c r="C240" t="s">
        <v>233</v>
      </c>
      <c r="D240" t="s">
        <v>289</v>
      </c>
      <c r="E240">
        <v>3939123</v>
      </c>
      <c r="F240">
        <v>12</v>
      </c>
      <c r="G240">
        <v>120</v>
      </c>
      <c r="H240" t="s">
        <v>548</v>
      </c>
      <c r="I240" t="s">
        <v>346</v>
      </c>
      <c r="K240" t="str">
        <f>_xlfn.XLOOKUP(Table5[[#This Row],[Customer_ID]],Customers!A:A,Customers!B:B)</f>
        <v>Customer 1188</v>
      </c>
      <c r="L240" t="str">
        <f>_xlfn.XLOOKUP(Table5[[#This Row],[Loan_Type_ID]],Loan_Types!A:A,Loan_Types!B:B)</f>
        <v>Personal Loan</v>
      </c>
      <c r="M240" t="str">
        <f>_xlfn.XLOOKUP(Table5[[#This Row],[Customer_ID]],Customers!A:A,Customers!H:H)</f>
        <v>B05</v>
      </c>
      <c r="N240" t="str">
        <f>_xlfn.XLOOKUP(Table5[[#This Row],[Branch_Id]],Branches!A:A,Branches!B:B)</f>
        <v xml:space="preserve">Warangal </v>
      </c>
      <c r="O240" t="str">
        <f>IF(Table5[[#This Row],[Loan_Amount]]&gt;=1000000,"High value","Normal")</f>
        <v>High value</v>
      </c>
      <c r="P240" t="str">
        <f>IF(Table5[[#This Row],[Approval_Date]]="Approved","Processed","Under Review")</f>
        <v>Under Review</v>
      </c>
      <c r="Q240">
        <f>SUMIFS(Loan_Repayments!E:E,Loan_Repayments!B:B,Table5[[#This Row],[Loan_ID]])</f>
        <v>51962</v>
      </c>
      <c r="R240">
        <f>Table5[[#This Row],[Loan_Amount]]-Table5[[#This Row],[Total_Amount_Paid.]]</f>
        <v>3887161</v>
      </c>
      <c r="S240" t="str">
        <f t="shared" si="3"/>
        <v>Jul</v>
      </c>
      <c r="T240" t="str">
        <f>_xlfn.XLOOKUP(Table5[[#This Row],[Customer_ID]],Customers!A:A,Customers!C:C)</f>
        <v>Male</v>
      </c>
      <c r="U240" t="str">
        <f>_xlfn.XLOOKUP(Table5[[#This Row],[Employee_ID]],Employees!A:A,Employees!B:B)</f>
        <v>Employee 18</v>
      </c>
      <c r="V240" t="str">
        <f>_xlfn.XLOOKUP(Table5[[#This Row],[Branch_Id]],Branches!A:A,Branches!C:C)</f>
        <v>Warangal</v>
      </c>
      <c r="W240" t="str">
        <f>_xlfn.XLOOKUP(Table5[[#This Row],[Branch_Id]],Branches!A:A,Branches!D:D)</f>
        <v>Telangana</v>
      </c>
    </row>
    <row r="241" spans="1:23" x14ac:dyDescent="0.3">
      <c r="A241" t="s">
        <v>791</v>
      </c>
      <c r="B241">
        <v>1160</v>
      </c>
      <c r="C241" t="s">
        <v>235</v>
      </c>
      <c r="D241" t="s">
        <v>285</v>
      </c>
      <c r="E241">
        <v>4022272</v>
      </c>
      <c r="F241">
        <v>7.5</v>
      </c>
      <c r="G241">
        <v>240</v>
      </c>
      <c r="H241" t="s">
        <v>792</v>
      </c>
      <c r="I241" t="s">
        <v>323</v>
      </c>
      <c r="J241" t="s">
        <v>793</v>
      </c>
      <c r="K241" t="str">
        <f>_xlfn.XLOOKUP(Table5[[#This Row],[Customer_ID]],Customers!A:A,Customers!B:B)</f>
        <v>Customer 1160</v>
      </c>
      <c r="L241" t="str">
        <f>_xlfn.XLOOKUP(Table5[[#This Row],[Loan_Type_ID]],Loan_Types!A:A,Loan_Types!B:B)</f>
        <v>Car Loan</v>
      </c>
      <c r="M241" t="str">
        <f>_xlfn.XLOOKUP(Table5[[#This Row],[Customer_ID]],Customers!A:A,Customers!H:H)</f>
        <v>B03</v>
      </c>
      <c r="N241" t="str">
        <f>_xlfn.XLOOKUP(Table5[[#This Row],[Branch_Id]],Branches!A:A,Branches!B:B)</f>
        <v xml:space="preserve">Vizag </v>
      </c>
      <c r="O241" t="str">
        <f>IF(Table5[[#This Row],[Loan_Amount]]&gt;=1000000,"High value","Normal")</f>
        <v>High value</v>
      </c>
      <c r="P241" t="str">
        <f>IF(Table5[[#This Row],[Approval_Date]]="Approved","Processed","Under Review")</f>
        <v>Under Review</v>
      </c>
      <c r="Q241">
        <f>SUMIFS(Loan_Repayments!E:E,Loan_Repayments!B:B,Table5[[#This Row],[Loan_ID]])</f>
        <v>54968</v>
      </c>
      <c r="R241">
        <f>Table5[[#This Row],[Loan_Amount]]-Table5[[#This Row],[Total_Amount_Paid.]]</f>
        <v>3967304</v>
      </c>
      <c r="S241" t="str">
        <f t="shared" si="3"/>
        <v>Feb</v>
      </c>
      <c r="T241" t="str">
        <f>_xlfn.XLOOKUP(Table5[[#This Row],[Customer_ID]],Customers!A:A,Customers!C:C)</f>
        <v>Female</v>
      </c>
      <c r="U241" t="str">
        <f>_xlfn.XLOOKUP(Table5[[#This Row],[Employee_ID]],Employees!A:A,Employees!B:B)</f>
        <v>Employee 16</v>
      </c>
      <c r="V241" t="str">
        <f>_xlfn.XLOOKUP(Table5[[#This Row],[Branch_Id]],Branches!A:A,Branches!C:C)</f>
        <v>Visakhapatnam</v>
      </c>
      <c r="W241" t="str">
        <f>_xlfn.XLOOKUP(Table5[[#This Row],[Branch_Id]],Branches!A:A,Branches!D:D)</f>
        <v>Andhra Pradesh</v>
      </c>
    </row>
    <row r="242" spans="1:23" x14ac:dyDescent="0.3">
      <c r="A242" t="s">
        <v>794</v>
      </c>
      <c r="B242">
        <v>1029</v>
      </c>
      <c r="C242" t="s">
        <v>233</v>
      </c>
      <c r="D242" t="s">
        <v>287</v>
      </c>
      <c r="E242">
        <v>6103608</v>
      </c>
      <c r="F242">
        <v>7.5</v>
      </c>
      <c r="G242">
        <v>36</v>
      </c>
      <c r="H242" t="s">
        <v>721</v>
      </c>
      <c r="I242" t="s">
        <v>323</v>
      </c>
      <c r="J242" t="s">
        <v>795</v>
      </c>
      <c r="K242" t="str">
        <f>_xlfn.XLOOKUP(Table5[[#This Row],[Customer_ID]],Customers!A:A,Customers!B:B)</f>
        <v>Customer 1029</v>
      </c>
      <c r="L242" t="str">
        <f>_xlfn.XLOOKUP(Table5[[#This Row],[Loan_Type_ID]],Loan_Types!A:A,Loan_Types!B:B)</f>
        <v>Personal Loan</v>
      </c>
      <c r="M242" t="str">
        <f>_xlfn.XLOOKUP(Table5[[#This Row],[Customer_ID]],Customers!A:A,Customers!H:H)</f>
        <v>B04</v>
      </c>
      <c r="N242" t="str">
        <f>_xlfn.XLOOKUP(Table5[[#This Row],[Branch_Id]],Branches!A:A,Branches!B:B)</f>
        <v xml:space="preserve">Guntur </v>
      </c>
      <c r="O242" t="str">
        <f>IF(Table5[[#This Row],[Loan_Amount]]&gt;=1000000,"High value","Normal")</f>
        <v>High value</v>
      </c>
      <c r="P242" t="str">
        <f>IF(Table5[[#This Row],[Approval_Date]]="Approved","Processed","Under Review")</f>
        <v>Under Review</v>
      </c>
      <c r="Q242">
        <f>SUMIFS(Loan_Repayments!E:E,Loan_Repayments!B:B,Table5[[#This Row],[Loan_ID]])</f>
        <v>60766</v>
      </c>
      <c r="R242">
        <f>Table5[[#This Row],[Loan_Amount]]-Table5[[#This Row],[Total_Amount_Paid.]]</f>
        <v>6042842</v>
      </c>
      <c r="S242" t="str">
        <f t="shared" si="3"/>
        <v>Dec</v>
      </c>
      <c r="T242" t="str">
        <f>_xlfn.XLOOKUP(Table5[[#This Row],[Customer_ID]],Customers!A:A,Customers!C:C)</f>
        <v>Female</v>
      </c>
      <c r="U242" t="str">
        <f>_xlfn.XLOOKUP(Table5[[#This Row],[Employee_ID]],Employees!A:A,Employees!B:B)</f>
        <v>Employee 17</v>
      </c>
      <c r="V242" t="str">
        <f>_xlfn.XLOOKUP(Table5[[#This Row],[Branch_Id]],Branches!A:A,Branches!C:C)</f>
        <v>Guntur</v>
      </c>
      <c r="W242" t="str">
        <f>_xlfn.XLOOKUP(Table5[[#This Row],[Branch_Id]],Branches!A:A,Branches!D:D)</f>
        <v>Andhra Pradesh</v>
      </c>
    </row>
    <row r="243" spans="1:23" x14ac:dyDescent="0.3">
      <c r="A243" t="s">
        <v>796</v>
      </c>
      <c r="B243">
        <v>1022</v>
      </c>
      <c r="C243" t="s">
        <v>233</v>
      </c>
      <c r="D243" t="s">
        <v>311</v>
      </c>
      <c r="E243">
        <v>3737012</v>
      </c>
      <c r="F243">
        <v>8.5</v>
      </c>
      <c r="G243">
        <v>240</v>
      </c>
      <c r="H243" t="s">
        <v>797</v>
      </c>
      <c r="I243" t="s">
        <v>336</v>
      </c>
      <c r="K243" t="str">
        <f>_xlfn.XLOOKUP(Table5[[#This Row],[Customer_ID]],Customers!A:A,Customers!B:B)</f>
        <v>Customer 1022</v>
      </c>
      <c r="L243" t="str">
        <f>_xlfn.XLOOKUP(Table5[[#This Row],[Loan_Type_ID]],Loan_Types!A:A,Loan_Types!B:B)</f>
        <v>Personal Loan</v>
      </c>
      <c r="M243" t="str">
        <f>_xlfn.XLOOKUP(Table5[[#This Row],[Customer_ID]],Customers!A:A,Customers!H:H)</f>
        <v>B02</v>
      </c>
      <c r="N243" t="str">
        <f>_xlfn.XLOOKUP(Table5[[#This Row],[Branch_Id]],Branches!A:A,Branches!B:B)</f>
        <v xml:space="preserve">Vijayawada </v>
      </c>
      <c r="O243" t="str">
        <f>IF(Table5[[#This Row],[Loan_Amount]]&gt;=1000000,"High value","Normal")</f>
        <v>High value</v>
      </c>
      <c r="P243" t="str">
        <f>IF(Table5[[#This Row],[Approval_Date]]="Approved","Processed","Under Review")</f>
        <v>Under Review</v>
      </c>
      <c r="Q243">
        <f>SUMIFS(Loan_Repayments!E:E,Loan_Repayments!B:B,Table5[[#This Row],[Loan_ID]])</f>
        <v>70578</v>
      </c>
      <c r="R243">
        <f>Table5[[#This Row],[Loan_Amount]]-Table5[[#This Row],[Total_Amount_Paid.]]</f>
        <v>3666434</v>
      </c>
      <c r="S243" t="str">
        <f t="shared" si="3"/>
        <v>Jan</v>
      </c>
      <c r="T243" t="str">
        <f>_xlfn.XLOOKUP(Table5[[#This Row],[Customer_ID]],Customers!A:A,Customers!C:C)</f>
        <v>Male</v>
      </c>
      <c r="U243" t="str">
        <f>_xlfn.XLOOKUP(Table5[[#This Row],[Employee_ID]],Employees!A:A,Employees!B:B)</f>
        <v>Employee 29</v>
      </c>
      <c r="V243" t="str">
        <f>_xlfn.XLOOKUP(Table5[[#This Row],[Branch_Id]],Branches!A:A,Branches!C:C)</f>
        <v>Vijayawada</v>
      </c>
      <c r="W243" t="str">
        <f>_xlfn.XLOOKUP(Table5[[#This Row],[Branch_Id]],Branches!A:A,Branches!D:D)</f>
        <v>Andhra Pradesh</v>
      </c>
    </row>
    <row r="244" spans="1:23" x14ac:dyDescent="0.3">
      <c r="A244" t="s">
        <v>798</v>
      </c>
      <c r="B244">
        <v>1137</v>
      </c>
      <c r="C244" t="s">
        <v>233</v>
      </c>
      <c r="D244" t="s">
        <v>273</v>
      </c>
      <c r="E244">
        <v>4650117</v>
      </c>
      <c r="F244">
        <v>7.5</v>
      </c>
      <c r="G244">
        <v>240</v>
      </c>
      <c r="H244" t="s">
        <v>799</v>
      </c>
      <c r="I244" t="s">
        <v>323</v>
      </c>
      <c r="J244" t="s">
        <v>567</v>
      </c>
      <c r="K244" t="str">
        <f>_xlfn.XLOOKUP(Table5[[#This Row],[Customer_ID]],Customers!A:A,Customers!B:B)</f>
        <v>Customer 1137</v>
      </c>
      <c r="L244" t="str">
        <f>_xlfn.XLOOKUP(Table5[[#This Row],[Loan_Type_ID]],Loan_Types!A:A,Loan_Types!B:B)</f>
        <v>Personal Loan</v>
      </c>
      <c r="M244" t="str">
        <f>_xlfn.XLOOKUP(Table5[[#This Row],[Customer_ID]],Customers!A:A,Customers!H:H)</f>
        <v>B05</v>
      </c>
      <c r="N244" t="str">
        <f>_xlfn.XLOOKUP(Table5[[#This Row],[Branch_Id]],Branches!A:A,Branches!B:B)</f>
        <v xml:space="preserve">Warangal </v>
      </c>
      <c r="O244" t="str">
        <f>IF(Table5[[#This Row],[Loan_Amount]]&gt;=1000000,"High value","Normal")</f>
        <v>High value</v>
      </c>
      <c r="P244" t="str">
        <f>IF(Table5[[#This Row],[Approval_Date]]="Approved","Processed","Under Review")</f>
        <v>Under Review</v>
      </c>
      <c r="Q244">
        <f>SUMIFS(Loan_Repayments!E:E,Loan_Repayments!B:B,Table5[[#This Row],[Loan_ID]])</f>
        <v>214471</v>
      </c>
      <c r="R244">
        <f>Table5[[#This Row],[Loan_Amount]]-Table5[[#This Row],[Total_Amount_Paid.]]</f>
        <v>4435646</v>
      </c>
      <c r="S244" t="str">
        <f t="shared" si="3"/>
        <v>Sep</v>
      </c>
      <c r="T244" t="str">
        <f>_xlfn.XLOOKUP(Table5[[#This Row],[Customer_ID]],Customers!A:A,Customers!C:C)</f>
        <v>Female</v>
      </c>
      <c r="U244" t="str">
        <f>_xlfn.XLOOKUP(Table5[[#This Row],[Employee_ID]],Employees!A:A,Employees!B:B)</f>
        <v>Employee 10</v>
      </c>
      <c r="V244" t="str">
        <f>_xlfn.XLOOKUP(Table5[[#This Row],[Branch_Id]],Branches!A:A,Branches!C:C)</f>
        <v>Warangal</v>
      </c>
      <c r="W244" t="str">
        <f>_xlfn.XLOOKUP(Table5[[#This Row],[Branch_Id]],Branches!A:A,Branches!D:D)</f>
        <v>Telangana</v>
      </c>
    </row>
    <row r="245" spans="1:23" x14ac:dyDescent="0.3">
      <c r="A245" t="s">
        <v>800</v>
      </c>
      <c r="B245">
        <v>1176</v>
      </c>
      <c r="C245" t="s">
        <v>231</v>
      </c>
      <c r="D245" t="s">
        <v>307</v>
      </c>
      <c r="E245">
        <v>7972153</v>
      </c>
      <c r="F245">
        <v>9.5</v>
      </c>
      <c r="G245">
        <v>240</v>
      </c>
      <c r="H245" t="s">
        <v>440</v>
      </c>
      <c r="I245" t="s">
        <v>323</v>
      </c>
      <c r="J245" t="s">
        <v>343</v>
      </c>
      <c r="K245" t="str">
        <f>_xlfn.XLOOKUP(Table5[[#This Row],[Customer_ID]],Customers!A:A,Customers!B:B)</f>
        <v>Customer 1176</v>
      </c>
      <c r="L245" t="str">
        <f>_xlfn.XLOOKUP(Table5[[#This Row],[Loan_Type_ID]],Loan_Types!A:A,Loan_Types!B:B)</f>
        <v>Home Loan</v>
      </c>
      <c r="M245" t="str">
        <f>_xlfn.XLOOKUP(Table5[[#This Row],[Customer_ID]],Customers!A:A,Customers!H:H)</f>
        <v>B05</v>
      </c>
      <c r="N245" t="str">
        <f>_xlfn.XLOOKUP(Table5[[#This Row],[Branch_Id]],Branches!A:A,Branches!B:B)</f>
        <v xml:space="preserve">Warangal </v>
      </c>
      <c r="O245" t="str">
        <f>IF(Table5[[#This Row],[Loan_Amount]]&gt;=1000000,"High value","Normal")</f>
        <v>High value</v>
      </c>
      <c r="P245" t="str">
        <f>IF(Table5[[#This Row],[Approval_Date]]="Approved","Processed","Under Review")</f>
        <v>Under Review</v>
      </c>
      <c r="Q245">
        <f>SUMIFS(Loan_Repayments!E:E,Loan_Repayments!B:B,Table5[[#This Row],[Loan_ID]])</f>
        <v>58363</v>
      </c>
      <c r="R245">
        <f>Table5[[#This Row],[Loan_Amount]]-Table5[[#This Row],[Total_Amount_Paid.]]</f>
        <v>7913790</v>
      </c>
      <c r="S245" t="str">
        <f t="shared" si="3"/>
        <v>Jul</v>
      </c>
      <c r="T245" t="str">
        <f>_xlfn.XLOOKUP(Table5[[#This Row],[Customer_ID]],Customers!A:A,Customers!C:C)</f>
        <v>Female</v>
      </c>
      <c r="U245" t="str">
        <f>_xlfn.XLOOKUP(Table5[[#This Row],[Employee_ID]],Employees!A:A,Employees!B:B)</f>
        <v>Employee 27</v>
      </c>
      <c r="V245" t="str">
        <f>_xlfn.XLOOKUP(Table5[[#This Row],[Branch_Id]],Branches!A:A,Branches!C:C)</f>
        <v>Warangal</v>
      </c>
      <c r="W245" t="str">
        <f>_xlfn.XLOOKUP(Table5[[#This Row],[Branch_Id]],Branches!A:A,Branches!D:D)</f>
        <v>Telangana</v>
      </c>
    </row>
    <row r="246" spans="1:23" x14ac:dyDescent="0.3">
      <c r="A246" t="s">
        <v>801</v>
      </c>
      <c r="B246">
        <v>1055</v>
      </c>
      <c r="C246" t="s">
        <v>231</v>
      </c>
      <c r="D246" t="s">
        <v>271</v>
      </c>
      <c r="E246">
        <v>2580142</v>
      </c>
      <c r="F246">
        <v>8.5</v>
      </c>
      <c r="G246">
        <v>120</v>
      </c>
      <c r="H246" t="s">
        <v>740</v>
      </c>
      <c r="I246" t="s">
        <v>323</v>
      </c>
      <c r="J246" t="s">
        <v>802</v>
      </c>
      <c r="K246" t="str">
        <f>_xlfn.XLOOKUP(Table5[[#This Row],[Customer_ID]],Customers!A:A,Customers!B:B)</f>
        <v>Customer 1055</v>
      </c>
      <c r="L246" t="str">
        <f>_xlfn.XLOOKUP(Table5[[#This Row],[Loan_Type_ID]],Loan_Types!A:A,Loan_Types!B:B)</f>
        <v>Home Loan</v>
      </c>
      <c r="M246" t="str">
        <f>_xlfn.XLOOKUP(Table5[[#This Row],[Customer_ID]],Customers!A:A,Customers!H:H)</f>
        <v>B05</v>
      </c>
      <c r="N246" t="str">
        <f>_xlfn.XLOOKUP(Table5[[#This Row],[Branch_Id]],Branches!A:A,Branches!B:B)</f>
        <v xml:space="preserve">Warangal </v>
      </c>
      <c r="O246" t="str">
        <f>IF(Table5[[#This Row],[Loan_Amount]]&gt;=1000000,"High value","Normal")</f>
        <v>High value</v>
      </c>
      <c r="P246" t="str">
        <f>IF(Table5[[#This Row],[Approval_Date]]="Approved","Processed","Under Review")</f>
        <v>Under Review</v>
      </c>
      <c r="Q246">
        <f>SUMIFS(Loan_Repayments!E:E,Loan_Repayments!B:B,Table5[[#This Row],[Loan_ID]])</f>
        <v>205361</v>
      </c>
      <c r="R246">
        <f>Table5[[#This Row],[Loan_Amount]]-Table5[[#This Row],[Total_Amount_Paid.]]</f>
        <v>2374781</v>
      </c>
      <c r="S246" t="str">
        <f t="shared" si="3"/>
        <v>Mar</v>
      </c>
      <c r="T246" t="str">
        <f>_xlfn.XLOOKUP(Table5[[#This Row],[Customer_ID]],Customers!A:A,Customers!C:C)</f>
        <v>Female</v>
      </c>
      <c r="U246" t="str">
        <f>_xlfn.XLOOKUP(Table5[[#This Row],[Employee_ID]],Employees!A:A,Employees!B:B)</f>
        <v>Employee 9</v>
      </c>
      <c r="V246" t="str">
        <f>_xlfn.XLOOKUP(Table5[[#This Row],[Branch_Id]],Branches!A:A,Branches!C:C)</f>
        <v>Warangal</v>
      </c>
      <c r="W246" t="str">
        <f>_xlfn.XLOOKUP(Table5[[#This Row],[Branch_Id]],Branches!A:A,Branches!D:D)</f>
        <v>Telangana</v>
      </c>
    </row>
    <row r="247" spans="1:23" x14ac:dyDescent="0.3">
      <c r="A247" t="s">
        <v>803</v>
      </c>
      <c r="B247">
        <v>1002</v>
      </c>
      <c r="C247" t="s">
        <v>233</v>
      </c>
      <c r="D247" t="s">
        <v>260</v>
      </c>
      <c r="E247">
        <v>9253732</v>
      </c>
      <c r="F247">
        <v>11</v>
      </c>
      <c r="G247">
        <v>36</v>
      </c>
      <c r="H247" t="s">
        <v>673</v>
      </c>
      <c r="I247" t="s">
        <v>346</v>
      </c>
      <c r="K247" t="str">
        <f>_xlfn.XLOOKUP(Table5[[#This Row],[Customer_ID]],Customers!A:A,Customers!B:B)</f>
        <v>Customer 1002</v>
      </c>
      <c r="L247" t="str">
        <f>_xlfn.XLOOKUP(Table5[[#This Row],[Loan_Type_ID]],Loan_Types!A:A,Loan_Types!B:B)</f>
        <v>Personal Loan</v>
      </c>
      <c r="M247" t="str">
        <f>_xlfn.XLOOKUP(Table5[[#This Row],[Customer_ID]],Customers!A:A,Customers!H:H)</f>
        <v>B05</v>
      </c>
      <c r="N247" t="str">
        <f>_xlfn.XLOOKUP(Table5[[#This Row],[Branch_Id]],Branches!A:A,Branches!B:B)</f>
        <v xml:space="preserve">Warangal </v>
      </c>
      <c r="O247" t="str">
        <f>IF(Table5[[#This Row],[Loan_Amount]]&gt;=1000000,"High value","Normal")</f>
        <v>High value</v>
      </c>
      <c r="P247" t="str">
        <f>IF(Table5[[#This Row],[Approval_Date]]="Approved","Processed","Under Review")</f>
        <v>Under Review</v>
      </c>
      <c r="Q247">
        <f>SUMIFS(Loan_Repayments!E:E,Loan_Repayments!B:B,Table5[[#This Row],[Loan_ID]])</f>
        <v>192147</v>
      </c>
      <c r="R247">
        <f>Table5[[#This Row],[Loan_Amount]]-Table5[[#This Row],[Total_Amount_Paid.]]</f>
        <v>9061585</v>
      </c>
      <c r="S247" t="str">
        <f t="shared" si="3"/>
        <v>Sep</v>
      </c>
      <c r="T247" t="str">
        <f>_xlfn.XLOOKUP(Table5[[#This Row],[Customer_ID]],Customers!A:A,Customers!C:C)</f>
        <v>Female</v>
      </c>
      <c r="U247" t="str">
        <f>_xlfn.XLOOKUP(Table5[[#This Row],[Employee_ID]],Employees!A:A,Employees!B:B)</f>
        <v>Employee 4</v>
      </c>
      <c r="V247" t="str">
        <f>_xlfn.XLOOKUP(Table5[[#This Row],[Branch_Id]],Branches!A:A,Branches!C:C)</f>
        <v>Warangal</v>
      </c>
      <c r="W247" t="str">
        <f>_xlfn.XLOOKUP(Table5[[#This Row],[Branch_Id]],Branches!A:A,Branches!D:D)</f>
        <v>Telangana</v>
      </c>
    </row>
    <row r="248" spans="1:23" x14ac:dyDescent="0.3">
      <c r="A248" t="s">
        <v>804</v>
      </c>
      <c r="B248">
        <v>1031</v>
      </c>
      <c r="C248" t="s">
        <v>237</v>
      </c>
      <c r="D248" t="s">
        <v>264</v>
      </c>
      <c r="E248">
        <v>2575495</v>
      </c>
      <c r="F248">
        <v>7.5</v>
      </c>
      <c r="G248">
        <v>60</v>
      </c>
      <c r="H248" t="s">
        <v>650</v>
      </c>
      <c r="I248" t="s">
        <v>323</v>
      </c>
      <c r="J248" t="s">
        <v>805</v>
      </c>
      <c r="K248" t="str">
        <f>_xlfn.XLOOKUP(Table5[[#This Row],[Customer_ID]],Customers!A:A,Customers!B:B)</f>
        <v>Customer 1031</v>
      </c>
      <c r="L248" t="str">
        <f>_xlfn.XLOOKUP(Table5[[#This Row],[Loan_Type_ID]],Loan_Types!A:A,Loan_Types!B:B)</f>
        <v>Education Loan</v>
      </c>
      <c r="M248" t="str">
        <f>_xlfn.XLOOKUP(Table5[[#This Row],[Customer_ID]],Customers!A:A,Customers!H:H)</f>
        <v>B01</v>
      </c>
      <c r="N248" t="str">
        <f>_xlfn.XLOOKUP(Table5[[#This Row],[Branch_Id]],Branches!A:A,Branches!B:B)</f>
        <v xml:space="preserve">Hyderabad </v>
      </c>
      <c r="O248" t="str">
        <f>IF(Table5[[#This Row],[Loan_Amount]]&gt;=1000000,"High value","Normal")</f>
        <v>High value</v>
      </c>
      <c r="P248" t="str">
        <f>IF(Table5[[#This Row],[Approval_Date]]="Approved","Processed","Under Review")</f>
        <v>Under Review</v>
      </c>
      <c r="Q248">
        <f>SUMIFS(Loan_Repayments!E:E,Loan_Repayments!B:B,Table5[[#This Row],[Loan_ID]])</f>
        <v>55484</v>
      </c>
      <c r="R248">
        <f>Table5[[#This Row],[Loan_Amount]]-Table5[[#This Row],[Total_Amount_Paid.]]</f>
        <v>2520011</v>
      </c>
      <c r="S248" t="str">
        <f t="shared" si="3"/>
        <v>Apr</v>
      </c>
      <c r="T248" t="str">
        <f>_xlfn.XLOOKUP(Table5[[#This Row],[Customer_ID]],Customers!A:A,Customers!C:C)</f>
        <v>Male</v>
      </c>
      <c r="U248" t="str">
        <f>_xlfn.XLOOKUP(Table5[[#This Row],[Employee_ID]],Employees!A:A,Employees!B:B)</f>
        <v>Employee 6</v>
      </c>
      <c r="V248" t="str">
        <f>_xlfn.XLOOKUP(Table5[[#This Row],[Branch_Id]],Branches!A:A,Branches!C:C)</f>
        <v>Hyderabad</v>
      </c>
      <c r="W248" t="str">
        <f>_xlfn.XLOOKUP(Table5[[#This Row],[Branch_Id]],Branches!A:A,Branches!D:D)</f>
        <v>Telangana</v>
      </c>
    </row>
    <row r="249" spans="1:23" x14ac:dyDescent="0.3">
      <c r="A249" t="s">
        <v>806</v>
      </c>
      <c r="B249">
        <v>1193</v>
      </c>
      <c r="C249" t="s">
        <v>231</v>
      </c>
      <c r="D249" t="s">
        <v>297</v>
      </c>
      <c r="E249">
        <v>6204279</v>
      </c>
      <c r="F249">
        <v>8.5</v>
      </c>
      <c r="G249">
        <v>36</v>
      </c>
      <c r="H249" t="s">
        <v>454</v>
      </c>
      <c r="I249" t="s">
        <v>323</v>
      </c>
      <c r="J249" t="s">
        <v>429</v>
      </c>
      <c r="K249" t="str">
        <f>_xlfn.XLOOKUP(Table5[[#This Row],[Customer_ID]],Customers!A:A,Customers!B:B)</f>
        <v>Customer 1193</v>
      </c>
      <c r="L249" t="str">
        <f>_xlfn.XLOOKUP(Table5[[#This Row],[Loan_Type_ID]],Loan_Types!A:A,Loan_Types!B:B)</f>
        <v>Home Loan</v>
      </c>
      <c r="M249" t="str">
        <f>_xlfn.XLOOKUP(Table5[[#This Row],[Customer_ID]],Customers!A:A,Customers!H:H)</f>
        <v>B01</v>
      </c>
      <c r="N249" t="str">
        <f>_xlfn.XLOOKUP(Table5[[#This Row],[Branch_Id]],Branches!A:A,Branches!B:B)</f>
        <v xml:space="preserve">Hyderabad </v>
      </c>
      <c r="O249" t="str">
        <f>IF(Table5[[#This Row],[Loan_Amount]]&gt;=1000000,"High value","Normal")</f>
        <v>High value</v>
      </c>
      <c r="P249" t="str">
        <f>IF(Table5[[#This Row],[Approval_Date]]="Approved","Processed","Under Review")</f>
        <v>Under Review</v>
      </c>
      <c r="Q249">
        <f>SUMIFS(Loan_Repayments!E:E,Loan_Repayments!B:B,Table5[[#This Row],[Loan_ID]])</f>
        <v>41426</v>
      </c>
      <c r="R249">
        <f>Table5[[#This Row],[Loan_Amount]]-Table5[[#This Row],[Total_Amount_Paid.]]</f>
        <v>6162853</v>
      </c>
      <c r="S249" t="str">
        <f t="shared" si="3"/>
        <v>Mar</v>
      </c>
      <c r="T249" t="str">
        <f>_xlfn.XLOOKUP(Table5[[#This Row],[Customer_ID]],Customers!A:A,Customers!C:C)</f>
        <v>Female</v>
      </c>
      <c r="U249" t="str">
        <f>_xlfn.XLOOKUP(Table5[[#This Row],[Employee_ID]],Employees!A:A,Employees!B:B)</f>
        <v>Employee 22</v>
      </c>
      <c r="V249" t="str">
        <f>_xlfn.XLOOKUP(Table5[[#This Row],[Branch_Id]],Branches!A:A,Branches!C:C)</f>
        <v>Hyderabad</v>
      </c>
      <c r="W249" t="str">
        <f>_xlfn.XLOOKUP(Table5[[#This Row],[Branch_Id]],Branches!A:A,Branches!D:D)</f>
        <v>Telangana</v>
      </c>
    </row>
    <row r="250" spans="1:23" x14ac:dyDescent="0.3">
      <c r="A250" t="s">
        <v>807</v>
      </c>
      <c r="B250">
        <v>1062</v>
      </c>
      <c r="C250" t="s">
        <v>237</v>
      </c>
      <c r="D250" t="s">
        <v>313</v>
      </c>
      <c r="E250">
        <v>6468393</v>
      </c>
      <c r="F250">
        <v>9.5</v>
      </c>
      <c r="G250">
        <v>240</v>
      </c>
      <c r="H250" t="s">
        <v>808</v>
      </c>
      <c r="I250" t="s">
        <v>323</v>
      </c>
      <c r="J250" t="s">
        <v>393</v>
      </c>
      <c r="K250" t="str">
        <f>_xlfn.XLOOKUP(Table5[[#This Row],[Customer_ID]],Customers!A:A,Customers!B:B)</f>
        <v>Customer 1062</v>
      </c>
      <c r="L250" t="str">
        <f>_xlfn.XLOOKUP(Table5[[#This Row],[Loan_Type_ID]],Loan_Types!A:A,Loan_Types!B:B)</f>
        <v>Education Loan</v>
      </c>
      <c r="M250" t="str">
        <f>_xlfn.XLOOKUP(Table5[[#This Row],[Customer_ID]],Customers!A:A,Customers!H:H)</f>
        <v>B04</v>
      </c>
      <c r="N250" t="str">
        <f>_xlfn.XLOOKUP(Table5[[#This Row],[Branch_Id]],Branches!A:A,Branches!B:B)</f>
        <v xml:space="preserve">Guntur </v>
      </c>
      <c r="O250" t="str">
        <f>IF(Table5[[#This Row],[Loan_Amount]]&gt;=1000000,"High value","Normal")</f>
        <v>High value</v>
      </c>
      <c r="P250" t="str">
        <f>IF(Table5[[#This Row],[Approval_Date]]="Approved","Processed","Under Review")</f>
        <v>Under Review</v>
      </c>
      <c r="Q250">
        <f>SUMIFS(Loan_Repayments!E:E,Loan_Repayments!B:B,Table5[[#This Row],[Loan_ID]])</f>
        <v>48406</v>
      </c>
      <c r="R250">
        <f>Table5[[#This Row],[Loan_Amount]]-Table5[[#This Row],[Total_Amount_Paid.]]</f>
        <v>6419987</v>
      </c>
      <c r="S250" t="str">
        <f t="shared" si="3"/>
        <v>May</v>
      </c>
      <c r="T250" t="str">
        <f>_xlfn.XLOOKUP(Table5[[#This Row],[Customer_ID]],Customers!A:A,Customers!C:C)</f>
        <v>Male</v>
      </c>
      <c r="U250" t="str">
        <f>_xlfn.XLOOKUP(Table5[[#This Row],[Employee_ID]],Employees!A:A,Employees!B:B)</f>
        <v>Employee 30</v>
      </c>
      <c r="V250" t="str">
        <f>_xlfn.XLOOKUP(Table5[[#This Row],[Branch_Id]],Branches!A:A,Branches!C:C)</f>
        <v>Guntur</v>
      </c>
      <c r="W250" t="str">
        <f>_xlfn.XLOOKUP(Table5[[#This Row],[Branch_Id]],Branches!A:A,Branches!D:D)</f>
        <v>Andhra Pradesh</v>
      </c>
    </row>
    <row r="251" spans="1:23" x14ac:dyDescent="0.3">
      <c r="A251" t="s">
        <v>809</v>
      </c>
      <c r="B251">
        <v>1081</v>
      </c>
      <c r="C251" t="s">
        <v>231</v>
      </c>
      <c r="D251" t="s">
        <v>262</v>
      </c>
      <c r="E251">
        <v>4527281</v>
      </c>
      <c r="F251">
        <v>8.5</v>
      </c>
      <c r="G251">
        <v>120</v>
      </c>
      <c r="H251" t="s">
        <v>322</v>
      </c>
      <c r="I251" t="s">
        <v>323</v>
      </c>
      <c r="J251" t="s">
        <v>407</v>
      </c>
      <c r="K251" t="str">
        <f>_xlfn.XLOOKUP(Table5[[#This Row],[Customer_ID]],Customers!A:A,Customers!B:B)</f>
        <v>Customer 1081</v>
      </c>
      <c r="L251" t="str">
        <f>_xlfn.XLOOKUP(Table5[[#This Row],[Loan_Type_ID]],Loan_Types!A:A,Loan_Types!B:B)</f>
        <v>Home Loan</v>
      </c>
      <c r="M251" t="str">
        <f>_xlfn.XLOOKUP(Table5[[#This Row],[Customer_ID]],Customers!A:A,Customers!H:H)</f>
        <v>B05</v>
      </c>
      <c r="N251" t="str">
        <f>_xlfn.XLOOKUP(Table5[[#This Row],[Branch_Id]],Branches!A:A,Branches!B:B)</f>
        <v xml:space="preserve">Warangal </v>
      </c>
      <c r="O251" t="str">
        <f>IF(Table5[[#This Row],[Loan_Amount]]&gt;=1000000,"High value","Normal")</f>
        <v>High value</v>
      </c>
      <c r="P251" t="str">
        <f>IF(Table5[[#This Row],[Approval_Date]]="Approved","Processed","Under Review")</f>
        <v>Under Review</v>
      </c>
      <c r="Q251">
        <f>SUMIFS(Loan_Repayments!E:E,Loan_Repayments!B:B,Table5[[#This Row],[Loan_ID]])</f>
        <v>9081</v>
      </c>
      <c r="R251">
        <f>Table5[[#This Row],[Loan_Amount]]-Table5[[#This Row],[Total_Amount_Paid.]]</f>
        <v>4518200</v>
      </c>
      <c r="S251" t="str">
        <f t="shared" si="3"/>
        <v>Aug</v>
      </c>
      <c r="T251" t="str">
        <f>_xlfn.XLOOKUP(Table5[[#This Row],[Customer_ID]],Customers!A:A,Customers!C:C)</f>
        <v>Female</v>
      </c>
      <c r="U251" t="str">
        <f>_xlfn.XLOOKUP(Table5[[#This Row],[Employee_ID]],Employees!A:A,Employees!B:B)</f>
        <v>Employee 5</v>
      </c>
      <c r="V251" t="str">
        <f>_xlfn.XLOOKUP(Table5[[#This Row],[Branch_Id]],Branches!A:A,Branches!C:C)</f>
        <v>Warangal</v>
      </c>
      <c r="W251" t="str">
        <f>_xlfn.XLOOKUP(Table5[[#This Row],[Branch_Id]],Branches!A:A,Branches!D:D)</f>
        <v>Telangana</v>
      </c>
    </row>
    <row r="252" spans="1:23" x14ac:dyDescent="0.3">
      <c r="A252" t="s">
        <v>810</v>
      </c>
      <c r="B252">
        <v>1035</v>
      </c>
      <c r="C252" t="s">
        <v>233</v>
      </c>
      <c r="D252" t="s">
        <v>305</v>
      </c>
      <c r="E252">
        <v>5580079</v>
      </c>
      <c r="F252">
        <v>8.5</v>
      </c>
      <c r="G252">
        <v>36</v>
      </c>
      <c r="H252" t="s">
        <v>811</v>
      </c>
      <c r="I252" t="s">
        <v>323</v>
      </c>
      <c r="J252" t="s">
        <v>812</v>
      </c>
      <c r="K252" t="str">
        <f>_xlfn.XLOOKUP(Table5[[#This Row],[Customer_ID]],Customers!A:A,Customers!B:B)</f>
        <v>Customer 1035</v>
      </c>
      <c r="L252" t="str">
        <f>_xlfn.XLOOKUP(Table5[[#This Row],[Loan_Type_ID]],Loan_Types!A:A,Loan_Types!B:B)</f>
        <v>Personal Loan</v>
      </c>
      <c r="M252" t="str">
        <f>_xlfn.XLOOKUP(Table5[[#This Row],[Customer_ID]],Customers!A:A,Customers!H:H)</f>
        <v>B05</v>
      </c>
      <c r="N252" t="str">
        <f>_xlfn.XLOOKUP(Table5[[#This Row],[Branch_Id]],Branches!A:A,Branches!B:B)</f>
        <v xml:space="preserve">Warangal </v>
      </c>
      <c r="O252" t="str">
        <f>IF(Table5[[#This Row],[Loan_Amount]]&gt;=1000000,"High value","Normal")</f>
        <v>High value</v>
      </c>
      <c r="P252" t="str">
        <f>IF(Table5[[#This Row],[Approval_Date]]="Approved","Processed","Under Review")</f>
        <v>Under Review</v>
      </c>
      <c r="Q252">
        <f>SUMIFS(Loan_Repayments!E:E,Loan_Repayments!B:B,Table5[[#This Row],[Loan_ID]])</f>
        <v>37723</v>
      </c>
      <c r="R252">
        <f>Table5[[#This Row],[Loan_Amount]]-Table5[[#This Row],[Total_Amount_Paid.]]</f>
        <v>5542356</v>
      </c>
      <c r="S252" t="str">
        <f t="shared" si="3"/>
        <v>Jan</v>
      </c>
      <c r="T252" t="str">
        <f>_xlfn.XLOOKUP(Table5[[#This Row],[Customer_ID]],Customers!A:A,Customers!C:C)</f>
        <v>Male</v>
      </c>
      <c r="U252" t="str">
        <f>_xlfn.XLOOKUP(Table5[[#This Row],[Employee_ID]],Employees!A:A,Employees!B:B)</f>
        <v>Employee 26</v>
      </c>
      <c r="V252" t="str">
        <f>_xlfn.XLOOKUP(Table5[[#This Row],[Branch_Id]],Branches!A:A,Branches!C:C)</f>
        <v>Warangal</v>
      </c>
      <c r="W252" t="str">
        <f>_xlfn.XLOOKUP(Table5[[#This Row],[Branch_Id]],Branches!A:A,Branches!D:D)</f>
        <v>Telangana</v>
      </c>
    </row>
    <row r="253" spans="1:23" x14ac:dyDescent="0.3">
      <c r="A253" t="s">
        <v>813</v>
      </c>
      <c r="B253">
        <v>1012</v>
      </c>
      <c r="C253" t="s">
        <v>237</v>
      </c>
      <c r="D253" t="s">
        <v>307</v>
      </c>
      <c r="E253">
        <v>1676490</v>
      </c>
      <c r="F253">
        <v>7.5</v>
      </c>
      <c r="G253">
        <v>60</v>
      </c>
      <c r="H253" t="s">
        <v>429</v>
      </c>
      <c r="I253" t="s">
        <v>323</v>
      </c>
      <c r="J253" t="s">
        <v>414</v>
      </c>
      <c r="K253" t="str">
        <f>_xlfn.XLOOKUP(Table5[[#This Row],[Customer_ID]],Customers!A:A,Customers!B:B)</f>
        <v>Customer 1012</v>
      </c>
      <c r="L253" t="str">
        <f>_xlfn.XLOOKUP(Table5[[#This Row],[Loan_Type_ID]],Loan_Types!A:A,Loan_Types!B:B)</f>
        <v>Education Loan</v>
      </c>
      <c r="M253" t="str">
        <f>_xlfn.XLOOKUP(Table5[[#This Row],[Customer_ID]],Customers!A:A,Customers!H:H)</f>
        <v>B01</v>
      </c>
      <c r="N253" t="str">
        <f>_xlfn.XLOOKUP(Table5[[#This Row],[Branch_Id]],Branches!A:A,Branches!B:B)</f>
        <v xml:space="preserve">Hyderabad </v>
      </c>
      <c r="O253" t="str">
        <f>IF(Table5[[#This Row],[Loan_Amount]]&gt;=1000000,"High value","Normal")</f>
        <v>High value</v>
      </c>
      <c r="P253" t="str">
        <f>IF(Table5[[#This Row],[Approval_Date]]="Approved","Processed","Under Review")</f>
        <v>Under Review</v>
      </c>
      <c r="Q253">
        <f>SUMIFS(Loan_Repayments!E:E,Loan_Repayments!B:B,Table5[[#This Row],[Loan_ID]])</f>
        <v>29679</v>
      </c>
      <c r="R253">
        <f>Table5[[#This Row],[Loan_Amount]]-Table5[[#This Row],[Total_Amount_Paid.]]</f>
        <v>1646811</v>
      </c>
      <c r="S253" t="str">
        <f t="shared" si="3"/>
        <v>Mar</v>
      </c>
      <c r="T253" t="str">
        <f>_xlfn.XLOOKUP(Table5[[#This Row],[Customer_ID]],Customers!A:A,Customers!C:C)</f>
        <v>Female</v>
      </c>
      <c r="U253" t="str">
        <f>_xlfn.XLOOKUP(Table5[[#This Row],[Employee_ID]],Employees!A:A,Employees!B:B)</f>
        <v>Employee 27</v>
      </c>
      <c r="V253" t="str">
        <f>_xlfn.XLOOKUP(Table5[[#This Row],[Branch_Id]],Branches!A:A,Branches!C:C)</f>
        <v>Hyderabad</v>
      </c>
      <c r="W253" t="str">
        <f>_xlfn.XLOOKUP(Table5[[#This Row],[Branch_Id]],Branches!A:A,Branches!D:D)</f>
        <v>Telangana</v>
      </c>
    </row>
    <row r="254" spans="1:23" x14ac:dyDescent="0.3">
      <c r="A254" t="s">
        <v>814</v>
      </c>
      <c r="B254">
        <v>1038</v>
      </c>
      <c r="C254" t="s">
        <v>233</v>
      </c>
      <c r="D254" t="s">
        <v>287</v>
      </c>
      <c r="E254">
        <v>1248043</v>
      </c>
      <c r="F254">
        <v>9.5</v>
      </c>
      <c r="G254">
        <v>240</v>
      </c>
      <c r="H254" t="s">
        <v>405</v>
      </c>
      <c r="I254" t="s">
        <v>323</v>
      </c>
      <c r="J254" t="s">
        <v>815</v>
      </c>
      <c r="K254" t="str">
        <f>_xlfn.XLOOKUP(Table5[[#This Row],[Customer_ID]],Customers!A:A,Customers!B:B)</f>
        <v>Customer 1038</v>
      </c>
      <c r="L254" t="str">
        <f>_xlfn.XLOOKUP(Table5[[#This Row],[Loan_Type_ID]],Loan_Types!A:A,Loan_Types!B:B)</f>
        <v>Personal Loan</v>
      </c>
      <c r="M254" t="str">
        <f>_xlfn.XLOOKUP(Table5[[#This Row],[Customer_ID]],Customers!A:A,Customers!H:H)</f>
        <v>B02</v>
      </c>
      <c r="N254" t="str">
        <f>_xlfn.XLOOKUP(Table5[[#This Row],[Branch_Id]],Branches!A:A,Branches!B:B)</f>
        <v xml:space="preserve">Vijayawada </v>
      </c>
      <c r="O254" t="str">
        <f>IF(Table5[[#This Row],[Loan_Amount]]&gt;=1000000,"High value","Normal")</f>
        <v>High value</v>
      </c>
      <c r="P254" t="str">
        <f>IF(Table5[[#This Row],[Approval_Date]]="Approved","Processed","Under Review")</f>
        <v>Under Review</v>
      </c>
      <c r="Q254">
        <f>SUMIFS(Loan_Repayments!E:E,Loan_Repayments!B:B,Table5[[#This Row],[Loan_ID]])</f>
        <v>78189</v>
      </c>
      <c r="R254">
        <f>Table5[[#This Row],[Loan_Amount]]-Table5[[#This Row],[Total_Amount_Paid.]]</f>
        <v>1169854</v>
      </c>
      <c r="S254" t="str">
        <f t="shared" si="3"/>
        <v>Oct</v>
      </c>
      <c r="T254" t="str">
        <f>_xlfn.XLOOKUP(Table5[[#This Row],[Customer_ID]],Customers!A:A,Customers!C:C)</f>
        <v>Male</v>
      </c>
      <c r="U254" t="str">
        <f>_xlfn.XLOOKUP(Table5[[#This Row],[Employee_ID]],Employees!A:A,Employees!B:B)</f>
        <v>Employee 17</v>
      </c>
      <c r="V254" t="str">
        <f>_xlfn.XLOOKUP(Table5[[#This Row],[Branch_Id]],Branches!A:A,Branches!C:C)</f>
        <v>Vijayawada</v>
      </c>
      <c r="W254" t="str">
        <f>_xlfn.XLOOKUP(Table5[[#This Row],[Branch_Id]],Branches!A:A,Branches!D:D)</f>
        <v>Andhra Pradesh</v>
      </c>
    </row>
    <row r="255" spans="1:23" x14ac:dyDescent="0.3">
      <c r="A255" t="s">
        <v>816</v>
      </c>
      <c r="B255">
        <v>1093</v>
      </c>
      <c r="C255" t="s">
        <v>233</v>
      </c>
      <c r="D255" t="s">
        <v>299</v>
      </c>
      <c r="E255">
        <v>5934409</v>
      </c>
      <c r="F255">
        <v>12</v>
      </c>
      <c r="G255">
        <v>120</v>
      </c>
      <c r="H255" t="s">
        <v>502</v>
      </c>
      <c r="I255" t="s">
        <v>323</v>
      </c>
      <c r="J255" t="s">
        <v>396</v>
      </c>
      <c r="K255" t="str">
        <f>_xlfn.XLOOKUP(Table5[[#This Row],[Customer_ID]],Customers!A:A,Customers!B:B)</f>
        <v>Customer 1093</v>
      </c>
      <c r="L255" t="str">
        <f>_xlfn.XLOOKUP(Table5[[#This Row],[Loan_Type_ID]],Loan_Types!A:A,Loan_Types!B:B)</f>
        <v>Personal Loan</v>
      </c>
      <c r="M255" t="str">
        <f>_xlfn.XLOOKUP(Table5[[#This Row],[Customer_ID]],Customers!A:A,Customers!H:H)</f>
        <v>B04</v>
      </c>
      <c r="N255" t="str">
        <f>_xlfn.XLOOKUP(Table5[[#This Row],[Branch_Id]],Branches!A:A,Branches!B:B)</f>
        <v xml:space="preserve">Guntur </v>
      </c>
      <c r="O255" t="str">
        <f>IF(Table5[[#This Row],[Loan_Amount]]&gt;=1000000,"High value","Normal")</f>
        <v>High value</v>
      </c>
      <c r="P255" t="str">
        <f>IF(Table5[[#This Row],[Approval_Date]]="Approved","Processed","Under Review")</f>
        <v>Under Review</v>
      </c>
      <c r="Q255">
        <f>SUMIFS(Loan_Repayments!E:E,Loan_Repayments!B:B,Table5[[#This Row],[Loan_ID]])</f>
        <v>106995</v>
      </c>
      <c r="R255">
        <f>Table5[[#This Row],[Loan_Amount]]-Table5[[#This Row],[Total_Amount_Paid.]]</f>
        <v>5827414</v>
      </c>
      <c r="S255" t="str">
        <f t="shared" si="3"/>
        <v>Aug</v>
      </c>
      <c r="T255" t="str">
        <f>_xlfn.XLOOKUP(Table5[[#This Row],[Customer_ID]],Customers!A:A,Customers!C:C)</f>
        <v>Female</v>
      </c>
      <c r="U255" t="str">
        <f>_xlfn.XLOOKUP(Table5[[#This Row],[Employee_ID]],Employees!A:A,Employees!B:B)</f>
        <v>Employee 23</v>
      </c>
      <c r="V255" t="str">
        <f>_xlfn.XLOOKUP(Table5[[#This Row],[Branch_Id]],Branches!A:A,Branches!C:C)</f>
        <v>Guntur</v>
      </c>
      <c r="W255" t="str">
        <f>_xlfn.XLOOKUP(Table5[[#This Row],[Branch_Id]],Branches!A:A,Branches!D:D)</f>
        <v>Andhra Pradesh</v>
      </c>
    </row>
    <row r="256" spans="1:23" x14ac:dyDescent="0.3">
      <c r="A256" t="s">
        <v>817</v>
      </c>
      <c r="B256">
        <v>1158</v>
      </c>
      <c r="C256" t="s">
        <v>231</v>
      </c>
      <c r="D256" t="s">
        <v>291</v>
      </c>
      <c r="E256">
        <v>6520426</v>
      </c>
      <c r="F256">
        <v>12</v>
      </c>
      <c r="G256">
        <v>240</v>
      </c>
      <c r="H256" t="s">
        <v>818</v>
      </c>
      <c r="I256" t="s">
        <v>323</v>
      </c>
      <c r="J256" t="s">
        <v>610</v>
      </c>
      <c r="K256" t="str">
        <f>_xlfn.XLOOKUP(Table5[[#This Row],[Customer_ID]],Customers!A:A,Customers!B:B)</f>
        <v>Customer 1158</v>
      </c>
      <c r="L256" t="str">
        <f>_xlfn.XLOOKUP(Table5[[#This Row],[Loan_Type_ID]],Loan_Types!A:A,Loan_Types!B:B)</f>
        <v>Home Loan</v>
      </c>
      <c r="M256" t="str">
        <f>_xlfn.XLOOKUP(Table5[[#This Row],[Customer_ID]],Customers!A:A,Customers!H:H)</f>
        <v>B05</v>
      </c>
      <c r="N256" t="str">
        <f>_xlfn.XLOOKUP(Table5[[#This Row],[Branch_Id]],Branches!A:A,Branches!B:B)</f>
        <v xml:space="preserve">Warangal </v>
      </c>
      <c r="O256" t="str">
        <f>IF(Table5[[#This Row],[Loan_Amount]]&gt;=1000000,"High value","Normal")</f>
        <v>High value</v>
      </c>
      <c r="P256" t="str">
        <f>IF(Table5[[#This Row],[Approval_Date]]="Approved","Processed","Under Review")</f>
        <v>Under Review</v>
      </c>
      <c r="Q256">
        <f>SUMIFS(Loan_Repayments!E:E,Loan_Repayments!B:B,Table5[[#This Row],[Loan_ID]])</f>
        <v>108208</v>
      </c>
      <c r="R256">
        <f>Table5[[#This Row],[Loan_Amount]]-Table5[[#This Row],[Total_Amount_Paid.]]</f>
        <v>6412218</v>
      </c>
      <c r="S256" t="str">
        <f t="shared" si="3"/>
        <v>Jul</v>
      </c>
      <c r="T256" t="str">
        <f>_xlfn.XLOOKUP(Table5[[#This Row],[Customer_ID]],Customers!A:A,Customers!C:C)</f>
        <v>Female</v>
      </c>
      <c r="U256" t="str">
        <f>_xlfn.XLOOKUP(Table5[[#This Row],[Employee_ID]],Employees!A:A,Employees!B:B)</f>
        <v>Employee 19</v>
      </c>
      <c r="V256" t="str">
        <f>_xlfn.XLOOKUP(Table5[[#This Row],[Branch_Id]],Branches!A:A,Branches!C:C)</f>
        <v>Warangal</v>
      </c>
      <c r="W256" t="str">
        <f>_xlfn.XLOOKUP(Table5[[#This Row],[Branch_Id]],Branches!A:A,Branches!D:D)</f>
        <v>Telangana</v>
      </c>
    </row>
    <row r="257" spans="1:23" x14ac:dyDescent="0.3">
      <c r="A257" t="s">
        <v>819</v>
      </c>
      <c r="B257">
        <v>1089</v>
      </c>
      <c r="C257" t="s">
        <v>237</v>
      </c>
      <c r="D257" t="s">
        <v>301</v>
      </c>
      <c r="E257">
        <v>7959344</v>
      </c>
      <c r="F257">
        <v>12</v>
      </c>
      <c r="G257">
        <v>60</v>
      </c>
      <c r="H257" t="s">
        <v>743</v>
      </c>
      <c r="I257" t="s">
        <v>323</v>
      </c>
      <c r="J257" t="s">
        <v>820</v>
      </c>
      <c r="K257" t="str">
        <f>_xlfn.XLOOKUP(Table5[[#This Row],[Customer_ID]],Customers!A:A,Customers!B:B)</f>
        <v>Customer 1089</v>
      </c>
      <c r="L257" t="str">
        <f>_xlfn.XLOOKUP(Table5[[#This Row],[Loan_Type_ID]],Loan_Types!A:A,Loan_Types!B:B)</f>
        <v>Education Loan</v>
      </c>
      <c r="M257" t="str">
        <f>_xlfn.XLOOKUP(Table5[[#This Row],[Customer_ID]],Customers!A:A,Customers!H:H)</f>
        <v>B05</v>
      </c>
      <c r="N257" t="str">
        <f>_xlfn.XLOOKUP(Table5[[#This Row],[Branch_Id]],Branches!A:A,Branches!B:B)</f>
        <v xml:space="preserve">Warangal </v>
      </c>
      <c r="O257" t="str">
        <f>IF(Table5[[#This Row],[Loan_Amount]]&gt;=1000000,"High value","Normal")</f>
        <v>High value</v>
      </c>
      <c r="P257" t="str">
        <f>IF(Table5[[#This Row],[Approval_Date]]="Approved","Processed","Under Review")</f>
        <v>Under Review</v>
      </c>
      <c r="Q257">
        <f>SUMIFS(Loan_Repayments!E:E,Loan_Repayments!B:B,Table5[[#This Row],[Loan_ID]])</f>
        <v>162975</v>
      </c>
      <c r="R257">
        <f>Table5[[#This Row],[Loan_Amount]]-Table5[[#This Row],[Total_Amount_Paid.]]</f>
        <v>7796369</v>
      </c>
      <c r="S257" t="str">
        <f t="shared" si="3"/>
        <v>Feb</v>
      </c>
      <c r="T257" t="str">
        <f>_xlfn.XLOOKUP(Table5[[#This Row],[Customer_ID]],Customers!A:A,Customers!C:C)</f>
        <v>Male</v>
      </c>
      <c r="U257" t="str">
        <f>_xlfn.XLOOKUP(Table5[[#This Row],[Employee_ID]],Employees!A:A,Employees!B:B)</f>
        <v>Employee 24</v>
      </c>
      <c r="V257" t="str">
        <f>_xlfn.XLOOKUP(Table5[[#This Row],[Branch_Id]],Branches!A:A,Branches!C:C)</f>
        <v>Warangal</v>
      </c>
      <c r="W257" t="str">
        <f>_xlfn.XLOOKUP(Table5[[#This Row],[Branch_Id]],Branches!A:A,Branches!D:D)</f>
        <v>Telangana</v>
      </c>
    </row>
    <row r="258" spans="1:23" x14ac:dyDescent="0.3">
      <c r="A258" t="s">
        <v>821</v>
      </c>
      <c r="B258">
        <v>1152</v>
      </c>
      <c r="C258" t="s">
        <v>237</v>
      </c>
      <c r="D258" t="s">
        <v>258</v>
      </c>
      <c r="E258">
        <v>1737924</v>
      </c>
      <c r="F258">
        <v>8.5</v>
      </c>
      <c r="G258">
        <v>120</v>
      </c>
      <c r="H258" t="s">
        <v>743</v>
      </c>
      <c r="I258" t="s">
        <v>346</v>
      </c>
      <c r="K258" t="str">
        <f>_xlfn.XLOOKUP(Table5[[#This Row],[Customer_ID]],Customers!A:A,Customers!B:B)</f>
        <v>Customer 1152</v>
      </c>
      <c r="L258" t="str">
        <f>_xlfn.XLOOKUP(Table5[[#This Row],[Loan_Type_ID]],Loan_Types!A:A,Loan_Types!B:B)</f>
        <v>Education Loan</v>
      </c>
      <c r="M258" t="str">
        <f>_xlfn.XLOOKUP(Table5[[#This Row],[Customer_ID]],Customers!A:A,Customers!H:H)</f>
        <v>B03</v>
      </c>
      <c r="N258" t="str">
        <f>_xlfn.XLOOKUP(Table5[[#This Row],[Branch_Id]],Branches!A:A,Branches!B:B)</f>
        <v xml:space="preserve">Vizag </v>
      </c>
      <c r="O258" t="str">
        <f>IF(Table5[[#This Row],[Loan_Amount]]&gt;=1000000,"High value","Normal")</f>
        <v>High value</v>
      </c>
      <c r="P258" t="str">
        <f>IF(Table5[[#This Row],[Approval_Date]]="Approved","Processed","Under Review")</f>
        <v>Under Review</v>
      </c>
      <c r="Q258">
        <f>SUMIFS(Loan_Repayments!E:E,Loan_Repayments!B:B,Table5[[#This Row],[Loan_ID]])</f>
        <v>95633</v>
      </c>
      <c r="R258">
        <f>Table5[[#This Row],[Loan_Amount]]-Table5[[#This Row],[Total_Amount_Paid.]]</f>
        <v>1642291</v>
      </c>
      <c r="S258" t="str">
        <f t="shared" ref="S258:S321" si="4">TEXT(H258,"mmm")</f>
        <v>Feb</v>
      </c>
      <c r="T258" t="str">
        <f>_xlfn.XLOOKUP(Table5[[#This Row],[Customer_ID]],Customers!A:A,Customers!C:C)</f>
        <v>Female</v>
      </c>
      <c r="U258" t="str">
        <f>_xlfn.XLOOKUP(Table5[[#This Row],[Employee_ID]],Employees!A:A,Employees!B:B)</f>
        <v>Employee 3</v>
      </c>
      <c r="V258" t="str">
        <f>_xlfn.XLOOKUP(Table5[[#This Row],[Branch_Id]],Branches!A:A,Branches!C:C)</f>
        <v>Visakhapatnam</v>
      </c>
      <c r="W258" t="str">
        <f>_xlfn.XLOOKUP(Table5[[#This Row],[Branch_Id]],Branches!A:A,Branches!D:D)</f>
        <v>Andhra Pradesh</v>
      </c>
    </row>
    <row r="259" spans="1:23" x14ac:dyDescent="0.3">
      <c r="A259" t="s">
        <v>822</v>
      </c>
      <c r="B259">
        <v>1114</v>
      </c>
      <c r="C259" t="s">
        <v>237</v>
      </c>
      <c r="D259" t="s">
        <v>253</v>
      </c>
      <c r="E259">
        <v>8814481</v>
      </c>
      <c r="F259">
        <v>7.5</v>
      </c>
      <c r="G259">
        <v>36</v>
      </c>
      <c r="H259" t="s">
        <v>338</v>
      </c>
      <c r="I259" t="s">
        <v>336</v>
      </c>
      <c r="K259" t="str">
        <f>_xlfn.XLOOKUP(Table5[[#This Row],[Customer_ID]],Customers!A:A,Customers!B:B)</f>
        <v>Customer 1114</v>
      </c>
      <c r="L259" t="str">
        <f>_xlfn.XLOOKUP(Table5[[#This Row],[Loan_Type_ID]],Loan_Types!A:A,Loan_Types!B:B)</f>
        <v>Education Loan</v>
      </c>
      <c r="M259" t="str">
        <f>_xlfn.XLOOKUP(Table5[[#This Row],[Customer_ID]],Customers!A:A,Customers!H:H)</f>
        <v>B03</v>
      </c>
      <c r="N259" t="str">
        <f>_xlfn.XLOOKUP(Table5[[#This Row],[Branch_Id]],Branches!A:A,Branches!B:B)</f>
        <v xml:space="preserve">Vizag </v>
      </c>
      <c r="O259" t="str">
        <f>IF(Table5[[#This Row],[Loan_Amount]]&gt;=1000000,"High value","Normal")</f>
        <v>High value</v>
      </c>
      <c r="P259" t="str">
        <f>IF(Table5[[#This Row],[Approval_Date]]="Approved","Processed","Under Review")</f>
        <v>Under Review</v>
      </c>
      <c r="Q259">
        <f>SUMIFS(Loan_Repayments!E:E,Loan_Repayments!B:B,Table5[[#This Row],[Loan_ID]])</f>
        <v>162455</v>
      </c>
      <c r="R259">
        <f>Table5[[#This Row],[Loan_Amount]]-Table5[[#This Row],[Total_Amount_Paid.]]</f>
        <v>8652026</v>
      </c>
      <c r="S259" t="str">
        <f t="shared" si="4"/>
        <v>Dec</v>
      </c>
      <c r="T259" t="str">
        <f>_xlfn.XLOOKUP(Table5[[#This Row],[Customer_ID]],Customers!A:A,Customers!C:C)</f>
        <v>Female</v>
      </c>
      <c r="U259" t="str">
        <f>_xlfn.XLOOKUP(Table5[[#This Row],[Employee_ID]],Employees!A:A,Employees!B:B)</f>
        <v>Employee 1</v>
      </c>
      <c r="V259" t="str">
        <f>_xlfn.XLOOKUP(Table5[[#This Row],[Branch_Id]],Branches!A:A,Branches!C:C)</f>
        <v>Visakhapatnam</v>
      </c>
      <c r="W259" t="str">
        <f>_xlfn.XLOOKUP(Table5[[#This Row],[Branch_Id]],Branches!A:A,Branches!D:D)</f>
        <v>Andhra Pradesh</v>
      </c>
    </row>
    <row r="260" spans="1:23" x14ac:dyDescent="0.3">
      <c r="A260" t="s">
        <v>823</v>
      </c>
      <c r="B260">
        <v>1089</v>
      </c>
      <c r="C260" t="s">
        <v>235</v>
      </c>
      <c r="D260" t="s">
        <v>283</v>
      </c>
      <c r="E260">
        <v>6370127</v>
      </c>
      <c r="F260">
        <v>12</v>
      </c>
      <c r="G260">
        <v>36</v>
      </c>
      <c r="H260" t="s">
        <v>824</v>
      </c>
      <c r="I260" t="s">
        <v>323</v>
      </c>
      <c r="J260" t="s">
        <v>825</v>
      </c>
      <c r="K260" t="str">
        <f>_xlfn.XLOOKUP(Table5[[#This Row],[Customer_ID]],Customers!A:A,Customers!B:B)</f>
        <v>Customer 1089</v>
      </c>
      <c r="L260" t="str">
        <f>_xlfn.XLOOKUP(Table5[[#This Row],[Loan_Type_ID]],Loan_Types!A:A,Loan_Types!B:B)</f>
        <v>Car Loan</v>
      </c>
      <c r="M260" t="str">
        <f>_xlfn.XLOOKUP(Table5[[#This Row],[Customer_ID]],Customers!A:A,Customers!H:H)</f>
        <v>B05</v>
      </c>
      <c r="N260" t="str">
        <f>_xlfn.XLOOKUP(Table5[[#This Row],[Branch_Id]],Branches!A:A,Branches!B:B)</f>
        <v xml:space="preserve">Warangal </v>
      </c>
      <c r="O260" t="str">
        <f>IF(Table5[[#This Row],[Loan_Amount]]&gt;=1000000,"High value","Normal")</f>
        <v>High value</v>
      </c>
      <c r="P260" t="str">
        <f>IF(Table5[[#This Row],[Approval_Date]]="Approved","Processed","Under Review")</f>
        <v>Under Review</v>
      </c>
      <c r="Q260">
        <f>SUMIFS(Loan_Repayments!E:E,Loan_Repayments!B:B,Table5[[#This Row],[Loan_ID]])</f>
        <v>99697</v>
      </c>
      <c r="R260">
        <f>Table5[[#This Row],[Loan_Amount]]-Table5[[#This Row],[Total_Amount_Paid.]]</f>
        <v>6270430</v>
      </c>
      <c r="S260" t="str">
        <f t="shared" si="4"/>
        <v>Jun</v>
      </c>
      <c r="T260" t="str">
        <f>_xlfn.XLOOKUP(Table5[[#This Row],[Customer_ID]],Customers!A:A,Customers!C:C)</f>
        <v>Male</v>
      </c>
      <c r="U260" t="str">
        <f>_xlfn.XLOOKUP(Table5[[#This Row],[Employee_ID]],Employees!A:A,Employees!B:B)</f>
        <v>Employee 15</v>
      </c>
      <c r="V260" t="str">
        <f>_xlfn.XLOOKUP(Table5[[#This Row],[Branch_Id]],Branches!A:A,Branches!C:C)</f>
        <v>Warangal</v>
      </c>
      <c r="W260" t="str">
        <f>_xlfn.XLOOKUP(Table5[[#This Row],[Branch_Id]],Branches!A:A,Branches!D:D)</f>
        <v>Telangana</v>
      </c>
    </row>
    <row r="261" spans="1:23" x14ac:dyDescent="0.3">
      <c r="A261" t="s">
        <v>826</v>
      </c>
      <c r="B261">
        <v>1185</v>
      </c>
      <c r="C261" t="s">
        <v>235</v>
      </c>
      <c r="D261" t="s">
        <v>303</v>
      </c>
      <c r="E261">
        <v>6875532</v>
      </c>
      <c r="F261">
        <v>12</v>
      </c>
      <c r="G261">
        <v>36</v>
      </c>
      <c r="H261" t="s">
        <v>431</v>
      </c>
      <c r="I261" t="s">
        <v>323</v>
      </c>
      <c r="J261" t="s">
        <v>827</v>
      </c>
      <c r="K261" t="str">
        <f>_xlfn.XLOOKUP(Table5[[#This Row],[Customer_ID]],Customers!A:A,Customers!B:B)</f>
        <v>Customer 1185</v>
      </c>
      <c r="L261" t="str">
        <f>_xlfn.XLOOKUP(Table5[[#This Row],[Loan_Type_ID]],Loan_Types!A:A,Loan_Types!B:B)</f>
        <v>Car Loan</v>
      </c>
      <c r="M261" t="str">
        <f>_xlfn.XLOOKUP(Table5[[#This Row],[Customer_ID]],Customers!A:A,Customers!H:H)</f>
        <v>B02</v>
      </c>
      <c r="N261" t="str">
        <f>_xlfn.XLOOKUP(Table5[[#This Row],[Branch_Id]],Branches!A:A,Branches!B:B)</f>
        <v xml:space="preserve">Vijayawada </v>
      </c>
      <c r="O261" t="str">
        <f>IF(Table5[[#This Row],[Loan_Amount]]&gt;=1000000,"High value","Normal")</f>
        <v>High value</v>
      </c>
      <c r="P261" t="str">
        <f>IF(Table5[[#This Row],[Approval_Date]]="Approved","Processed","Under Review")</f>
        <v>Under Review</v>
      </c>
      <c r="Q261">
        <f>SUMIFS(Loan_Repayments!E:E,Loan_Repayments!B:B,Table5[[#This Row],[Loan_ID]])</f>
        <v>129316</v>
      </c>
      <c r="R261">
        <f>Table5[[#This Row],[Loan_Amount]]-Table5[[#This Row],[Total_Amount_Paid.]]</f>
        <v>6746216</v>
      </c>
      <c r="S261" t="str">
        <f t="shared" si="4"/>
        <v>Dec</v>
      </c>
      <c r="T261" t="str">
        <f>_xlfn.XLOOKUP(Table5[[#This Row],[Customer_ID]],Customers!A:A,Customers!C:C)</f>
        <v>Male</v>
      </c>
      <c r="U261" t="str">
        <f>_xlfn.XLOOKUP(Table5[[#This Row],[Employee_ID]],Employees!A:A,Employees!B:B)</f>
        <v>Employee 25</v>
      </c>
      <c r="V261" t="str">
        <f>_xlfn.XLOOKUP(Table5[[#This Row],[Branch_Id]],Branches!A:A,Branches!C:C)</f>
        <v>Vijayawada</v>
      </c>
      <c r="W261" t="str">
        <f>_xlfn.XLOOKUP(Table5[[#This Row],[Branch_Id]],Branches!A:A,Branches!D:D)</f>
        <v>Andhra Pradesh</v>
      </c>
    </row>
    <row r="262" spans="1:23" x14ac:dyDescent="0.3">
      <c r="A262" t="s">
        <v>828</v>
      </c>
      <c r="B262">
        <v>1118</v>
      </c>
      <c r="C262" t="s">
        <v>237</v>
      </c>
      <c r="D262" t="s">
        <v>281</v>
      </c>
      <c r="E262">
        <v>785396</v>
      </c>
      <c r="F262">
        <v>7.5</v>
      </c>
      <c r="G262">
        <v>120</v>
      </c>
      <c r="H262" t="s">
        <v>572</v>
      </c>
      <c r="I262" t="s">
        <v>323</v>
      </c>
      <c r="J262" t="s">
        <v>815</v>
      </c>
      <c r="K262" t="str">
        <f>_xlfn.XLOOKUP(Table5[[#This Row],[Customer_ID]],Customers!A:A,Customers!B:B)</f>
        <v>Customer 1118</v>
      </c>
      <c r="L262" t="str">
        <f>_xlfn.XLOOKUP(Table5[[#This Row],[Loan_Type_ID]],Loan_Types!A:A,Loan_Types!B:B)</f>
        <v>Education Loan</v>
      </c>
      <c r="M262" t="str">
        <f>_xlfn.XLOOKUP(Table5[[#This Row],[Customer_ID]],Customers!A:A,Customers!H:H)</f>
        <v>B02</v>
      </c>
      <c r="N262" t="str">
        <f>_xlfn.XLOOKUP(Table5[[#This Row],[Branch_Id]],Branches!A:A,Branches!B:B)</f>
        <v xml:space="preserve">Vijayawada </v>
      </c>
      <c r="O262" t="str">
        <f>IF(Table5[[#This Row],[Loan_Amount]]&gt;=1000000,"High value","Normal")</f>
        <v>Normal</v>
      </c>
      <c r="P262" t="str">
        <f>IF(Table5[[#This Row],[Approval_Date]]="Approved","Processed","Under Review")</f>
        <v>Under Review</v>
      </c>
      <c r="Q262">
        <f>SUMIFS(Loan_Repayments!E:E,Loan_Repayments!B:B,Table5[[#This Row],[Loan_ID]])</f>
        <v>9839</v>
      </c>
      <c r="R262">
        <f>Table5[[#This Row],[Loan_Amount]]-Table5[[#This Row],[Total_Amount_Paid.]]</f>
        <v>775557</v>
      </c>
      <c r="S262" t="str">
        <f t="shared" si="4"/>
        <v>Oct</v>
      </c>
      <c r="T262" t="str">
        <f>_xlfn.XLOOKUP(Table5[[#This Row],[Customer_ID]],Customers!A:A,Customers!C:C)</f>
        <v>Female</v>
      </c>
      <c r="U262" t="str">
        <f>_xlfn.XLOOKUP(Table5[[#This Row],[Employee_ID]],Employees!A:A,Employees!B:B)</f>
        <v>Employee 14</v>
      </c>
      <c r="V262" t="str">
        <f>_xlfn.XLOOKUP(Table5[[#This Row],[Branch_Id]],Branches!A:A,Branches!C:C)</f>
        <v>Vijayawada</v>
      </c>
      <c r="W262" t="str">
        <f>_xlfn.XLOOKUP(Table5[[#This Row],[Branch_Id]],Branches!A:A,Branches!D:D)</f>
        <v>Andhra Pradesh</v>
      </c>
    </row>
    <row r="263" spans="1:23" x14ac:dyDescent="0.3">
      <c r="A263" t="s">
        <v>829</v>
      </c>
      <c r="B263">
        <v>1037</v>
      </c>
      <c r="C263" t="s">
        <v>233</v>
      </c>
      <c r="D263" t="s">
        <v>307</v>
      </c>
      <c r="E263">
        <v>875373</v>
      </c>
      <c r="F263">
        <v>8.5</v>
      </c>
      <c r="G263">
        <v>36</v>
      </c>
      <c r="H263" t="s">
        <v>703</v>
      </c>
      <c r="I263" t="s">
        <v>323</v>
      </c>
      <c r="J263" t="s">
        <v>711</v>
      </c>
      <c r="K263" t="str">
        <f>_xlfn.XLOOKUP(Table5[[#This Row],[Customer_ID]],Customers!A:A,Customers!B:B)</f>
        <v>Customer 1037</v>
      </c>
      <c r="L263" t="str">
        <f>_xlfn.XLOOKUP(Table5[[#This Row],[Loan_Type_ID]],Loan_Types!A:A,Loan_Types!B:B)</f>
        <v>Personal Loan</v>
      </c>
      <c r="M263" t="str">
        <f>_xlfn.XLOOKUP(Table5[[#This Row],[Customer_ID]],Customers!A:A,Customers!H:H)</f>
        <v>B04</v>
      </c>
      <c r="N263" t="str">
        <f>_xlfn.XLOOKUP(Table5[[#This Row],[Branch_Id]],Branches!A:A,Branches!B:B)</f>
        <v xml:space="preserve">Guntur </v>
      </c>
      <c r="O263" t="str">
        <f>IF(Table5[[#This Row],[Loan_Amount]]&gt;=1000000,"High value","Normal")</f>
        <v>Normal</v>
      </c>
      <c r="P263" t="str">
        <f>IF(Table5[[#This Row],[Approval_Date]]="Approved","Processed","Under Review")</f>
        <v>Under Review</v>
      </c>
      <c r="Q263">
        <f>SUMIFS(Loan_Repayments!E:E,Loan_Repayments!B:B,Table5[[#This Row],[Loan_ID]])</f>
        <v>12124</v>
      </c>
      <c r="R263">
        <f>Table5[[#This Row],[Loan_Amount]]-Table5[[#This Row],[Total_Amount_Paid.]]</f>
        <v>863249</v>
      </c>
      <c r="S263" t="str">
        <f t="shared" si="4"/>
        <v>Apr</v>
      </c>
      <c r="T263" t="str">
        <f>_xlfn.XLOOKUP(Table5[[#This Row],[Customer_ID]],Customers!A:A,Customers!C:C)</f>
        <v>Female</v>
      </c>
      <c r="U263" t="str">
        <f>_xlfn.XLOOKUP(Table5[[#This Row],[Employee_ID]],Employees!A:A,Employees!B:B)</f>
        <v>Employee 27</v>
      </c>
      <c r="V263" t="str">
        <f>_xlfn.XLOOKUP(Table5[[#This Row],[Branch_Id]],Branches!A:A,Branches!C:C)</f>
        <v>Guntur</v>
      </c>
      <c r="W263" t="str">
        <f>_xlfn.XLOOKUP(Table5[[#This Row],[Branch_Id]],Branches!A:A,Branches!D:D)</f>
        <v>Andhra Pradesh</v>
      </c>
    </row>
    <row r="264" spans="1:23" x14ac:dyDescent="0.3">
      <c r="A264" t="s">
        <v>830</v>
      </c>
      <c r="B264">
        <v>1116</v>
      </c>
      <c r="C264" t="s">
        <v>231</v>
      </c>
      <c r="D264" t="s">
        <v>287</v>
      </c>
      <c r="E264">
        <v>2487807</v>
      </c>
      <c r="F264">
        <v>7.5</v>
      </c>
      <c r="G264">
        <v>36</v>
      </c>
      <c r="H264" t="s">
        <v>580</v>
      </c>
      <c r="I264" t="s">
        <v>336</v>
      </c>
      <c r="K264" t="str">
        <f>_xlfn.XLOOKUP(Table5[[#This Row],[Customer_ID]],Customers!A:A,Customers!B:B)</f>
        <v>Customer 1116</v>
      </c>
      <c r="L264" t="str">
        <f>_xlfn.XLOOKUP(Table5[[#This Row],[Loan_Type_ID]],Loan_Types!A:A,Loan_Types!B:B)</f>
        <v>Home Loan</v>
      </c>
      <c r="M264" t="str">
        <f>_xlfn.XLOOKUP(Table5[[#This Row],[Customer_ID]],Customers!A:A,Customers!H:H)</f>
        <v>B02</v>
      </c>
      <c r="N264" t="str">
        <f>_xlfn.XLOOKUP(Table5[[#This Row],[Branch_Id]],Branches!A:A,Branches!B:B)</f>
        <v xml:space="preserve">Vijayawada </v>
      </c>
      <c r="O264" t="str">
        <f>IF(Table5[[#This Row],[Loan_Amount]]&gt;=1000000,"High value","Normal")</f>
        <v>High value</v>
      </c>
      <c r="P264" t="str">
        <f>IF(Table5[[#This Row],[Approval_Date]]="Approved","Processed","Under Review")</f>
        <v>Under Review</v>
      </c>
      <c r="Q264">
        <f>SUMIFS(Loan_Repayments!E:E,Loan_Repayments!B:B,Table5[[#This Row],[Loan_ID]])</f>
        <v>74599</v>
      </c>
      <c r="R264">
        <f>Table5[[#This Row],[Loan_Amount]]-Table5[[#This Row],[Total_Amount_Paid.]]</f>
        <v>2413208</v>
      </c>
      <c r="S264" t="str">
        <f t="shared" si="4"/>
        <v>Mar</v>
      </c>
      <c r="T264" t="str">
        <f>_xlfn.XLOOKUP(Table5[[#This Row],[Customer_ID]],Customers!A:A,Customers!C:C)</f>
        <v>Female</v>
      </c>
      <c r="U264" t="str">
        <f>_xlfn.XLOOKUP(Table5[[#This Row],[Employee_ID]],Employees!A:A,Employees!B:B)</f>
        <v>Employee 17</v>
      </c>
      <c r="V264" t="str">
        <f>_xlfn.XLOOKUP(Table5[[#This Row],[Branch_Id]],Branches!A:A,Branches!C:C)</f>
        <v>Vijayawada</v>
      </c>
      <c r="W264" t="str">
        <f>_xlfn.XLOOKUP(Table5[[#This Row],[Branch_Id]],Branches!A:A,Branches!D:D)</f>
        <v>Andhra Pradesh</v>
      </c>
    </row>
    <row r="265" spans="1:23" x14ac:dyDescent="0.3">
      <c r="A265" t="s">
        <v>831</v>
      </c>
      <c r="B265">
        <v>1082</v>
      </c>
      <c r="C265" t="s">
        <v>237</v>
      </c>
      <c r="D265" t="s">
        <v>297</v>
      </c>
      <c r="E265">
        <v>6622483</v>
      </c>
      <c r="F265">
        <v>8.5</v>
      </c>
      <c r="G265">
        <v>60</v>
      </c>
      <c r="H265" t="s">
        <v>414</v>
      </c>
      <c r="I265" t="s">
        <v>336</v>
      </c>
      <c r="K265" t="str">
        <f>_xlfn.XLOOKUP(Table5[[#This Row],[Customer_ID]],Customers!A:A,Customers!B:B)</f>
        <v>Customer 1082</v>
      </c>
      <c r="L265" t="str">
        <f>_xlfn.XLOOKUP(Table5[[#This Row],[Loan_Type_ID]],Loan_Types!A:A,Loan_Types!B:B)</f>
        <v>Education Loan</v>
      </c>
      <c r="M265" t="str">
        <f>_xlfn.XLOOKUP(Table5[[#This Row],[Customer_ID]],Customers!A:A,Customers!H:H)</f>
        <v>B01</v>
      </c>
      <c r="N265" t="str">
        <f>_xlfn.XLOOKUP(Table5[[#This Row],[Branch_Id]],Branches!A:A,Branches!B:B)</f>
        <v xml:space="preserve">Hyderabad </v>
      </c>
      <c r="O265" t="str">
        <f>IF(Table5[[#This Row],[Loan_Amount]]&gt;=1000000,"High value","Normal")</f>
        <v>High value</v>
      </c>
      <c r="P265" t="str">
        <f>IF(Table5[[#This Row],[Approval_Date]]="Approved","Processed","Under Review")</f>
        <v>Under Review</v>
      </c>
      <c r="Q265">
        <f>SUMIFS(Loan_Repayments!E:E,Loan_Repayments!B:B,Table5[[#This Row],[Loan_ID]])</f>
        <v>177372</v>
      </c>
      <c r="R265">
        <f>Table5[[#This Row],[Loan_Amount]]-Table5[[#This Row],[Total_Amount_Paid.]]</f>
        <v>6445111</v>
      </c>
      <c r="S265" t="str">
        <f t="shared" si="4"/>
        <v>Mar</v>
      </c>
      <c r="T265" t="str">
        <f>_xlfn.XLOOKUP(Table5[[#This Row],[Customer_ID]],Customers!A:A,Customers!C:C)</f>
        <v>Female</v>
      </c>
      <c r="U265" t="str">
        <f>_xlfn.XLOOKUP(Table5[[#This Row],[Employee_ID]],Employees!A:A,Employees!B:B)</f>
        <v>Employee 22</v>
      </c>
      <c r="V265" t="str">
        <f>_xlfn.XLOOKUP(Table5[[#This Row],[Branch_Id]],Branches!A:A,Branches!C:C)</f>
        <v>Hyderabad</v>
      </c>
      <c r="W265" t="str">
        <f>_xlfn.XLOOKUP(Table5[[#This Row],[Branch_Id]],Branches!A:A,Branches!D:D)</f>
        <v>Telangana</v>
      </c>
    </row>
    <row r="266" spans="1:23" x14ac:dyDescent="0.3">
      <c r="A266" t="s">
        <v>832</v>
      </c>
      <c r="B266">
        <v>1182</v>
      </c>
      <c r="C266" t="s">
        <v>233</v>
      </c>
      <c r="D266" t="s">
        <v>297</v>
      </c>
      <c r="E266">
        <v>352515</v>
      </c>
      <c r="F266">
        <v>9.5</v>
      </c>
      <c r="G266">
        <v>84</v>
      </c>
      <c r="H266" t="s">
        <v>833</v>
      </c>
      <c r="I266" t="s">
        <v>323</v>
      </c>
      <c r="J266" t="s">
        <v>834</v>
      </c>
      <c r="K266" t="str">
        <f>_xlfn.XLOOKUP(Table5[[#This Row],[Customer_ID]],Customers!A:A,Customers!B:B)</f>
        <v>Customer 1182</v>
      </c>
      <c r="L266" t="str">
        <f>_xlfn.XLOOKUP(Table5[[#This Row],[Loan_Type_ID]],Loan_Types!A:A,Loan_Types!B:B)</f>
        <v>Personal Loan</v>
      </c>
      <c r="M266" t="str">
        <f>_xlfn.XLOOKUP(Table5[[#This Row],[Customer_ID]],Customers!A:A,Customers!H:H)</f>
        <v>B04</v>
      </c>
      <c r="N266" t="str">
        <f>_xlfn.XLOOKUP(Table5[[#This Row],[Branch_Id]],Branches!A:A,Branches!B:B)</f>
        <v xml:space="preserve">Guntur </v>
      </c>
      <c r="O266" t="str">
        <f>IF(Table5[[#This Row],[Loan_Amount]]&gt;=1000000,"High value","Normal")</f>
        <v>Normal</v>
      </c>
      <c r="P266" t="str">
        <f>IF(Table5[[#This Row],[Approval_Date]]="Approved","Processed","Under Review")</f>
        <v>Under Review</v>
      </c>
      <c r="Q266">
        <f>SUMIFS(Loan_Repayments!E:E,Loan_Repayments!B:B,Table5[[#This Row],[Loan_ID]])</f>
        <v>98370</v>
      </c>
      <c r="R266">
        <f>Table5[[#This Row],[Loan_Amount]]-Table5[[#This Row],[Total_Amount_Paid.]]</f>
        <v>254145</v>
      </c>
      <c r="S266" t="str">
        <f t="shared" si="4"/>
        <v>May</v>
      </c>
      <c r="T266" t="str">
        <f>_xlfn.XLOOKUP(Table5[[#This Row],[Customer_ID]],Customers!A:A,Customers!C:C)</f>
        <v>Female</v>
      </c>
      <c r="U266" t="str">
        <f>_xlfn.XLOOKUP(Table5[[#This Row],[Employee_ID]],Employees!A:A,Employees!B:B)</f>
        <v>Employee 22</v>
      </c>
      <c r="V266" t="str">
        <f>_xlfn.XLOOKUP(Table5[[#This Row],[Branch_Id]],Branches!A:A,Branches!C:C)</f>
        <v>Guntur</v>
      </c>
      <c r="W266" t="str">
        <f>_xlfn.XLOOKUP(Table5[[#This Row],[Branch_Id]],Branches!A:A,Branches!D:D)</f>
        <v>Andhra Pradesh</v>
      </c>
    </row>
    <row r="267" spans="1:23" x14ac:dyDescent="0.3">
      <c r="A267" t="s">
        <v>835</v>
      </c>
      <c r="B267">
        <v>1112</v>
      </c>
      <c r="C267" t="s">
        <v>237</v>
      </c>
      <c r="D267" t="s">
        <v>301</v>
      </c>
      <c r="E267">
        <v>407466</v>
      </c>
      <c r="F267">
        <v>8.5</v>
      </c>
      <c r="G267">
        <v>240</v>
      </c>
      <c r="H267" t="s">
        <v>789</v>
      </c>
      <c r="I267" t="s">
        <v>323</v>
      </c>
      <c r="J267" t="s">
        <v>405</v>
      </c>
      <c r="K267" t="str">
        <f>_xlfn.XLOOKUP(Table5[[#This Row],[Customer_ID]],Customers!A:A,Customers!B:B)</f>
        <v>Customer 1112</v>
      </c>
      <c r="L267" t="str">
        <f>_xlfn.XLOOKUP(Table5[[#This Row],[Loan_Type_ID]],Loan_Types!A:A,Loan_Types!B:B)</f>
        <v>Education Loan</v>
      </c>
      <c r="M267" t="str">
        <f>_xlfn.XLOOKUP(Table5[[#This Row],[Customer_ID]],Customers!A:A,Customers!H:H)</f>
        <v>B03</v>
      </c>
      <c r="N267" t="str">
        <f>_xlfn.XLOOKUP(Table5[[#This Row],[Branch_Id]],Branches!A:A,Branches!B:B)</f>
        <v xml:space="preserve">Vizag </v>
      </c>
      <c r="O267" t="str">
        <f>IF(Table5[[#This Row],[Loan_Amount]]&gt;=1000000,"High value","Normal")</f>
        <v>Normal</v>
      </c>
      <c r="P267" t="str">
        <f>IF(Table5[[#This Row],[Approval_Date]]="Approved","Processed","Under Review")</f>
        <v>Under Review</v>
      </c>
      <c r="Q267">
        <f>SUMIFS(Loan_Repayments!E:E,Loan_Repayments!B:B,Table5[[#This Row],[Loan_ID]])</f>
        <v>44595</v>
      </c>
      <c r="R267">
        <f>Table5[[#This Row],[Loan_Amount]]-Table5[[#This Row],[Total_Amount_Paid.]]</f>
        <v>362871</v>
      </c>
      <c r="S267" t="str">
        <f t="shared" si="4"/>
        <v>Oct</v>
      </c>
      <c r="T267" t="str">
        <f>_xlfn.XLOOKUP(Table5[[#This Row],[Customer_ID]],Customers!A:A,Customers!C:C)</f>
        <v>Female</v>
      </c>
      <c r="U267" t="str">
        <f>_xlfn.XLOOKUP(Table5[[#This Row],[Employee_ID]],Employees!A:A,Employees!B:B)</f>
        <v>Employee 24</v>
      </c>
      <c r="V267" t="str">
        <f>_xlfn.XLOOKUP(Table5[[#This Row],[Branch_Id]],Branches!A:A,Branches!C:C)</f>
        <v>Visakhapatnam</v>
      </c>
      <c r="W267" t="str">
        <f>_xlfn.XLOOKUP(Table5[[#This Row],[Branch_Id]],Branches!A:A,Branches!D:D)</f>
        <v>Andhra Pradesh</v>
      </c>
    </row>
    <row r="268" spans="1:23" x14ac:dyDescent="0.3">
      <c r="A268" t="s">
        <v>836</v>
      </c>
      <c r="B268">
        <v>1005</v>
      </c>
      <c r="C268" t="s">
        <v>239</v>
      </c>
      <c r="D268" t="s">
        <v>291</v>
      </c>
      <c r="E268">
        <v>1314358</v>
      </c>
      <c r="F268">
        <v>9.5</v>
      </c>
      <c r="G268">
        <v>36</v>
      </c>
      <c r="H268" t="s">
        <v>407</v>
      </c>
      <c r="I268" t="s">
        <v>323</v>
      </c>
      <c r="J268" t="s">
        <v>591</v>
      </c>
      <c r="K268" t="str">
        <f>_xlfn.XLOOKUP(Table5[[#This Row],[Customer_ID]],Customers!A:A,Customers!B:B)</f>
        <v>Customer 1005</v>
      </c>
      <c r="L268" t="str">
        <f>_xlfn.XLOOKUP(Table5[[#This Row],[Loan_Type_ID]],Loan_Types!A:A,Loan_Types!B:B)</f>
        <v>Business Loan</v>
      </c>
      <c r="M268" t="str">
        <f>_xlfn.XLOOKUP(Table5[[#This Row],[Customer_ID]],Customers!A:A,Customers!H:H)</f>
        <v>B03</v>
      </c>
      <c r="N268" t="str">
        <f>_xlfn.XLOOKUP(Table5[[#This Row],[Branch_Id]],Branches!A:A,Branches!B:B)</f>
        <v xml:space="preserve">Vizag </v>
      </c>
      <c r="O268" t="str">
        <f>IF(Table5[[#This Row],[Loan_Amount]]&gt;=1000000,"High value","Normal")</f>
        <v>High value</v>
      </c>
      <c r="P268" t="str">
        <f>IF(Table5[[#This Row],[Approval_Date]]="Approved","Processed","Under Review")</f>
        <v>Under Review</v>
      </c>
      <c r="Q268">
        <f>SUMIFS(Loan_Repayments!E:E,Loan_Repayments!B:B,Table5[[#This Row],[Loan_ID]])</f>
        <v>63496</v>
      </c>
      <c r="R268">
        <f>Table5[[#This Row],[Loan_Amount]]-Table5[[#This Row],[Total_Amount_Paid.]]</f>
        <v>1250862</v>
      </c>
      <c r="S268" t="str">
        <f t="shared" si="4"/>
        <v>Aug</v>
      </c>
      <c r="T268" t="str">
        <f>_xlfn.XLOOKUP(Table5[[#This Row],[Customer_ID]],Customers!A:A,Customers!C:C)</f>
        <v>Male</v>
      </c>
      <c r="U268" t="str">
        <f>_xlfn.XLOOKUP(Table5[[#This Row],[Employee_ID]],Employees!A:A,Employees!B:B)</f>
        <v>Employee 19</v>
      </c>
      <c r="V268" t="str">
        <f>_xlfn.XLOOKUP(Table5[[#This Row],[Branch_Id]],Branches!A:A,Branches!C:C)</f>
        <v>Visakhapatnam</v>
      </c>
      <c r="W268" t="str">
        <f>_xlfn.XLOOKUP(Table5[[#This Row],[Branch_Id]],Branches!A:A,Branches!D:D)</f>
        <v>Andhra Pradesh</v>
      </c>
    </row>
    <row r="269" spans="1:23" x14ac:dyDescent="0.3">
      <c r="A269" t="s">
        <v>837</v>
      </c>
      <c r="B269">
        <v>1059</v>
      </c>
      <c r="C269" t="s">
        <v>237</v>
      </c>
      <c r="D269" t="s">
        <v>293</v>
      </c>
      <c r="E269">
        <v>9334504</v>
      </c>
      <c r="F269">
        <v>12</v>
      </c>
      <c r="G269">
        <v>60</v>
      </c>
      <c r="H269" t="s">
        <v>838</v>
      </c>
      <c r="I269" t="s">
        <v>323</v>
      </c>
      <c r="J269" t="s">
        <v>647</v>
      </c>
      <c r="K269" t="str">
        <f>_xlfn.XLOOKUP(Table5[[#This Row],[Customer_ID]],Customers!A:A,Customers!B:B)</f>
        <v>Customer 1059</v>
      </c>
      <c r="L269" t="str">
        <f>_xlfn.XLOOKUP(Table5[[#This Row],[Loan_Type_ID]],Loan_Types!A:A,Loan_Types!B:B)</f>
        <v>Education Loan</v>
      </c>
      <c r="M269" t="str">
        <f>_xlfn.XLOOKUP(Table5[[#This Row],[Customer_ID]],Customers!A:A,Customers!H:H)</f>
        <v>B01</v>
      </c>
      <c r="N269" t="str">
        <f>_xlfn.XLOOKUP(Table5[[#This Row],[Branch_Id]],Branches!A:A,Branches!B:B)</f>
        <v xml:space="preserve">Hyderabad </v>
      </c>
      <c r="O269" t="str">
        <f>IF(Table5[[#This Row],[Loan_Amount]]&gt;=1000000,"High value","Normal")</f>
        <v>High value</v>
      </c>
      <c r="P269" t="str">
        <f>IF(Table5[[#This Row],[Approval_Date]]="Approved","Processed","Under Review")</f>
        <v>Under Review</v>
      </c>
      <c r="Q269">
        <f>SUMIFS(Loan_Repayments!E:E,Loan_Repayments!B:B,Table5[[#This Row],[Loan_ID]])</f>
        <v>116567</v>
      </c>
      <c r="R269">
        <f>Table5[[#This Row],[Loan_Amount]]-Table5[[#This Row],[Total_Amount_Paid.]]</f>
        <v>9217937</v>
      </c>
      <c r="S269" t="str">
        <f t="shared" si="4"/>
        <v>Apr</v>
      </c>
      <c r="T269" t="str">
        <f>_xlfn.XLOOKUP(Table5[[#This Row],[Customer_ID]],Customers!A:A,Customers!C:C)</f>
        <v>Female</v>
      </c>
      <c r="U269" t="str">
        <f>_xlfn.XLOOKUP(Table5[[#This Row],[Employee_ID]],Employees!A:A,Employees!B:B)</f>
        <v>Employee 20</v>
      </c>
      <c r="V269" t="str">
        <f>_xlfn.XLOOKUP(Table5[[#This Row],[Branch_Id]],Branches!A:A,Branches!C:C)</f>
        <v>Hyderabad</v>
      </c>
      <c r="W269" t="str">
        <f>_xlfn.XLOOKUP(Table5[[#This Row],[Branch_Id]],Branches!A:A,Branches!D:D)</f>
        <v>Telangana</v>
      </c>
    </row>
    <row r="270" spans="1:23" x14ac:dyDescent="0.3">
      <c r="A270" t="s">
        <v>839</v>
      </c>
      <c r="B270">
        <v>1131</v>
      </c>
      <c r="C270" t="s">
        <v>235</v>
      </c>
      <c r="D270" t="s">
        <v>255</v>
      </c>
      <c r="E270">
        <v>6435280</v>
      </c>
      <c r="F270">
        <v>7.5</v>
      </c>
      <c r="G270">
        <v>240</v>
      </c>
      <c r="H270" t="s">
        <v>355</v>
      </c>
      <c r="I270" t="s">
        <v>323</v>
      </c>
      <c r="J270" t="s">
        <v>698</v>
      </c>
      <c r="K270" t="str">
        <f>_xlfn.XLOOKUP(Table5[[#This Row],[Customer_ID]],Customers!A:A,Customers!B:B)</f>
        <v>Customer 1131</v>
      </c>
      <c r="L270" t="str">
        <f>_xlfn.XLOOKUP(Table5[[#This Row],[Loan_Type_ID]],Loan_Types!A:A,Loan_Types!B:B)</f>
        <v>Car Loan</v>
      </c>
      <c r="M270" t="str">
        <f>_xlfn.XLOOKUP(Table5[[#This Row],[Customer_ID]],Customers!A:A,Customers!H:H)</f>
        <v>B02</v>
      </c>
      <c r="N270" t="str">
        <f>_xlfn.XLOOKUP(Table5[[#This Row],[Branch_Id]],Branches!A:A,Branches!B:B)</f>
        <v xml:space="preserve">Vijayawada </v>
      </c>
      <c r="O270" t="str">
        <f>IF(Table5[[#This Row],[Loan_Amount]]&gt;=1000000,"High value","Normal")</f>
        <v>High value</v>
      </c>
      <c r="P270" t="str">
        <f>IF(Table5[[#This Row],[Approval_Date]]="Approved","Processed","Under Review")</f>
        <v>Under Review</v>
      </c>
      <c r="Q270">
        <f>SUMIFS(Loan_Repayments!E:E,Loan_Repayments!B:B,Table5[[#This Row],[Loan_ID]])</f>
        <v>66134</v>
      </c>
      <c r="R270">
        <f>Table5[[#This Row],[Loan_Amount]]-Table5[[#This Row],[Total_Amount_Paid.]]</f>
        <v>6369146</v>
      </c>
      <c r="S270" t="str">
        <f t="shared" si="4"/>
        <v>Dec</v>
      </c>
      <c r="T270" t="str">
        <f>_xlfn.XLOOKUP(Table5[[#This Row],[Customer_ID]],Customers!A:A,Customers!C:C)</f>
        <v>Female</v>
      </c>
      <c r="U270" t="str">
        <f>_xlfn.XLOOKUP(Table5[[#This Row],[Employee_ID]],Employees!A:A,Employees!B:B)</f>
        <v>Employee 2</v>
      </c>
      <c r="V270" t="str">
        <f>_xlfn.XLOOKUP(Table5[[#This Row],[Branch_Id]],Branches!A:A,Branches!C:C)</f>
        <v>Vijayawada</v>
      </c>
      <c r="W270" t="str">
        <f>_xlfn.XLOOKUP(Table5[[#This Row],[Branch_Id]],Branches!A:A,Branches!D:D)</f>
        <v>Andhra Pradesh</v>
      </c>
    </row>
    <row r="271" spans="1:23" x14ac:dyDescent="0.3">
      <c r="A271" t="s">
        <v>840</v>
      </c>
      <c r="B271">
        <v>1167</v>
      </c>
      <c r="C271" t="s">
        <v>237</v>
      </c>
      <c r="D271" t="s">
        <v>285</v>
      </c>
      <c r="E271">
        <v>1641662</v>
      </c>
      <c r="F271">
        <v>7.5</v>
      </c>
      <c r="G271">
        <v>84</v>
      </c>
      <c r="H271" t="s">
        <v>527</v>
      </c>
      <c r="I271" t="s">
        <v>323</v>
      </c>
      <c r="J271" t="s">
        <v>663</v>
      </c>
      <c r="K271" t="str">
        <f>_xlfn.XLOOKUP(Table5[[#This Row],[Customer_ID]],Customers!A:A,Customers!B:B)</f>
        <v>Customer 1167</v>
      </c>
      <c r="L271" t="str">
        <f>_xlfn.XLOOKUP(Table5[[#This Row],[Loan_Type_ID]],Loan_Types!A:A,Loan_Types!B:B)</f>
        <v>Education Loan</v>
      </c>
      <c r="M271" t="str">
        <f>_xlfn.XLOOKUP(Table5[[#This Row],[Customer_ID]],Customers!A:A,Customers!H:H)</f>
        <v>B05</v>
      </c>
      <c r="N271" t="str">
        <f>_xlfn.XLOOKUP(Table5[[#This Row],[Branch_Id]],Branches!A:A,Branches!B:B)</f>
        <v xml:space="preserve">Warangal </v>
      </c>
      <c r="O271" t="str">
        <f>IF(Table5[[#This Row],[Loan_Amount]]&gt;=1000000,"High value","Normal")</f>
        <v>High value</v>
      </c>
      <c r="P271" t="str">
        <f>IF(Table5[[#This Row],[Approval_Date]]="Approved","Processed","Under Review")</f>
        <v>Under Review</v>
      </c>
      <c r="Q271">
        <f>SUMIFS(Loan_Repayments!E:E,Loan_Repayments!B:B,Table5[[#This Row],[Loan_ID]])</f>
        <v>129441</v>
      </c>
      <c r="R271">
        <f>Table5[[#This Row],[Loan_Amount]]-Table5[[#This Row],[Total_Amount_Paid.]]</f>
        <v>1512221</v>
      </c>
      <c r="S271" t="str">
        <f t="shared" si="4"/>
        <v>Aug</v>
      </c>
      <c r="T271" t="str">
        <f>_xlfn.XLOOKUP(Table5[[#This Row],[Customer_ID]],Customers!A:A,Customers!C:C)</f>
        <v>Female</v>
      </c>
      <c r="U271" t="str">
        <f>_xlfn.XLOOKUP(Table5[[#This Row],[Employee_ID]],Employees!A:A,Employees!B:B)</f>
        <v>Employee 16</v>
      </c>
      <c r="V271" t="str">
        <f>_xlfn.XLOOKUP(Table5[[#This Row],[Branch_Id]],Branches!A:A,Branches!C:C)</f>
        <v>Warangal</v>
      </c>
      <c r="W271" t="str">
        <f>_xlfn.XLOOKUP(Table5[[#This Row],[Branch_Id]],Branches!A:A,Branches!D:D)</f>
        <v>Telangana</v>
      </c>
    </row>
    <row r="272" spans="1:23" x14ac:dyDescent="0.3">
      <c r="A272" t="s">
        <v>841</v>
      </c>
      <c r="B272">
        <v>1010</v>
      </c>
      <c r="C272" t="s">
        <v>235</v>
      </c>
      <c r="D272" t="s">
        <v>273</v>
      </c>
      <c r="E272">
        <v>7422281</v>
      </c>
      <c r="F272">
        <v>11</v>
      </c>
      <c r="G272">
        <v>240</v>
      </c>
      <c r="H272" t="s">
        <v>601</v>
      </c>
      <c r="I272" t="s">
        <v>323</v>
      </c>
      <c r="J272" t="s">
        <v>610</v>
      </c>
      <c r="K272" t="str">
        <f>_xlfn.XLOOKUP(Table5[[#This Row],[Customer_ID]],Customers!A:A,Customers!B:B)</f>
        <v>Customer 1010</v>
      </c>
      <c r="L272" t="str">
        <f>_xlfn.XLOOKUP(Table5[[#This Row],[Loan_Type_ID]],Loan_Types!A:A,Loan_Types!B:B)</f>
        <v>Car Loan</v>
      </c>
      <c r="M272" t="str">
        <f>_xlfn.XLOOKUP(Table5[[#This Row],[Customer_ID]],Customers!A:A,Customers!H:H)</f>
        <v>B03</v>
      </c>
      <c r="N272" t="str">
        <f>_xlfn.XLOOKUP(Table5[[#This Row],[Branch_Id]],Branches!A:A,Branches!B:B)</f>
        <v xml:space="preserve">Vizag </v>
      </c>
      <c r="O272" t="str">
        <f>IF(Table5[[#This Row],[Loan_Amount]]&gt;=1000000,"High value","Normal")</f>
        <v>High value</v>
      </c>
      <c r="P272" t="str">
        <f>IF(Table5[[#This Row],[Approval_Date]]="Approved","Processed","Under Review")</f>
        <v>Under Review</v>
      </c>
      <c r="Q272">
        <f>SUMIFS(Loan_Repayments!E:E,Loan_Repayments!B:B,Table5[[#This Row],[Loan_ID]])</f>
        <v>134443</v>
      </c>
      <c r="R272">
        <f>Table5[[#This Row],[Loan_Amount]]-Table5[[#This Row],[Total_Amount_Paid.]]</f>
        <v>7287838</v>
      </c>
      <c r="S272" t="str">
        <f t="shared" si="4"/>
        <v>Jul</v>
      </c>
      <c r="T272" t="str">
        <f>_xlfn.XLOOKUP(Table5[[#This Row],[Customer_ID]],Customers!A:A,Customers!C:C)</f>
        <v>Female</v>
      </c>
      <c r="U272" t="str">
        <f>_xlfn.XLOOKUP(Table5[[#This Row],[Employee_ID]],Employees!A:A,Employees!B:B)</f>
        <v>Employee 10</v>
      </c>
      <c r="V272" t="str">
        <f>_xlfn.XLOOKUP(Table5[[#This Row],[Branch_Id]],Branches!A:A,Branches!C:C)</f>
        <v>Visakhapatnam</v>
      </c>
      <c r="W272" t="str">
        <f>_xlfn.XLOOKUP(Table5[[#This Row],[Branch_Id]],Branches!A:A,Branches!D:D)</f>
        <v>Andhra Pradesh</v>
      </c>
    </row>
    <row r="273" spans="1:23" x14ac:dyDescent="0.3">
      <c r="A273" t="s">
        <v>842</v>
      </c>
      <c r="B273">
        <v>1160</v>
      </c>
      <c r="C273" t="s">
        <v>233</v>
      </c>
      <c r="D273" t="s">
        <v>287</v>
      </c>
      <c r="E273">
        <v>2189025</v>
      </c>
      <c r="F273">
        <v>9.5</v>
      </c>
      <c r="G273">
        <v>84</v>
      </c>
      <c r="H273" t="s">
        <v>843</v>
      </c>
      <c r="I273" t="s">
        <v>346</v>
      </c>
      <c r="K273" t="str">
        <f>_xlfn.XLOOKUP(Table5[[#This Row],[Customer_ID]],Customers!A:A,Customers!B:B)</f>
        <v>Customer 1160</v>
      </c>
      <c r="L273" t="str">
        <f>_xlfn.XLOOKUP(Table5[[#This Row],[Loan_Type_ID]],Loan_Types!A:A,Loan_Types!B:B)</f>
        <v>Personal Loan</v>
      </c>
      <c r="M273" t="str">
        <f>_xlfn.XLOOKUP(Table5[[#This Row],[Customer_ID]],Customers!A:A,Customers!H:H)</f>
        <v>B03</v>
      </c>
      <c r="N273" t="str">
        <f>_xlfn.XLOOKUP(Table5[[#This Row],[Branch_Id]],Branches!A:A,Branches!B:B)</f>
        <v xml:space="preserve">Vizag </v>
      </c>
      <c r="O273" t="str">
        <f>IF(Table5[[#This Row],[Loan_Amount]]&gt;=1000000,"High value","Normal")</f>
        <v>High value</v>
      </c>
      <c r="P273" t="str">
        <f>IF(Table5[[#This Row],[Approval_Date]]="Approved","Processed","Under Review")</f>
        <v>Under Review</v>
      </c>
      <c r="Q273">
        <f>SUMIFS(Loan_Repayments!E:E,Loan_Repayments!B:B,Table5[[#This Row],[Loan_ID]])</f>
        <v>117579</v>
      </c>
      <c r="R273">
        <f>Table5[[#This Row],[Loan_Amount]]-Table5[[#This Row],[Total_Amount_Paid.]]</f>
        <v>2071446</v>
      </c>
      <c r="S273" t="str">
        <f t="shared" si="4"/>
        <v>Dec</v>
      </c>
      <c r="T273" t="str">
        <f>_xlfn.XLOOKUP(Table5[[#This Row],[Customer_ID]],Customers!A:A,Customers!C:C)</f>
        <v>Female</v>
      </c>
      <c r="U273" t="str">
        <f>_xlfn.XLOOKUP(Table5[[#This Row],[Employee_ID]],Employees!A:A,Employees!B:B)</f>
        <v>Employee 17</v>
      </c>
      <c r="V273" t="str">
        <f>_xlfn.XLOOKUP(Table5[[#This Row],[Branch_Id]],Branches!A:A,Branches!C:C)</f>
        <v>Visakhapatnam</v>
      </c>
      <c r="W273" t="str">
        <f>_xlfn.XLOOKUP(Table5[[#This Row],[Branch_Id]],Branches!A:A,Branches!D:D)</f>
        <v>Andhra Pradesh</v>
      </c>
    </row>
    <row r="274" spans="1:23" x14ac:dyDescent="0.3">
      <c r="A274" t="s">
        <v>844</v>
      </c>
      <c r="B274">
        <v>1062</v>
      </c>
      <c r="C274" t="s">
        <v>235</v>
      </c>
      <c r="D274" t="s">
        <v>269</v>
      </c>
      <c r="E274">
        <v>3003780</v>
      </c>
      <c r="F274">
        <v>8.5</v>
      </c>
      <c r="G274">
        <v>120</v>
      </c>
      <c r="H274" t="s">
        <v>805</v>
      </c>
      <c r="I274" t="s">
        <v>323</v>
      </c>
      <c r="J274" t="s">
        <v>523</v>
      </c>
      <c r="K274" t="str">
        <f>_xlfn.XLOOKUP(Table5[[#This Row],[Customer_ID]],Customers!A:A,Customers!B:B)</f>
        <v>Customer 1062</v>
      </c>
      <c r="L274" t="str">
        <f>_xlfn.XLOOKUP(Table5[[#This Row],[Loan_Type_ID]],Loan_Types!A:A,Loan_Types!B:B)</f>
        <v>Car Loan</v>
      </c>
      <c r="M274" t="str">
        <f>_xlfn.XLOOKUP(Table5[[#This Row],[Customer_ID]],Customers!A:A,Customers!H:H)</f>
        <v>B04</v>
      </c>
      <c r="N274" t="str">
        <f>_xlfn.XLOOKUP(Table5[[#This Row],[Branch_Id]],Branches!A:A,Branches!B:B)</f>
        <v xml:space="preserve">Guntur </v>
      </c>
      <c r="O274" t="str">
        <f>IF(Table5[[#This Row],[Loan_Amount]]&gt;=1000000,"High value","Normal")</f>
        <v>High value</v>
      </c>
      <c r="P274" t="str">
        <f>IF(Table5[[#This Row],[Approval_Date]]="Approved","Processed","Under Review")</f>
        <v>Under Review</v>
      </c>
      <c r="Q274">
        <f>SUMIFS(Loan_Repayments!E:E,Loan_Repayments!B:B,Table5[[#This Row],[Loan_ID]])</f>
        <v>42925</v>
      </c>
      <c r="R274">
        <f>Table5[[#This Row],[Loan_Amount]]-Table5[[#This Row],[Total_Amount_Paid.]]</f>
        <v>2960855</v>
      </c>
      <c r="S274" t="str">
        <f t="shared" si="4"/>
        <v>Apr</v>
      </c>
      <c r="T274" t="str">
        <f>_xlfn.XLOOKUP(Table5[[#This Row],[Customer_ID]],Customers!A:A,Customers!C:C)</f>
        <v>Male</v>
      </c>
      <c r="U274" t="str">
        <f>_xlfn.XLOOKUP(Table5[[#This Row],[Employee_ID]],Employees!A:A,Employees!B:B)</f>
        <v>Employee 8</v>
      </c>
      <c r="V274" t="str">
        <f>_xlfn.XLOOKUP(Table5[[#This Row],[Branch_Id]],Branches!A:A,Branches!C:C)</f>
        <v>Guntur</v>
      </c>
      <c r="W274" t="str">
        <f>_xlfn.XLOOKUP(Table5[[#This Row],[Branch_Id]],Branches!A:A,Branches!D:D)</f>
        <v>Andhra Pradesh</v>
      </c>
    </row>
    <row r="275" spans="1:23" x14ac:dyDescent="0.3">
      <c r="A275" t="s">
        <v>845</v>
      </c>
      <c r="B275">
        <v>1044</v>
      </c>
      <c r="C275" t="s">
        <v>233</v>
      </c>
      <c r="D275" t="s">
        <v>283</v>
      </c>
      <c r="E275">
        <v>5776260</v>
      </c>
      <c r="F275">
        <v>12</v>
      </c>
      <c r="G275">
        <v>60</v>
      </c>
      <c r="H275" t="s">
        <v>761</v>
      </c>
      <c r="I275" t="s">
        <v>323</v>
      </c>
      <c r="J275" t="s">
        <v>608</v>
      </c>
      <c r="K275" t="str">
        <f>_xlfn.XLOOKUP(Table5[[#This Row],[Customer_ID]],Customers!A:A,Customers!B:B)</f>
        <v>Customer 1044</v>
      </c>
      <c r="L275" t="str">
        <f>_xlfn.XLOOKUP(Table5[[#This Row],[Loan_Type_ID]],Loan_Types!A:A,Loan_Types!B:B)</f>
        <v>Personal Loan</v>
      </c>
      <c r="M275" t="str">
        <f>_xlfn.XLOOKUP(Table5[[#This Row],[Customer_ID]],Customers!A:A,Customers!H:H)</f>
        <v>B04</v>
      </c>
      <c r="N275" t="str">
        <f>_xlfn.XLOOKUP(Table5[[#This Row],[Branch_Id]],Branches!A:A,Branches!B:B)</f>
        <v xml:space="preserve">Guntur </v>
      </c>
      <c r="O275" t="str">
        <f>IF(Table5[[#This Row],[Loan_Amount]]&gt;=1000000,"High value","Normal")</f>
        <v>High value</v>
      </c>
      <c r="P275" t="str">
        <f>IF(Table5[[#This Row],[Approval_Date]]="Approved","Processed","Under Review")</f>
        <v>Under Review</v>
      </c>
      <c r="Q275">
        <f>SUMIFS(Loan_Repayments!E:E,Loan_Repayments!B:B,Table5[[#This Row],[Loan_ID]])</f>
        <v>43167</v>
      </c>
      <c r="R275">
        <f>Table5[[#This Row],[Loan_Amount]]-Table5[[#This Row],[Total_Amount_Paid.]]</f>
        <v>5733093</v>
      </c>
      <c r="S275" t="str">
        <f t="shared" si="4"/>
        <v>May</v>
      </c>
      <c r="T275" t="str">
        <f>_xlfn.XLOOKUP(Table5[[#This Row],[Customer_ID]],Customers!A:A,Customers!C:C)</f>
        <v>Female</v>
      </c>
      <c r="U275" t="str">
        <f>_xlfn.XLOOKUP(Table5[[#This Row],[Employee_ID]],Employees!A:A,Employees!B:B)</f>
        <v>Employee 15</v>
      </c>
      <c r="V275" t="str">
        <f>_xlfn.XLOOKUP(Table5[[#This Row],[Branch_Id]],Branches!A:A,Branches!C:C)</f>
        <v>Guntur</v>
      </c>
      <c r="W275" t="str">
        <f>_xlfn.XLOOKUP(Table5[[#This Row],[Branch_Id]],Branches!A:A,Branches!D:D)</f>
        <v>Andhra Pradesh</v>
      </c>
    </row>
    <row r="276" spans="1:23" x14ac:dyDescent="0.3">
      <c r="A276" t="s">
        <v>846</v>
      </c>
      <c r="B276">
        <v>1115</v>
      </c>
      <c r="C276" t="s">
        <v>233</v>
      </c>
      <c r="D276" t="s">
        <v>264</v>
      </c>
      <c r="E276">
        <v>5793838</v>
      </c>
      <c r="F276">
        <v>8.5</v>
      </c>
      <c r="G276">
        <v>36</v>
      </c>
      <c r="H276" t="s">
        <v>847</v>
      </c>
      <c r="I276" t="s">
        <v>323</v>
      </c>
      <c r="J276" t="s">
        <v>496</v>
      </c>
      <c r="K276" t="str">
        <f>_xlfn.XLOOKUP(Table5[[#This Row],[Customer_ID]],Customers!A:A,Customers!B:B)</f>
        <v>Customer 1115</v>
      </c>
      <c r="L276" t="str">
        <f>_xlfn.XLOOKUP(Table5[[#This Row],[Loan_Type_ID]],Loan_Types!A:A,Loan_Types!B:B)</f>
        <v>Personal Loan</v>
      </c>
      <c r="M276" t="str">
        <f>_xlfn.XLOOKUP(Table5[[#This Row],[Customer_ID]],Customers!A:A,Customers!H:H)</f>
        <v>B02</v>
      </c>
      <c r="N276" t="str">
        <f>_xlfn.XLOOKUP(Table5[[#This Row],[Branch_Id]],Branches!A:A,Branches!B:B)</f>
        <v xml:space="preserve">Vijayawada </v>
      </c>
      <c r="O276" t="str">
        <f>IF(Table5[[#This Row],[Loan_Amount]]&gt;=1000000,"High value","Normal")</f>
        <v>High value</v>
      </c>
      <c r="P276" t="str">
        <f>IF(Table5[[#This Row],[Approval_Date]]="Approved","Processed","Under Review")</f>
        <v>Under Review</v>
      </c>
      <c r="Q276">
        <f>SUMIFS(Loan_Repayments!E:E,Loan_Repayments!B:B,Table5[[#This Row],[Loan_ID]])</f>
        <v>43968</v>
      </c>
      <c r="R276">
        <f>Table5[[#This Row],[Loan_Amount]]-Table5[[#This Row],[Total_Amount_Paid.]]</f>
        <v>5749870</v>
      </c>
      <c r="S276" t="str">
        <f t="shared" si="4"/>
        <v>Nov</v>
      </c>
      <c r="T276" t="str">
        <f>_xlfn.XLOOKUP(Table5[[#This Row],[Customer_ID]],Customers!A:A,Customers!C:C)</f>
        <v>Male</v>
      </c>
      <c r="U276" t="str">
        <f>_xlfn.XLOOKUP(Table5[[#This Row],[Employee_ID]],Employees!A:A,Employees!B:B)</f>
        <v>Employee 6</v>
      </c>
      <c r="V276" t="str">
        <f>_xlfn.XLOOKUP(Table5[[#This Row],[Branch_Id]],Branches!A:A,Branches!C:C)</f>
        <v>Vijayawada</v>
      </c>
      <c r="W276" t="str">
        <f>_xlfn.XLOOKUP(Table5[[#This Row],[Branch_Id]],Branches!A:A,Branches!D:D)</f>
        <v>Andhra Pradesh</v>
      </c>
    </row>
    <row r="277" spans="1:23" x14ac:dyDescent="0.3">
      <c r="A277" t="s">
        <v>848</v>
      </c>
      <c r="B277">
        <v>1112</v>
      </c>
      <c r="C277" t="s">
        <v>235</v>
      </c>
      <c r="D277" t="s">
        <v>271</v>
      </c>
      <c r="E277">
        <v>7423972</v>
      </c>
      <c r="F277">
        <v>8.5</v>
      </c>
      <c r="G277">
        <v>60</v>
      </c>
      <c r="H277" t="s">
        <v>849</v>
      </c>
      <c r="I277" t="s">
        <v>346</v>
      </c>
      <c r="K277" t="str">
        <f>_xlfn.XLOOKUP(Table5[[#This Row],[Customer_ID]],Customers!A:A,Customers!B:B)</f>
        <v>Customer 1112</v>
      </c>
      <c r="L277" t="str">
        <f>_xlfn.XLOOKUP(Table5[[#This Row],[Loan_Type_ID]],Loan_Types!A:A,Loan_Types!B:B)</f>
        <v>Car Loan</v>
      </c>
      <c r="M277" t="str">
        <f>_xlfn.XLOOKUP(Table5[[#This Row],[Customer_ID]],Customers!A:A,Customers!H:H)</f>
        <v>B03</v>
      </c>
      <c r="N277" t="str">
        <f>_xlfn.XLOOKUP(Table5[[#This Row],[Branch_Id]],Branches!A:A,Branches!B:B)</f>
        <v xml:space="preserve">Vizag </v>
      </c>
      <c r="O277" t="str">
        <f>IF(Table5[[#This Row],[Loan_Amount]]&gt;=1000000,"High value","Normal")</f>
        <v>High value</v>
      </c>
      <c r="P277" t="str">
        <f>IF(Table5[[#This Row],[Approval_Date]]="Approved","Processed","Under Review")</f>
        <v>Under Review</v>
      </c>
      <c r="Q277">
        <f>SUMIFS(Loan_Repayments!E:E,Loan_Repayments!B:B,Table5[[#This Row],[Loan_ID]])</f>
        <v>158345</v>
      </c>
      <c r="R277">
        <f>Table5[[#This Row],[Loan_Amount]]-Table5[[#This Row],[Total_Amount_Paid.]]</f>
        <v>7265627</v>
      </c>
      <c r="S277" t="str">
        <f t="shared" si="4"/>
        <v>Aug</v>
      </c>
      <c r="T277" t="str">
        <f>_xlfn.XLOOKUP(Table5[[#This Row],[Customer_ID]],Customers!A:A,Customers!C:C)</f>
        <v>Female</v>
      </c>
      <c r="U277" t="str">
        <f>_xlfn.XLOOKUP(Table5[[#This Row],[Employee_ID]],Employees!A:A,Employees!B:B)</f>
        <v>Employee 9</v>
      </c>
      <c r="V277" t="str">
        <f>_xlfn.XLOOKUP(Table5[[#This Row],[Branch_Id]],Branches!A:A,Branches!C:C)</f>
        <v>Visakhapatnam</v>
      </c>
      <c r="W277" t="str">
        <f>_xlfn.XLOOKUP(Table5[[#This Row],[Branch_Id]],Branches!A:A,Branches!D:D)</f>
        <v>Andhra Pradesh</v>
      </c>
    </row>
    <row r="278" spans="1:23" x14ac:dyDescent="0.3">
      <c r="A278" t="s">
        <v>850</v>
      </c>
      <c r="B278">
        <v>1001</v>
      </c>
      <c r="C278" t="s">
        <v>233</v>
      </c>
      <c r="D278" t="s">
        <v>258</v>
      </c>
      <c r="E278">
        <v>1111429</v>
      </c>
      <c r="F278">
        <v>12</v>
      </c>
      <c r="G278">
        <v>84</v>
      </c>
      <c r="H278" t="s">
        <v>621</v>
      </c>
      <c r="I278" t="s">
        <v>346</v>
      </c>
      <c r="K278" t="str">
        <f>_xlfn.XLOOKUP(Table5[[#This Row],[Customer_ID]],Customers!A:A,Customers!B:B)</f>
        <v>Customer 1001</v>
      </c>
      <c r="L278" t="str">
        <f>_xlfn.XLOOKUP(Table5[[#This Row],[Loan_Type_ID]],Loan_Types!A:A,Loan_Types!B:B)</f>
        <v>Personal Loan</v>
      </c>
      <c r="M278" t="str">
        <f>_xlfn.XLOOKUP(Table5[[#This Row],[Customer_ID]],Customers!A:A,Customers!H:H)</f>
        <v>B01</v>
      </c>
      <c r="N278" t="str">
        <f>_xlfn.XLOOKUP(Table5[[#This Row],[Branch_Id]],Branches!A:A,Branches!B:B)</f>
        <v xml:space="preserve">Hyderabad </v>
      </c>
      <c r="O278" t="str">
        <f>IF(Table5[[#This Row],[Loan_Amount]]&gt;=1000000,"High value","Normal")</f>
        <v>High value</v>
      </c>
      <c r="P278" t="str">
        <f>IF(Table5[[#This Row],[Approval_Date]]="Approved","Processed","Under Review")</f>
        <v>Under Review</v>
      </c>
      <c r="Q278">
        <f>SUMIFS(Loan_Repayments!E:E,Loan_Repayments!B:B,Table5[[#This Row],[Loan_ID]])</f>
        <v>65220</v>
      </c>
      <c r="R278">
        <f>Table5[[#This Row],[Loan_Amount]]-Table5[[#This Row],[Total_Amount_Paid.]]</f>
        <v>1046209</v>
      </c>
      <c r="S278" t="str">
        <f t="shared" si="4"/>
        <v>Jul</v>
      </c>
      <c r="T278" t="str">
        <f>_xlfn.XLOOKUP(Table5[[#This Row],[Customer_ID]],Customers!A:A,Customers!C:C)</f>
        <v>Male</v>
      </c>
      <c r="U278" t="str">
        <f>_xlfn.XLOOKUP(Table5[[#This Row],[Employee_ID]],Employees!A:A,Employees!B:B)</f>
        <v>Employee 3</v>
      </c>
      <c r="V278" t="str">
        <f>_xlfn.XLOOKUP(Table5[[#This Row],[Branch_Id]],Branches!A:A,Branches!C:C)</f>
        <v>Hyderabad</v>
      </c>
      <c r="W278" t="str">
        <f>_xlfn.XLOOKUP(Table5[[#This Row],[Branch_Id]],Branches!A:A,Branches!D:D)</f>
        <v>Telangana</v>
      </c>
    </row>
    <row r="279" spans="1:23" x14ac:dyDescent="0.3">
      <c r="A279" t="s">
        <v>851</v>
      </c>
      <c r="B279">
        <v>1118</v>
      </c>
      <c r="C279" t="s">
        <v>231</v>
      </c>
      <c r="D279" t="s">
        <v>262</v>
      </c>
      <c r="E279">
        <v>8288701</v>
      </c>
      <c r="F279">
        <v>7.5</v>
      </c>
      <c r="G279">
        <v>84</v>
      </c>
      <c r="H279" t="s">
        <v>343</v>
      </c>
      <c r="I279" t="s">
        <v>323</v>
      </c>
      <c r="J279" t="s">
        <v>852</v>
      </c>
      <c r="K279" t="str">
        <f>_xlfn.XLOOKUP(Table5[[#This Row],[Customer_ID]],Customers!A:A,Customers!B:B)</f>
        <v>Customer 1118</v>
      </c>
      <c r="L279" t="str">
        <f>_xlfn.XLOOKUP(Table5[[#This Row],[Loan_Type_ID]],Loan_Types!A:A,Loan_Types!B:B)</f>
        <v>Home Loan</v>
      </c>
      <c r="M279" t="str">
        <f>_xlfn.XLOOKUP(Table5[[#This Row],[Customer_ID]],Customers!A:A,Customers!H:H)</f>
        <v>B02</v>
      </c>
      <c r="N279" t="str">
        <f>_xlfn.XLOOKUP(Table5[[#This Row],[Branch_Id]],Branches!A:A,Branches!B:B)</f>
        <v xml:space="preserve">Vijayawada </v>
      </c>
      <c r="O279" t="str">
        <f>IF(Table5[[#This Row],[Loan_Amount]]&gt;=1000000,"High value","Normal")</f>
        <v>High value</v>
      </c>
      <c r="P279" t="str">
        <f>IF(Table5[[#This Row],[Approval_Date]]="Approved","Processed","Under Review")</f>
        <v>Under Review</v>
      </c>
      <c r="Q279">
        <f>SUMIFS(Loan_Repayments!E:E,Loan_Repayments!B:B,Table5[[#This Row],[Loan_ID]])</f>
        <v>143644</v>
      </c>
      <c r="R279">
        <f>Table5[[#This Row],[Loan_Amount]]-Table5[[#This Row],[Total_Amount_Paid.]]</f>
        <v>8145057</v>
      </c>
      <c r="S279" t="str">
        <f t="shared" si="4"/>
        <v>Jul</v>
      </c>
      <c r="T279" t="str">
        <f>_xlfn.XLOOKUP(Table5[[#This Row],[Customer_ID]],Customers!A:A,Customers!C:C)</f>
        <v>Female</v>
      </c>
      <c r="U279" t="str">
        <f>_xlfn.XLOOKUP(Table5[[#This Row],[Employee_ID]],Employees!A:A,Employees!B:B)</f>
        <v>Employee 5</v>
      </c>
      <c r="V279" t="str">
        <f>_xlfn.XLOOKUP(Table5[[#This Row],[Branch_Id]],Branches!A:A,Branches!C:C)</f>
        <v>Vijayawada</v>
      </c>
      <c r="W279" t="str">
        <f>_xlfn.XLOOKUP(Table5[[#This Row],[Branch_Id]],Branches!A:A,Branches!D:D)</f>
        <v>Andhra Pradesh</v>
      </c>
    </row>
    <row r="280" spans="1:23" x14ac:dyDescent="0.3">
      <c r="A280" t="s">
        <v>853</v>
      </c>
      <c r="B280">
        <v>1097</v>
      </c>
      <c r="C280" t="s">
        <v>237</v>
      </c>
      <c r="D280" t="s">
        <v>307</v>
      </c>
      <c r="E280">
        <v>3225150</v>
      </c>
      <c r="F280">
        <v>12</v>
      </c>
      <c r="G280">
        <v>120</v>
      </c>
      <c r="H280" t="s">
        <v>664</v>
      </c>
      <c r="I280" t="s">
        <v>323</v>
      </c>
      <c r="J280" t="s">
        <v>799</v>
      </c>
      <c r="K280" t="str">
        <f>_xlfn.XLOOKUP(Table5[[#This Row],[Customer_ID]],Customers!A:A,Customers!B:B)</f>
        <v>Customer 1097</v>
      </c>
      <c r="L280" t="str">
        <f>_xlfn.XLOOKUP(Table5[[#This Row],[Loan_Type_ID]],Loan_Types!A:A,Loan_Types!B:B)</f>
        <v>Education Loan</v>
      </c>
      <c r="M280" t="str">
        <f>_xlfn.XLOOKUP(Table5[[#This Row],[Customer_ID]],Customers!A:A,Customers!H:H)</f>
        <v>B03</v>
      </c>
      <c r="N280" t="str">
        <f>_xlfn.XLOOKUP(Table5[[#This Row],[Branch_Id]],Branches!A:A,Branches!B:B)</f>
        <v xml:space="preserve">Vizag </v>
      </c>
      <c r="O280" t="str">
        <f>IF(Table5[[#This Row],[Loan_Amount]]&gt;=1000000,"High value","Normal")</f>
        <v>High value</v>
      </c>
      <c r="P280" t="str">
        <f>IF(Table5[[#This Row],[Approval_Date]]="Approved","Processed","Under Review")</f>
        <v>Under Review</v>
      </c>
      <c r="Q280">
        <f>SUMIFS(Loan_Repayments!E:E,Loan_Repayments!B:B,Table5[[#This Row],[Loan_ID]])</f>
        <v>0</v>
      </c>
      <c r="R280">
        <f>Table5[[#This Row],[Loan_Amount]]-Table5[[#This Row],[Total_Amount_Paid.]]</f>
        <v>3225150</v>
      </c>
      <c r="S280" t="str">
        <f t="shared" si="4"/>
        <v>Sep</v>
      </c>
      <c r="T280" t="str">
        <f>_xlfn.XLOOKUP(Table5[[#This Row],[Customer_ID]],Customers!A:A,Customers!C:C)</f>
        <v>Male</v>
      </c>
      <c r="U280" t="str">
        <f>_xlfn.XLOOKUP(Table5[[#This Row],[Employee_ID]],Employees!A:A,Employees!B:B)</f>
        <v>Employee 27</v>
      </c>
      <c r="V280" t="str">
        <f>_xlfn.XLOOKUP(Table5[[#This Row],[Branch_Id]],Branches!A:A,Branches!C:C)</f>
        <v>Visakhapatnam</v>
      </c>
      <c r="W280" t="str">
        <f>_xlfn.XLOOKUP(Table5[[#This Row],[Branch_Id]],Branches!A:A,Branches!D:D)</f>
        <v>Andhra Pradesh</v>
      </c>
    </row>
    <row r="281" spans="1:23" x14ac:dyDescent="0.3">
      <c r="A281" t="s">
        <v>854</v>
      </c>
      <c r="B281">
        <v>1084</v>
      </c>
      <c r="C281" t="s">
        <v>235</v>
      </c>
      <c r="D281" t="s">
        <v>297</v>
      </c>
      <c r="E281">
        <v>1532165</v>
      </c>
      <c r="F281">
        <v>11</v>
      </c>
      <c r="G281">
        <v>36</v>
      </c>
      <c r="H281" t="s">
        <v>612</v>
      </c>
      <c r="I281" t="s">
        <v>323</v>
      </c>
      <c r="J281" t="s">
        <v>649</v>
      </c>
      <c r="K281" t="str">
        <f>_xlfn.XLOOKUP(Table5[[#This Row],[Customer_ID]],Customers!A:A,Customers!B:B)</f>
        <v>Customer 1084</v>
      </c>
      <c r="L281" t="str">
        <f>_xlfn.XLOOKUP(Table5[[#This Row],[Loan_Type_ID]],Loan_Types!A:A,Loan_Types!B:B)</f>
        <v>Car Loan</v>
      </c>
      <c r="M281" t="str">
        <f>_xlfn.XLOOKUP(Table5[[#This Row],[Customer_ID]],Customers!A:A,Customers!H:H)</f>
        <v>B03</v>
      </c>
      <c r="N281" t="str">
        <f>_xlfn.XLOOKUP(Table5[[#This Row],[Branch_Id]],Branches!A:A,Branches!B:B)</f>
        <v xml:space="preserve">Vizag </v>
      </c>
      <c r="O281" t="str">
        <f>IF(Table5[[#This Row],[Loan_Amount]]&gt;=1000000,"High value","Normal")</f>
        <v>High value</v>
      </c>
      <c r="P281" t="str">
        <f>IF(Table5[[#This Row],[Approval_Date]]="Approved","Processed","Under Review")</f>
        <v>Under Review</v>
      </c>
      <c r="Q281">
        <f>SUMIFS(Loan_Repayments!E:E,Loan_Repayments!B:B,Table5[[#This Row],[Loan_ID]])</f>
        <v>142265</v>
      </c>
      <c r="R281">
        <f>Table5[[#This Row],[Loan_Amount]]-Table5[[#This Row],[Total_Amount_Paid.]]</f>
        <v>1389900</v>
      </c>
      <c r="S281" t="str">
        <f t="shared" si="4"/>
        <v>Mar</v>
      </c>
      <c r="T281" t="str">
        <f>_xlfn.XLOOKUP(Table5[[#This Row],[Customer_ID]],Customers!A:A,Customers!C:C)</f>
        <v>Female</v>
      </c>
      <c r="U281" t="str">
        <f>_xlfn.XLOOKUP(Table5[[#This Row],[Employee_ID]],Employees!A:A,Employees!B:B)</f>
        <v>Employee 22</v>
      </c>
      <c r="V281" t="str">
        <f>_xlfn.XLOOKUP(Table5[[#This Row],[Branch_Id]],Branches!A:A,Branches!C:C)</f>
        <v>Visakhapatnam</v>
      </c>
      <c r="W281" t="str">
        <f>_xlfn.XLOOKUP(Table5[[#This Row],[Branch_Id]],Branches!A:A,Branches!D:D)</f>
        <v>Andhra Pradesh</v>
      </c>
    </row>
    <row r="282" spans="1:23" x14ac:dyDescent="0.3">
      <c r="A282" t="s">
        <v>855</v>
      </c>
      <c r="B282">
        <v>1198</v>
      </c>
      <c r="C282" t="s">
        <v>235</v>
      </c>
      <c r="D282" t="s">
        <v>307</v>
      </c>
      <c r="E282">
        <v>1876121</v>
      </c>
      <c r="F282">
        <v>7.5</v>
      </c>
      <c r="G282">
        <v>60</v>
      </c>
      <c r="H282" t="s">
        <v>688</v>
      </c>
      <c r="I282" t="s">
        <v>323</v>
      </c>
      <c r="J282" t="s">
        <v>644</v>
      </c>
      <c r="K282" t="str">
        <f>_xlfn.XLOOKUP(Table5[[#This Row],[Customer_ID]],Customers!A:A,Customers!B:B)</f>
        <v>Customer 1198</v>
      </c>
      <c r="L282" t="str">
        <f>_xlfn.XLOOKUP(Table5[[#This Row],[Loan_Type_ID]],Loan_Types!A:A,Loan_Types!B:B)</f>
        <v>Car Loan</v>
      </c>
      <c r="M282" t="str">
        <f>_xlfn.XLOOKUP(Table5[[#This Row],[Customer_ID]],Customers!A:A,Customers!H:H)</f>
        <v>B05</v>
      </c>
      <c r="N282" t="str">
        <f>_xlfn.XLOOKUP(Table5[[#This Row],[Branch_Id]],Branches!A:A,Branches!B:B)</f>
        <v xml:space="preserve">Warangal </v>
      </c>
      <c r="O282" t="str">
        <f>IF(Table5[[#This Row],[Loan_Amount]]&gt;=1000000,"High value","Normal")</f>
        <v>High value</v>
      </c>
      <c r="P282" t="str">
        <f>IF(Table5[[#This Row],[Approval_Date]]="Approved","Processed","Under Review")</f>
        <v>Under Review</v>
      </c>
      <c r="Q282">
        <f>SUMIFS(Loan_Repayments!E:E,Loan_Repayments!B:B,Table5[[#This Row],[Loan_ID]])</f>
        <v>86208</v>
      </c>
      <c r="R282">
        <f>Table5[[#This Row],[Loan_Amount]]-Table5[[#This Row],[Total_Amount_Paid.]]</f>
        <v>1789913</v>
      </c>
      <c r="S282" t="str">
        <f t="shared" si="4"/>
        <v>Jun</v>
      </c>
      <c r="T282" t="str">
        <f>_xlfn.XLOOKUP(Table5[[#This Row],[Customer_ID]],Customers!A:A,Customers!C:C)</f>
        <v>Female</v>
      </c>
      <c r="U282" t="str">
        <f>_xlfn.XLOOKUP(Table5[[#This Row],[Employee_ID]],Employees!A:A,Employees!B:B)</f>
        <v>Employee 27</v>
      </c>
      <c r="V282" t="str">
        <f>_xlfn.XLOOKUP(Table5[[#This Row],[Branch_Id]],Branches!A:A,Branches!C:C)</f>
        <v>Warangal</v>
      </c>
      <c r="W282" t="str">
        <f>_xlfn.XLOOKUP(Table5[[#This Row],[Branch_Id]],Branches!A:A,Branches!D:D)</f>
        <v>Telangana</v>
      </c>
    </row>
    <row r="283" spans="1:23" x14ac:dyDescent="0.3">
      <c r="A283" t="s">
        <v>856</v>
      </c>
      <c r="B283">
        <v>1179</v>
      </c>
      <c r="C283" t="s">
        <v>231</v>
      </c>
      <c r="D283" t="s">
        <v>313</v>
      </c>
      <c r="E283">
        <v>6614359</v>
      </c>
      <c r="F283">
        <v>12</v>
      </c>
      <c r="G283">
        <v>60</v>
      </c>
      <c r="H283" t="s">
        <v>382</v>
      </c>
      <c r="I283" t="s">
        <v>346</v>
      </c>
      <c r="K283" t="str">
        <f>_xlfn.XLOOKUP(Table5[[#This Row],[Customer_ID]],Customers!A:A,Customers!B:B)</f>
        <v>Customer 1179</v>
      </c>
      <c r="L283" t="str">
        <f>_xlfn.XLOOKUP(Table5[[#This Row],[Loan_Type_ID]],Loan_Types!A:A,Loan_Types!B:B)</f>
        <v>Home Loan</v>
      </c>
      <c r="M283" t="str">
        <f>_xlfn.XLOOKUP(Table5[[#This Row],[Customer_ID]],Customers!A:A,Customers!H:H)</f>
        <v>B03</v>
      </c>
      <c r="N283" t="str">
        <f>_xlfn.XLOOKUP(Table5[[#This Row],[Branch_Id]],Branches!A:A,Branches!B:B)</f>
        <v xml:space="preserve">Vizag </v>
      </c>
      <c r="O283" t="str">
        <f>IF(Table5[[#This Row],[Loan_Amount]]&gt;=1000000,"High value","Normal")</f>
        <v>High value</v>
      </c>
      <c r="P283" t="str">
        <f>IF(Table5[[#This Row],[Approval_Date]]="Approved","Processed","Under Review")</f>
        <v>Under Review</v>
      </c>
      <c r="Q283">
        <f>SUMIFS(Loan_Repayments!E:E,Loan_Repayments!B:B,Table5[[#This Row],[Loan_ID]])</f>
        <v>58053</v>
      </c>
      <c r="R283">
        <f>Table5[[#This Row],[Loan_Amount]]-Table5[[#This Row],[Total_Amount_Paid.]]</f>
        <v>6556306</v>
      </c>
      <c r="S283" t="str">
        <f t="shared" si="4"/>
        <v>May</v>
      </c>
      <c r="T283" t="str">
        <f>_xlfn.XLOOKUP(Table5[[#This Row],[Customer_ID]],Customers!A:A,Customers!C:C)</f>
        <v>Female</v>
      </c>
      <c r="U283" t="str">
        <f>_xlfn.XLOOKUP(Table5[[#This Row],[Employee_ID]],Employees!A:A,Employees!B:B)</f>
        <v>Employee 30</v>
      </c>
      <c r="V283" t="str">
        <f>_xlfn.XLOOKUP(Table5[[#This Row],[Branch_Id]],Branches!A:A,Branches!C:C)</f>
        <v>Visakhapatnam</v>
      </c>
      <c r="W283" t="str">
        <f>_xlfn.XLOOKUP(Table5[[#This Row],[Branch_Id]],Branches!A:A,Branches!D:D)</f>
        <v>Andhra Pradesh</v>
      </c>
    </row>
    <row r="284" spans="1:23" x14ac:dyDescent="0.3">
      <c r="A284" t="s">
        <v>857</v>
      </c>
      <c r="B284">
        <v>1069</v>
      </c>
      <c r="C284" t="s">
        <v>231</v>
      </c>
      <c r="D284" t="s">
        <v>277</v>
      </c>
      <c r="E284">
        <v>2119659</v>
      </c>
      <c r="F284">
        <v>8.5</v>
      </c>
      <c r="G284">
        <v>36</v>
      </c>
      <c r="H284" t="s">
        <v>858</v>
      </c>
      <c r="I284" t="s">
        <v>346</v>
      </c>
      <c r="K284" t="str">
        <f>_xlfn.XLOOKUP(Table5[[#This Row],[Customer_ID]],Customers!A:A,Customers!B:B)</f>
        <v>Customer 1069</v>
      </c>
      <c r="L284" t="str">
        <f>_xlfn.XLOOKUP(Table5[[#This Row],[Loan_Type_ID]],Loan_Types!A:A,Loan_Types!B:B)</f>
        <v>Home Loan</v>
      </c>
      <c r="M284" t="str">
        <f>_xlfn.XLOOKUP(Table5[[#This Row],[Customer_ID]],Customers!A:A,Customers!H:H)</f>
        <v>B01</v>
      </c>
      <c r="N284" t="str">
        <f>_xlfn.XLOOKUP(Table5[[#This Row],[Branch_Id]],Branches!A:A,Branches!B:B)</f>
        <v xml:space="preserve">Hyderabad </v>
      </c>
      <c r="O284" t="str">
        <f>IF(Table5[[#This Row],[Loan_Amount]]&gt;=1000000,"High value","Normal")</f>
        <v>High value</v>
      </c>
      <c r="P284" t="str">
        <f>IF(Table5[[#This Row],[Approval_Date]]="Approved","Processed","Under Review")</f>
        <v>Under Review</v>
      </c>
      <c r="Q284">
        <f>SUMIFS(Loan_Repayments!E:E,Loan_Repayments!B:B,Table5[[#This Row],[Loan_ID]])</f>
        <v>76137</v>
      </c>
      <c r="R284">
        <f>Table5[[#This Row],[Loan_Amount]]-Table5[[#This Row],[Total_Amount_Paid.]]</f>
        <v>2043522</v>
      </c>
      <c r="S284" t="str">
        <f t="shared" si="4"/>
        <v>Aug</v>
      </c>
      <c r="T284" t="str">
        <f>_xlfn.XLOOKUP(Table5[[#This Row],[Customer_ID]],Customers!A:A,Customers!C:C)</f>
        <v>Male</v>
      </c>
      <c r="U284" t="str">
        <f>_xlfn.XLOOKUP(Table5[[#This Row],[Employee_ID]],Employees!A:A,Employees!B:B)</f>
        <v>Employee 12</v>
      </c>
      <c r="V284" t="str">
        <f>_xlfn.XLOOKUP(Table5[[#This Row],[Branch_Id]],Branches!A:A,Branches!C:C)</f>
        <v>Hyderabad</v>
      </c>
      <c r="W284" t="str">
        <f>_xlfn.XLOOKUP(Table5[[#This Row],[Branch_Id]],Branches!A:A,Branches!D:D)</f>
        <v>Telangana</v>
      </c>
    </row>
    <row r="285" spans="1:23" x14ac:dyDescent="0.3">
      <c r="A285" t="s">
        <v>859</v>
      </c>
      <c r="B285">
        <v>1029</v>
      </c>
      <c r="C285" t="s">
        <v>233</v>
      </c>
      <c r="D285" t="s">
        <v>281</v>
      </c>
      <c r="E285">
        <v>2585751</v>
      </c>
      <c r="F285">
        <v>7.5</v>
      </c>
      <c r="G285">
        <v>36</v>
      </c>
      <c r="H285" t="s">
        <v>860</v>
      </c>
      <c r="I285" t="s">
        <v>323</v>
      </c>
      <c r="J285" t="s">
        <v>789</v>
      </c>
      <c r="K285" t="str">
        <f>_xlfn.XLOOKUP(Table5[[#This Row],[Customer_ID]],Customers!A:A,Customers!B:B)</f>
        <v>Customer 1029</v>
      </c>
      <c r="L285" t="str">
        <f>_xlfn.XLOOKUP(Table5[[#This Row],[Loan_Type_ID]],Loan_Types!A:A,Loan_Types!B:B)</f>
        <v>Personal Loan</v>
      </c>
      <c r="M285" t="str">
        <f>_xlfn.XLOOKUP(Table5[[#This Row],[Customer_ID]],Customers!A:A,Customers!H:H)</f>
        <v>B04</v>
      </c>
      <c r="N285" t="str">
        <f>_xlfn.XLOOKUP(Table5[[#This Row],[Branch_Id]],Branches!A:A,Branches!B:B)</f>
        <v xml:space="preserve">Guntur </v>
      </c>
      <c r="O285" t="str">
        <f>IF(Table5[[#This Row],[Loan_Amount]]&gt;=1000000,"High value","Normal")</f>
        <v>High value</v>
      </c>
      <c r="P285" t="str">
        <f>IF(Table5[[#This Row],[Approval_Date]]="Approved","Processed","Under Review")</f>
        <v>Under Review</v>
      </c>
      <c r="Q285">
        <f>SUMIFS(Loan_Repayments!E:E,Loan_Repayments!B:B,Table5[[#This Row],[Loan_ID]])</f>
        <v>66638</v>
      </c>
      <c r="R285">
        <f>Table5[[#This Row],[Loan_Amount]]-Table5[[#This Row],[Total_Amount_Paid.]]</f>
        <v>2519113</v>
      </c>
      <c r="S285" t="str">
        <f t="shared" si="4"/>
        <v>Oct</v>
      </c>
      <c r="T285" t="str">
        <f>_xlfn.XLOOKUP(Table5[[#This Row],[Customer_ID]],Customers!A:A,Customers!C:C)</f>
        <v>Female</v>
      </c>
      <c r="U285" t="str">
        <f>_xlfn.XLOOKUP(Table5[[#This Row],[Employee_ID]],Employees!A:A,Employees!B:B)</f>
        <v>Employee 14</v>
      </c>
      <c r="V285" t="str">
        <f>_xlfn.XLOOKUP(Table5[[#This Row],[Branch_Id]],Branches!A:A,Branches!C:C)</f>
        <v>Guntur</v>
      </c>
      <c r="W285" t="str">
        <f>_xlfn.XLOOKUP(Table5[[#This Row],[Branch_Id]],Branches!A:A,Branches!D:D)</f>
        <v>Andhra Pradesh</v>
      </c>
    </row>
    <row r="286" spans="1:23" x14ac:dyDescent="0.3">
      <c r="A286" t="s">
        <v>861</v>
      </c>
      <c r="B286">
        <v>1061</v>
      </c>
      <c r="C286" t="s">
        <v>231</v>
      </c>
      <c r="D286" t="s">
        <v>297</v>
      </c>
      <c r="E286">
        <v>2781574</v>
      </c>
      <c r="F286">
        <v>7.5</v>
      </c>
      <c r="G286">
        <v>84</v>
      </c>
      <c r="H286" t="s">
        <v>363</v>
      </c>
      <c r="I286" t="s">
        <v>323</v>
      </c>
      <c r="J286" t="s">
        <v>327</v>
      </c>
      <c r="K286" t="str">
        <f>_xlfn.XLOOKUP(Table5[[#This Row],[Customer_ID]],Customers!A:A,Customers!B:B)</f>
        <v>Customer 1061</v>
      </c>
      <c r="L286" t="str">
        <f>_xlfn.XLOOKUP(Table5[[#This Row],[Loan_Type_ID]],Loan_Types!A:A,Loan_Types!B:B)</f>
        <v>Home Loan</v>
      </c>
      <c r="M286" t="str">
        <f>_xlfn.XLOOKUP(Table5[[#This Row],[Customer_ID]],Customers!A:A,Customers!H:H)</f>
        <v>B04</v>
      </c>
      <c r="N286" t="str">
        <f>_xlfn.XLOOKUP(Table5[[#This Row],[Branch_Id]],Branches!A:A,Branches!B:B)</f>
        <v xml:space="preserve">Guntur </v>
      </c>
      <c r="O286" t="str">
        <f>IF(Table5[[#This Row],[Loan_Amount]]&gt;=1000000,"High value","Normal")</f>
        <v>High value</v>
      </c>
      <c r="P286" t="str">
        <f>IF(Table5[[#This Row],[Approval_Date]]="Approved","Processed","Under Review")</f>
        <v>Under Review</v>
      </c>
      <c r="Q286">
        <f>SUMIFS(Loan_Repayments!E:E,Loan_Repayments!B:B,Table5[[#This Row],[Loan_ID]])</f>
        <v>130481</v>
      </c>
      <c r="R286">
        <f>Table5[[#This Row],[Loan_Amount]]-Table5[[#This Row],[Total_Amount_Paid.]]</f>
        <v>2651093</v>
      </c>
      <c r="S286" t="str">
        <f t="shared" si="4"/>
        <v>Mar</v>
      </c>
      <c r="T286" t="str">
        <f>_xlfn.XLOOKUP(Table5[[#This Row],[Customer_ID]],Customers!A:A,Customers!C:C)</f>
        <v>Female</v>
      </c>
      <c r="U286" t="str">
        <f>_xlfn.XLOOKUP(Table5[[#This Row],[Employee_ID]],Employees!A:A,Employees!B:B)</f>
        <v>Employee 22</v>
      </c>
      <c r="V286" t="str">
        <f>_xlfn.XLOOKUP(Table5[[#This Row],[Branch_Id]],Branches!A:A,Branches!C:C)</f>
        <v>Guntur</v>
      </c>
      <c r="W286" t="str">
        <f>_xlfn.XLOOKUP(Table5[[#This Row],[Branch_Id]],Branches!A:A,Branches!D:D)</f>
        <v>Andhra Pradesh</v>
      </c>
    </row>
    <row r="287" spans="1:23" x14ac:dyDescent="0.3">
      <c r="A287" t="s">
        <v>862</v>
      </c>
      <c r="B287">
        <v>1080</v>
      </c>
      <c r="C287" t="s">
        <v>231</v>
      </c>
      <c r="D287" t="s">
        <v>260</v>
      </c>
      <c r="E287">
        <v>7212821</v>
      </c>
      <c r="F287">
        <v>12</v>
      </c>
      <c r="G287">
        <v>120</v>
      </c>
      <c r="H287" t="s">
        <v>843</v>
      </c>
      <c r="I287" t="s">
        <v>323</v>
      </c>
      <c r="J287" t="s">
        <v>721</v>
      </c>
      <c r="K287" t="str">
        <f>_xlfn.XLOOKUP(Table5[[#This Row],[Customer_ID]],Customers!A:A,Customers!B:B)</f>
        <v>Customer 1080</v>
      </c>
      <c r="L287" t="str">
        <f>_xlfn.XLOOKUP(Table5[[#This Row],[Loan_Type_ID]],Loan_Types!A:A,Loan_Types!B:B)</f>
        <v>Home Loan</v>
      </c>
      <c r="M287" t="str">
        <f>_xlfn.XLOOKUP(Table5[[#This Row],[Customer_ID]],Customers!A:A,Customers!H:H)</f>
        <v>B01</v>
      </c>
      <c r="N287" t="str">
        <f>_xlfn.XLOOKUP(Table5[[#This Row],[Branch_Id]],Branches!A:A,Branches!B:B)</f>
        <v xml:space="preserve">Hyderabad </v>
      </c>
      <c r="O287" t="str">
        <f>IF(Table5[[#This Row],[Loan_Amount]]&gt;=1000000,"High value","Normal")</f>
        <v>High value</v>
      </c>
      <c r="P287" t="str">
        <f>IF(Table5[[#This Row],[Approval_Date]]="Approved","Processed","Under Review")</f>
        <v>Under Review</v>
      </c>
      <c r="Q287">
        <f>SUMIFS(Loan_Repayments!E:E,Loan_Repayments!B:B,Table5[[#This Row],[Loan_ID]])</f>
        <v>144447</v>
      </c>
      <c r="R287">
        <f>Table5[[#This Row],[Loan_Amount]]-Table5[[#This Row],[Total_Amount_Paid.]]</f>
        <v>7068374</v>
      </c>
      <c r="S287" t="str">
        <f t="shared" si="4"/>
        <v>Dec</v>
      </c>
      <c r="T287" t="str">
        <f>_xlfn.XLOOKUP(Table5[[#This Row],[Customer_ID]],Customers!A:A,Customers!C:C)</f>
        <v>Male</v>
      </c>
      <c r="U287" t="str">
        <f>_xlfn.XLOOKUP(Table5[[#This Row],[Employee_ID]],Employees!A:A,Employees!B:B)</f>
        <v>Employee 4</v>
      </c>
      <c r="V287" t="str">
        <f>_xlfn.XLOOKUP(Table5[[#This Row],[Branch_Id]],Branches!A:A,Branches!C:C)</f>
        <v>Hyderabad</v>
      </c>
      <c r="W287" t="str">
        <f>_xlfn.XLOOKUP(Table5[[#This Row],[Branch_Id]],Branches!A:A,Branches!D:D)</f>
        <v>Telangana</v>
      </c>
    </row>
    <row r="288" spans="1:23" x14ac:dyDescent="0.3">
      <c r="A288" t="s">
        <v>863</v>
      </c>
      <c r="B288">
        <v>1114</v>
      </c>
      <c r="C288" t="s">
        <v>235</v>
      </c>
      <c r="D288" t="s">
        <v>289</v>
      </c>
      <c r="E288">
        <v>673184</v>
      </c>
      <c r="F288">
        <v>12</v>
      </c>
      <c r="G288">
        <v>60</v>
      </c>
      <c r="H288" t="s">
        <v>864</v>
      </c>
      <c r="I288" t="s">
        <v>323</v>
      </c>
      <c r="J288" t="s">
        <v>775</v>
      </c>
      <c r="K288" t="str">
        <f>_xlfn.XLOOKUP(Table5[[#This Row],[Customer_ID]],Customers!A:A,Customers!B:B)</f>
        <v>Customer 1114</v>
      </c>
      <c r="L288" t="str">
        <f>_xlfn.XLOOKUP(Table5[[#This Row],[Loan_Type_ID]],Loan_Types!A:A,Loan_Types!B:B)</f>
        <v>Car Loan</v>
      </c>
      <c r="M288" t="str">
        <f>_xlfn.XLOOKUP(Table5[[#This Row],[Customer_ID]],Customers!A:A,Customers!H:H)</f>
        <v>B03</v>
      </c>
      <c r="N288" t="str">
        <f>_xlfn.XLOOKUP(Table5[[#This Row],[Branch_Id]],Branches!A:A,Branches!B:B)</f>
        <v xml:space="preserve">Vizag </v>
      </c>
      <c r="O288" t="str">
        <f>IF(Table5[[#This Row],[Loan_Amount]]&gt;=1000000,"High value","Normal")</f>
        <v>Normal</v>
      </c>
      <c r="P288" t="str">
        <f>IF(Table5[[#This Row],[Approval_Date]]="Approved","Processed","Under Review")</f>
        <v>Under Review</v>
      </c>
      <c r="Q288">
        <f>SUMIFS(Loan_Repayments!E:E,Loan_Repayments!B:B,Table5[[#This Row],[Loan_ID]])</f>
        <v>111355</v>
      </c>
      <c r="R288">
        <f>Table5[[#This Row],[Loan_Amount]]-Table5[[#This Row],[Total_Amount_Paid.]]</f>
        <v>561829</v>
      </c>
      <c r="S288" t="str">
        <f t="shared" si="4"/>
        <v>Apr</v>
      </c>
      <c r="T288" t="str">
        <f>_xlfn.XLOOKUP(Table5[[#This Row],[Customer_ID]],Customers!A:A,Customers!C:C)</f>
        <v>Female</v>
      </c>
      <c r="U288" t="str">
        <f>_xlfn.XLOOKUP(Table5[[#This Row],[Employee_ID]],Employees!A:A,Employees!B:B)</f>
        <v>Employee 18</v>
      </c>
      <c r="V288" t="str">
        <f>_xlfn.XLOOKUP(Table5[[#This Row],[Branch_Id]],Branches!A:A,Branches!C:C)</f>
        <v>Visakhapatnam</v>
      </c>
      <c r="W288" t="str">
        <f>_xlfn.XLOOKUP(Table5[[#This Row],[Branch_Id]],Branches!A:A,Branches!D:D)</f>
        <v>Andhra Pradesh</v>
      </c>
    </row>
    <row r="289" spans="1:23" x14ac:dyDescent="0.3">
      <c r="A289" t="s">
        <v>865</v>
      </c>
      <c r="B289">
        <v>1008</v>
      </c>
      <c r="C289" t="s">
        <v>237</v>
      </c>
      <c r="D289" t="s">
        <v>273</v>
      </c>
      <c r="E289">
        <v>1614059</v>
      </c>
      <c r="F289">
        <v>7.5</v>
      </c>
      <c r="G289">
        <v>36</v>
      </c>
      <c r="H289" t="s">
        <v>818</v>
      </c>
      <c r="I289" t="s">
        <v>346</v>
      </c>
      <c r="K289" t="str">
        <f>_xlfn.XLOOKUP(Table5[[#This Row],[Customer_ID]],Customers!A:A,Customers!B:B)</f>
        <v>Customer 1008</v>
      </c>
      <c r="L289" t="str">
        <f>_xlfn.XLOOKUP(Table5[[#This Row],[Loan_Type_ID]],Loan_Types!A:A,Loan_Types!B:B)</f>
        <v>Education Loan</v>
      </c>
      <c r="M289" t="str">
        <f>_xlfn.XLOOKUP(Table5[[#This Row],[Customer_ID]],Customers!A:A,Customers!H:H)</f>
        <v>B02</v>
      </c>
      <c r="N289" t="str">
        <f>_xlfn.XLOOKUP(Table5[[#This Row],[Branch_Id]],Branches!A:A,Branches!B:B)</f>
        <v xml:space="preserve">Vijayawada </v>
      </c>
      <c r="O289" t="str">
        <f>IF(Table5[[#This Row],[Loan_Amount]]&gt;=1000000,"High value","Normal")</f>
        <v>High value</v>
      </c>
      <c r="P289" t="str">
        <f>IF(Table5[[#This Row],[Approval_Date]]="Approved","Processed","Under Review")</f>
        <v>Under Review</v>
      </c>
      <c r="Q289">
        <f>SUMIFS(Loan_Repayments!E:E,Loan_Repayments!B:B,Table5[[#This Row],[Loan_ID]])</f>
        <v>88798</v>
      </c>
      <c r="R289">
        <f>Table5[[#This Row],[Loan_Amount]]-Table5[[#This Row],[Total_Amount_Paid.]]</f>
        <v>1525261</v>
      </c>
      <c r="S289" t="str">
        <f t="shared" si="4"/>
        <v>Jul</v>
      </c>
      <c r="T289" t="str">
        <f>_xlfn.XLOOKUP(Table5[[#This Row],[Customer_ID]],Customers!A:A,Customers!C:C)</f>
        <v>Female</v>
      </c>
      <c r="U289" t="str">
        <f>_xlfn.XLOOKUP(Table5[[#This Row],[Employee_ID]],Employees!A:A,Employees!B:B)</f>
        <v>Employee 10</v>
      </c>
      <c r="V289" t="str">
        <f>_xlfn.XLOOKUP(Table5[[#This Row],[Branch_Id]],Branches!A:A,Branches!C:C)</f>
        <v>Vijayawada</v>
      </c>
      <c r="W289" t="str">
        <f>_xlfn.XLOOKUP(Table5[[#This Row],[Branch_Id]],Branches!A:A,Branches!D:D)</f>
        <v>Andhra Pradesh</v>
      </c>
    </row>
    <row r="290" spans="1:23" x14ac:dyDescent="0.3">
      <c r="A290" t="s">
        <v>866</v>
      </c>
      <c r="B290">
        <v>1070</v>
      </c>
      <c r="C290" t="s">
        <v>237</v>
      </c>
      <c r="D290" t="s">
        <v>313</v>
      </c>
      <c r="E290">
        <v>5952745</v>
      </c>
      <c r="F290">
        <v>11</v>
      </c>
      <c r="G290">
        <v>240</v>
      </c>
      <c r="H290" t="s">
        <v>341</v>
      </c>
      <c r="I290" t="s">
        <v>323</v>
      </c>
      <c r="J290" t="s">
        <v>586</v>
      </c>
      <c r="K290" t="str">
        <f>_xlfn.XLOOKUP(Table5[[#This Row],[Customer_ID]],Customers!A:A,Customers!B:B)</f>
        <v>Customer 1070</v>
      </c>
      <c r="L290" t="str">
        <f>_xlfn.XLOOKUP(Table5[[#This Row],[Loan_Type_ID]],Loan_Types!A:A,Loan_Types!B:B)</f>
        <v>Education Loan</v>
      </c>
      <c r="M290" t="str">
        <f>_xlfn.XLOOKUP(Table5[[#This Row],[Customer_ID]],Customers!A:A,Customers!H:H)</f>
        <v>B03</v>
      </c>
      <c r="N290" t="str">
        <f>_xlfn.XLOOKUP(Table5[[#This Row],[Branch_Id]],Branches!A:A,Branches!B:B)</f>
        <v xml:space="preserve">Vizag </v>
      </c>
      <c r="O290" t="str">
        <f>IF(Table5[[#This Row],[Loan_Amount]]&gt;=1000000,"High value","Normal")</f>
        <v>High value</v>
      </c>
      <c r="P290" t="str">
        <f>IF(Table5[[#This Row],[Approval_Date]]="Approved","Processed","Under Review")</f>
        <v>Under Review</v>
      </c>
      <c r="Q290">
        <f>SUMIFS(Loan_Repayments!E:E,Loan_Repayments!B:B,Table5[[#This Row],[Loan_ID]])</f>
        <v>80542</v>
      </c>
      <c r="R290">
        <f>Table5[[#This Row],[Loan_Amount]]-Table5[[#This Row],[Total_Amount_Paid.]]</f>
        <v>5872203</v>
      </c>
      <c r="S290" t="str">
        <f t="shared" si="4"/>
        <v>Dec</v>
      </c>
      <c r="T290" t="str">
        <f>_xlfn.XLOOKUP(Table5[[#This Row],[Customer_ID]],Customers!A:A,Customers!C:C)</f>
        <v>Female</v>
      </c>
      <c r="U290" t="str">
        <f>_xlfn.XLOOKUP(Table5[[#This Row],[Employee_ID]],Employees!A:A,Employees!B:B)</f>
        <v>Employee 30</v>
      </c>
      <c r="V290" t="str">
        <f>_xlfn.XLOOKUP(Table5[[#This Row],[Branch_Id]],Branches!A:A,Branches!C:C)</f>
        <v>Visakhapatnam</v>
      </c>
      <c r="W290" t="str">
        <f>_xlfn.XLOOKUP(Table5[[#This Row],[Branch_Id]],Branches!A:A,Branches!D:D)</f>
        <v>Andhra Pradesh</v>
      </c>
    </row>
    <row r="291" spans="1:23" x14ac:dyDescent="0.3">
      <c r="A291" t="s">
        <v>867</v>
      </c>
      <c r="B291">
        <v>1188</v>
      </c>
      <c r="C291" t="s">
        <v>233</v>
      </c>
      <c r="D291" t="s">
        <v>313</v>
      </c>
      <c r="E291">
        <v>4755995</v>
      </c>
      <c r="F291">
        <v>8.5</v>
      </c>
      <c r="G291">
        <v>60</v>
      </c>
      <c r="H291" t="s">
        <v>847</v>
      </c>
      <c r="I291" t="s">
        <v>346</v>
      </c>
      <c r="K291" t="str">
        <f>_xlfn.XLOOKUP(Table5[[#This Row],[Customer_ID]],Customers!A:A,Customers!B:B)</f>
        <v>Customer 1188</v>
      </c>
      <c r="L291" t="str">
        <f>_xlfn.XLOOKUP(Table5[[#This Row],[Loan_Type_ID]],Loan_Types!A:A,Loan_Types!B:B)</f>
        <v>Personal Loan</v>
      </c>
      <c r="M291" t="str">
        <f>_xlfn.XLOOKUP(Table5[[#This Row],[Customer_ID]],Customers!A:A,Customers!H:H)</f>
        <v>B05</v>
      </c>
      <c r="N291" t="str">
        <f>_xlfn.XLOOKUP(Table5[[#This Row],[Branch_Id]],Branches!A:A,Branches!B:B)</f>
        <v xml:space="preserve">Warangal </v>
      </c>
      <c r="O291" t="str">
        <f>IF(Table5[[#This Row],[Loan_Amount]]&gt;=1000000,"High value","Normal")</f>
        <v>High value</v>
      </c>
      <c r="P291" t="str">
        <f>IF(Table5[[#This Row],[Approval_Date]]="Approved","Processed","Under Review")</f>
        <v>Under Review</v>
      </c>
      <c r="Q291">
        <f>SUMIFS(Loan_Repayments!E:E,Loan_Repayments!B:B,Table5[[#This Row],[Loan_ID]])</f>
        <v>22663</v>
      </c>
      <c r="R291">
        <f>Table5[[#This Row],[Loan_Amount]]-Table5[[#This Row],[Total_Amount_Paid.]]</f>
        <v>4733332</v>
      </c>
      <c r="S291" t="str">
        <f t="shared" si="4"/>
        <v>Nov</v>
      </c>
      <c r="T291" t="str">
        <f>_xlfn.XLOOKUP(Table5[[#This Row],[Customer_ID]],Customers!A:A,Customers!C:C)</f>
        <v>Male</v>
      </c>
      <c r="U291" t="str">
        <f>_xlfn.XLOOKUP(Table5[[#This Row],[Employee_ID]],Employees!A:A,Employees!B:B)</f>
        <v>Employee 30</v>
      </c>
      <c r="V291" t="str">
        <f>_xlfn.XLOOKUP(Table5[[#This Row],[Branch_Id]],Branches!A:A,Branches!C:C)</f>
        <v>Warangal</v>
      </c>
      <c r="W291" t="str">
        <f>_xlfn.XLOOKUP(Table5[[#This Row],[Branch_Id]],Branches!A:A,Branches!D:D)</f>
        <v>Telangana</v>
      </c>
    </row>
    <row r="292" spans="1:23" x14ac:dyDescent="0.3">
      <c r="A292" t="s">
        <v>868</v>
      </c>
      <c r="B292">
        <v>1042</v>
      </c>
      <c r="C292" t="s">
        <v>239</v>
      </c>
      <c r="D292" t="s">
        <v>299</v>
      </c>
      <c r="E292">
        <v>6756196</v>
      </c>
      <c r="F292">
        <v>12</v>
      </c>
      <c r="G292">
        <v>240</v>
      </c>
      <c r="H292" t="s">
        <v>820</v>
      </c>
      <c r="I292" t="s">
        <v>323</v>
      </c>
      <c r="J292" t="s">
        <v>550</v>
      </c>
      <c r="K292" t="str">
        <f>_xlfn.XLOOKUP(Table5[[#This Row],[Customer_ID]],Customers!A:A,Customers!B:B)</f>
        <v>Customer 1042</v>
      </c>
      <c r="L292" t="str">
        <f>_xlfn.XLOOKUP(Table5[[#This Row],[Loan_Type_ID]],Loan_Types!A:A,Loan_Types!B:B)</f>
        <v>Business Loan</v>
      </c>
      <c r="M292" t="str">
        <f>_xlfn.XLOOKUP(Table5[[#This Row],[Customer_ID]],Customers!A:A,Customers!H:H)</f>
        <v>B02</v>
      </c>
      <c r="N292" t="str">
        <f>_xlfn.XLOOKUP(Table5[[#This Row],[Branch_Id]],Branches!A:A,Branches!B:B)</f>
        <v xml:space="preserve">Vijayawada </v>
      </c>
      <c r="O292" t="str">
        <f>IF(Table5[[#This Row],[Loan_Amount]]&gt;=1000000,"High value","Normal")</f>
        <v>High value</v>
      </c>
      <c r="P292" t="str">
        <f>IF(Table5[[#This Row],[Approval_Date]]="Approved","Processed","Under Review")</f>
        <v>Under Review</v>
      </c>
      <c r="Q292">
        <f>SUMIFS(Loan_Repayments!E:E,Loan_Repayments!B:B,Table5[[#This Row],[Loan_ID]])</f>
        <v>10787</v>
      </c>
      <c r="R292">
        <f>Table5[[#This Row],[Loan_Amount]]-Table5[[#This Row],[Total_Amount_Paid.]]</f>
        <v>6745409</v>
      </c>
      <c r="S292" t="str">
        <f t="shared" si="4"/>
        <v>Feb</v>
      </c>
      <c r="T292" t="str">
        <f>_xlfn.XLOOKUP(Table5[[#This Row],[Customer_ID]],Customers!A:A,Customers!C:C)</f>
        <v>Female</v>
      </c>
      <c r="U292" t="str">
        <f>_xlfn.XLOOKUP(Table5[[#This Row],[Employee_ID]],Employees!A:A,Employees!B:B)</f>
        <v>Employee 23</v>
      </c>
      <c r="V292" t="str">
        <f>_xlfn.XLOOKUP(Table5[[#This Row],[Branch_Id]],Branches!A:A,Branches!C:C)</f>
        <v>Vijayawada</v>
      </c>
      <c r="W292" t="str">
        <f>_xlfn.XLOOKUP(Table5[[#This Row],[Branch_Id]],Branches!A:A,Branches!D:D)</f>
        <v>Andhra Pradesh</v>
      </c>
    </row>
    <row r="293" spans="1:23" x14ac:dyDescent="0.3">
      <c r="A293" t="s">
        <v>869</v>
      </c>
      <c r="B293">
        <v>1173</v>
      </c>
      <c r="C293" t="s">
        <v>231</v>
      </c>
      <c r="D293" t="s">
        <v>303</v>
      </c>
      <c r="E293">
        <v>5283235</v>
      </c>
      <c r="F293">
        <v>11</v>
      </c>
      <c r="G293">
        <v>120</v>
      </c>
      <c r="H293" t="s">
        <v>487</v>
      </c>
      <c r="I293" t="s">
        <v>323</v>
      </c>
      <c r="J293" t="s">
        <v>847</v>
      </c>
      <c r="K293" t="str">
        <f>_xlfn.XLOOKUP(Table5[[#This Row],[Customer_ID]],Customers!A:A,Customers!B:B)</f>
        <v>Customer 1173</v>
      </c>
      <c r="L293" t="str">
        <f>_xlfn.XLOOKUP(Table5[[#This Row],[Loan_Type_ID]],Loan_Types!A:A,Loan_Types!B:B)</f>
        <v>Home Loan</v>
      </c>
      <c r="M293" t="str">
        <f>_xlfn.XLOOKUP(Table5[[#This Row],[Customer_ID]],Customers!A:A,Customers!H:H)</f>
        <v>B02</v>
      </c>
      <c r="N293" t="str">
        <f>_xlfn.XLOOKUP(Table5[[#This Row],[Branch_Id]],Branches!A:A,Branches!B:B)</f>
        <v xml:space="preserve">Vijayawada </v>
      </c>
      <c r="O293" t="str">
        <f>IF(Table5[[#This Row],[Loan_Amount]]&gt;=1000000,"High value","Normal")</f>
        <v>High value</v>
      </c>
      <c r="P293" t="str">
        <f>IF(Table5[[#This Row],[Approval_Date]]="Approved","Processed","Under Review")</f>
        <v>Under Review</v>
      </c>
      <c r="Q293">
        <f>SUMIFS(Loan_Repayments!E:E,Loan_Repayments!B:B,Table5[[#This Row],[Loan_ID]])</f>
        <v>73415</v>
      </c>
      <c r="R293">
        <f>Table5[[#This Row],[Loan_Amount]]-Table5[[#This Row],[Total_Amount_Paid.]]</f>
        <v>5209820</v>
      </c>
      <c r="S293" t="str">
        <f t="shared" si="4"/>
        <v>Nov</v>
      </c>
      <c r="T293" t="str">
        <f>_xlfn.XLOOKUP(Table5[[#This Row],[Customer_ID]],Customers!A:A,Customers!C:C)</f>
        <v>Female</v>
      </c>
      <c r="U293" t="str">
        <f>_xlfn.XLOOKUP(Table5[[#This Row],[Employee_ID]],Employees!A:A,Employees!B:B)</f>
        <v>Employee 25</v>
      </c>
      <c r="V293" t="str">
        <f>_xlfn.XLOOKUP(Table5[[#This Row],[Branch_Id]],Branches!A:A,Branches!C:C)</f>
        <v>Vijayawada</v>
      </c>
      <c r="W293" t="str">
        <f>_xlfn.XLOOKUP(Table5[[#This Row],[Branch_Id]],Branches!A:A,Branches!D:D)</f>
        <v>Andhra Pradesh</v>
      </c>
    </row>
    <row r="294" spans="1:23" x14ac:dyDescent="0.3">
      <c r="A294" t="s">
        <v>870</v>
      </c>
      <c r="B294">
        <v>1108</v>
      </c>
      <c r="C294" t="s">
        <v>239</v>
      </c>
      <c r="D294" t="s">
        <v>269</v>
      </c>
      <c r="E294">
        <v>2674868</v>
      </c>
      <c r="F294">
        <v>7.5</v>
      </c>
      <c r="G294">
        <v>60</v>
      </c>
      <c r="H294" t="s">
        <v>694</v>
      </c>
      <c r="I294" t="s">
        <v>323</v>
      </c>
      <c r="J294" t="s">
        <v>384</v>
      </c>
      <c r="K294" t="str">
        <f>_xlfn.XLOOKUP(Table5[[#This Row],[Customer_ID]],Customers!A:A,Customers!B:B)</f>
        <v>Customer 1108</v>
      </c>
      <c r="L294" t="str">
        <f>_xlfn.XLOOKUP(Table5[[#This Row],[Loan_Type_ID]],Loan_Types!A:A,Loan_Types!B:B)</f>
        <v>Business Loan</v>
      </c>
      <c r="M294" t="str">
        <f>_xlfn.XLOOKUP(Table5[[#This Row],[Customer_ID]],Customers!A:A,Customers!H:H)</f>
        <v>B03</v>
      </c>
      <c r="N294" t="str">
        <f>_xlfn.XLOOKUP(Table5[[#This Row],[Branch_Id]],Branches!A:A,Branches!B:B)</f>
        <v xml:space="preserve">Vizag </v>
      </c>
      <c r="O294" t="str">
        <f>IF(Table5[[#This Row],[Loan_Amount]]&gt;=1000000,"High value","Normal")</f>
        <v>High value</v>
      </c>
      <c r="P294" t="str">
        <f>IF(Table5[[#This Row],[Approval_Date]]="Approved","Processed","Under Review")</f>
        <v>Under Review</v>
      </c>
      <c r="Q294">
        <f>SUMIFS(Loan_Repayments!E:E,Loan_Repayments!B:B,Table5[[#This Row],[Loan_ID]])</f>
        <v>61038</v>
      </c>
      <c r="R294">
        <f>Table5[[#This Row],[Loan_Amount]]-Table5[[#This Row],[Total_Amount_Paid.]]</f>
        <v>2613830</v>
      </c>
      <c r="S294" t="str">
        <f t="shared" si="4"/>
        <v>Sep</v>
      </c>
      <c r="T294" t="str">
        <f>_xlfn.XLOOKUP(Table5[[#This Row],[Customer_ID]],Customers!A:A,Customers!C:C)</f>
        <v>Female</v>
      </c>
      <c r="U294" t="str">
        <f>_xlfn.XLOOKUP(Table5[[#This Row],[Employee_ID]],Employees!A:A,Employees!B:B)</f>
        <v>Employee 8</v>
      </c>
      <c r="V294" t="str">
        <f>_xlfn.XLOOKUP(Table5[[#This Row],[Branch_Id]],Branches!A:A,Branches!C:C)</f>
        <v>Visakhapatnam</v>
      </c>
      <c r="W294" t="str">
        <f>_xlfn.XLOOKUP(Table5[[#This Row],[Branch_Id]],Branches!A:A,Branches!D:D)</f>
        <v>Andhra Pradesh</v>
      </c>
    </row>
    <row r="295" spans="1:23" x14ac:dyDescent="0.3">
      <c r="A295" t="s">
        <v>871</v>
      </c>
      <c r="B295">
        <v>1046</v>
      </c>
      <c r="C295" t="s">
        <v>237</v>
      </c>
      <c r="D295" t="s">
        <v>313</v>
      </c>
      <c r="E295">
        <v>2482356</v>
      </c>
      <c r="F295">
        <v>9.5</v>
      </c>
      <c r="G295">
        <v>240</v>
      </c>
      <c r="H295" t="s">
        <v>657</v>
      </c>
      <c r="I295" t="s">
        <v>323</v>
      </c>
      <c r="J295" t="s">
        <v>792</v>
      </c>
      <c r="K295" t="str">
        <f>_xlfn.XLOOKUP(Table5[[#This Row],[Customer_ID]],Customers!A:A,Customers!B:B)</f>
        <v>Customer 1046</v>
      </c>
      <c r="L295" t="str">
        <f>_xlfn.XLOOKUP(Table5[[#This Row],[Loan_Type_ID]],Loan_Types!A:A,Loan_Types!B:B)</f>
        <v>Education Loan</v>
      </c>
      <c r="M295" t="str">
        <f>_xlfn.XLOOKUP(Table5[[#This Row],[Customer_ID]],Customers!A:A,Customers!H:H)</f>
        <v>B02</v>
      </c>
      <c r="N295" t="str">
        <f>_xlfn.XLOOKUP(Table5[[#This Row],[Branch_Id]],Branches!A:A,Branches!B:B)</f>
        <v xml:space="preserve">Vijayawada </v>
      </c>
      <c r="O295" t="str">
        <f>IF(Table5[[#This Row],[Loan_Amount]]&gt;=1000000,"High value","Normal")</f>
        <v>High value</v>
      </c>
      <c r="P295" t="str">
        <f>IF(Table5[[#This Row],[Approval_Date]]="Approved","Processed","Under Review")</f>
        <v>Under Review</v>
      </c>
      <c r="Q295">
        <f>SUMIFS(Loan_Repayments!E:E,Loan_Repayments!B:B,Table5[[#This Row],[Loan_ID]])</f>
        <v>110831</v>
      </c>
      <c r="R295">
        <f>Table5[[#This Row],[Loan_Amount]]-Table5[[#This Row],[Total_Amount_Paid.]]</f>
        <v>2371525</v>
      </c>
      <c r="S295" t="str">
        <f t="shared" si="4"/>
        <v>Feb</v>
      </c>
      <c r="T295" t="str">
        <f>_xlfn.XLOOKUP(Table5[[#This Row],[Customer_ID]],Customers!A:A,Customers!C:C)</f>
        <v>Female</v>
      </c>
      <c r="U295" t="str">
        <f>_xlfn.XLOOKUP(Table5[[#This Row],[Employee_ID]],Employees!A:A,Employees!B:B)</f>
        <v>Employee 30</v>
      </c>
      <c r="V295" t="str">
        <f>_xlfn.XLOOKUP(Table5[[#This Row],[Branch_Id]],Branches!A:A,Branches!C:C)</f>
        <v>Vijayawada</v>
      </c>
      <c r="W295" t="str">
        <f>_xlfn.XLOOKUP(Table5[[#This Row],[Branch_Id]],Branches!A:A,Branches!D:D)</f>
        <v>Andhra Pradesh</v>
      </c>
    </row>
    <row r="296" spans="1:23" x14ac:dyDescent="0.3">
      <c r="A296" t="s">
        <v>872</v>
      </c>
      <c r="B296">
        <v>1101</v>
      </c>
      <c r="C296" t="s">
        <v>233</v>
      </c>
      <c r="D296" t="s">
        <v>279</v>
      </c>
      <c r="E296">
        <v>3857847</v>
      </c>
      <c r="F296">
        <v>11</v>
      </c>
      <c r="G296">
        <v>60</v>
      </c>
      <c r="H296" t="s">
        <v>873</v>
      </c>
      <c r="I296" t="s">
        <v>323</v>
      </c>
      <c r="J296" t="s">
        <v>874</v>
      </c>
      <c r="K296" t="str">
        <f>_xlfn.XLOOKUP(Table5[[#This Row],[Customer_ID]],Customers!A:A,Customers!B:B)</f>
        <v>Customer 1101</v>
      </c>
      <c r="L296" t="str">
        <f>_xlfn.XLOOKUP(Table5[[#This Row],[Loan_Type_ID]],Loan_Types!A:A,Loan_Types!B:B)</f>
        <v>Personal Loan</v>
      </c>
      <c r="M296" t="str">
        <f>_xlfn.XLOOKUP(Table5[[#This Row],[Customer_ID]],Customers!A:A,Customers!H:H)</f>
        <v>B04</v>
      </c>
      <c r="N296" t="str">
        <f>_xlfn.XLOOKUP(Table5[[#This Row],[Branch_Id]],Branches!A:A,Branches!B:B)</f>
        <v xml:space="preserve">Guntur </v>
      </c>
      <c r="O296" t="str">
        <f>IF(Table5[[#This Row],[Loan_Amount]]&gt;=1000000,"High value","Normal")</f>
        <v>High value</v>
      </c>
      <c r="P296" t="str">
        <f>IF(Table5[[#This Row],[Approval_Date]]="Approved","Processed","Under Review")</f>
        <v>Under Review</v>
      </c>
      <c r="Q296">
        <f>SUMIFS(Loan_Repayments!E:E,Loan_Repayments!B:B,Table5[[#This Row],[Loan_ID]])</f>
        <v>119278</v>
      </c>
      <c r="R296">
        <f>Table5[[#This Row],[Loan_Amount]]-Table5[[#This Row],[Total_Amount_Paid.]]</f>
        <v>3738569</v>
      </c>
      <c r="S296" t="str">
        <f t="shared" si="4"/>
        <v>Feb</v>
      </c>
      <c r="T296" t="str">
        <f>_xlfn.XLOOKUP(Table5[[#This Row],[Customer_ID]],Customers!A:A,Customers!C:C)</f>
        <v>Male</v>
      </c>
      <c r="U296" t="str">
        <f>_xlfn.XLOOKUP(Table5[[#This Row],[Employee_ID]],Employees!A:A,Employees!B:B)</f>
        <v>Employee 13</v>
      </c>
      <c r="V296" t="str">
        <f>_xlfn.XLOOKUP(Table5[[#This Row],[Branch_Id]],Branches!A:A,Branches!C:C)</f>
        <v>Guntur</v>
      </c>
      <c r="W296" t="str">
        <f>_xlfn.XLOOKUP(Table5[[#This Row],[Branch_Id]],Branches!A:A,Branches!D:D)</f>
        <v>Andhra Pradesh</v>
      </c>
    </row>
    <row r="297" spans="1:23" x14ac:dyDescent="0.3">
      <c r="A297" t="s">
        <v>875</v>
      </c>
      <c r="B297">
        <v>1198</v>
      </c>
      <c r="C297" t="s">
        <v>237</v>
      </c>
      <c r="D297" t="s">
        <v>273</v>
      </c>
      <c r="E297">
        <v>9477882</v>
      </c>
      <c r="F297">
        <v>9.5</v>
      </c>
      <c r="G297">
        <v>240</v>
      </c>
      <c r="H297" t="s">
        <v>873</v>
      </c>
      <c r="I297" t="s">
        <v>323</v>
      </c>
      <c r="J297" t="s">
        <v>743</v>
      </c>
      <c r="K297" t="str">
        <f>_xlfn.XLOOKUP(Table5[[#This Row],[Customer_ID]],Customers!A:A,Customers!B:B)</f>
        <v>Customer 1198</v>
      </c>
      <c r="L297" t="str">
        <f>_xlfn.XLOOKUP(Table5[[#This Row],[Loan_Type_ID]],Loan_Types!A:A,Loan_Types!B:B)</f>
        <v>Education Loan</v>
      </c>
      <c r="M297" t="str">
        <f>_xlfn.XLOOKUP(Table5[[#This Row],[Customer_ID]],Customers!A:A,Customers!H:H)</f>
        <v>B05</v>
      </c>
      <c r="N297" t="str">
        <f>_xlfn.XLOOKUP(Table5[[#This Row],[Branch_Id]],Branches!A:A,Branches!B:B)</f>
        <v xml:space="preserve">Warangal </v>
      </c>
      <c r="O297" t="str">
        <f>IF(Table5[[#This Row],[Loan_Amount]]&gt;=1000000,"High value","Normal")</f>
        <v>High value</v>
      </c>
      <c r="P297" t="str">
        <f>IF(Table5[[#This Row],[Approval_Date]]="Approved","Processed","Under Review")</f>
        <v>Under Review</v>
      </c>
      <c r="Q297">
        <f>SUMIFS(Loan_Repayments!E:E,Loan_Repayments!B:B,Table5[[#This Row],[Loan_ID]])</f>
        <v>57260</v>
      </c>
      <c r="R297">
        <f>Table5[[#This Row],[Loan_Amount]]-Table5[[#This Row],[Total_Amount_Paid.]]</f>
        <v>9420622</v>
      </c>
      <c r="S297" t="str">
        <f t="shared" si="4"/>
        <v>Feb</v>
      </c>
      <c r="T297" t="str">
        <f>_xlfn.XLOOKUP(Table5[[#This Row],[Customer_ID]],Customers!A:A,Customers!C:C)</f>
        <v>Female</v>
      </c>
      <c r="U297" t="str">
        <f>_xlfn.XLOOKUP(Table5[[#This Row],[Employee_ID]],Employees!A:A,Employees!B:B)</f>
        <v>Employee 10</v>
      </c>
      <c r="V297" t="str">
        <f>_xlfn.XLOOKUP(Table5[[#This Row],[Branch_Id]],Branches!A:A,Branches!C:C)</f>
        <v>Warangal</v>
      </c>
      <c r="W297" t="str">
        <f>_xlfn.XLOOKUP(Table5[[#This Row],[Branch_Id]],Branches!A:A,Branches!D:D)</f>
        <v>Telangana</v>
      </c>
    </row>
    <row r="298" spans="1:23" x14ac:dyDescent="0.3">
      <c r="A298" t="s">
        <v>876</v>
      </c>
      <c r="B298">
        <v>1030</v>
      </c>
      <c r="C298" t="s">
        <v>237</v>
      </c>
      <c r="D298" t="s">
        <v>277</v>
      </c>
      <c r="E298">
        <v>1076174</v>
      </c>
      <c r="F298">
        <v>12</v>
      </c>
      <c r="G298">
        <v>240</v>
      </c>
      <c r="H298" t="s">
        <v>426</v>
      </c>
      <c r="I298" t="s">
        <v>323</v>
      </c>
      <c r="J298" t="s">
        <v>519</v>
      </c>
      <c r="K298" t="str">
        <f>_xlfn.XLOOKUP(Table5[[#This Row],[Customer_ID]],Customers!A:A,Customers!B:B)</f>
        <v>Customer 1030</v>
      </c>
      <c r="L298" t="str">
        <f>_xlfn.XLOOKUP(Table5[[#This Row],[Loan_Type_ID]],Loan_Types!A:A,Loan_Types!B:B)</f>
        <v>Education Loan</v>
      </c>
      <c r="M298" t="str">
        <f>_xlfn.XLOOKUP(Table5[[#This Row],[Customer_ID]],Customers!A:A,Customers!H:H)</f>
        <v>B05</v>
      </c>
      <c r="N298" t="str">
        <f>_xlfn.XLOOKUP(Table5[[#This Row],[Branch_Id]],Branches!A:A,Branches!B:B)</f>
        <v xml:space="preserve">Warangal </v>
      </c>
      <c r="O298" t="str">
        <f>IF(Table5[[#This Row],[Loan_Amount]]&gt;=1000000,"High value","Normal")</f>
        <v>High value</v>
      </c>
      <c r="P298" t="str">
        <f>IF(Table5[[#This Row],[Approval_Date]]="Approved","Processed","Under Review")</f>
        <v>Under Review</v>
      </c>
      <c r="Q298">
        <f>SUMIFS(Loan_Repayments!E:E,Loan_Repayments!B:B,Table5[[#This Row],[Loan_ID]])</f>
        <v>165770</v>
      </c>
      <c r="R298">
        <f>Table5[[#This Row],[Loan_Amount]]-Table5[[#This Row],[Total_Amount_Paid.]]</f>
        <v>910404</v>
      </c>
      <c r="S298" t="str">
        <f t="shared" si="4"/>
        <v>Nov</v>
      </c>
      <c r="T298" t="str">
        <f>_xlfn.XLOOKUP(Table5[[#This Row],[Customer_ID]],Customers!A:A,Customers!C:C)</f>
        <v>Female</v>
      </c>
      <c r="U298" t="str">
        <f>_xlfn.XLOOKUP(Table5[[#This Row],[Employee_ID]],Employees!A:A,Employees!B:B)</f>
        <v>Employee 12</v>
      </c>
      <c r="V298" t="str">
        <f>_xlfn.XLOOKUP(Table5[[#This Row],[Branch_Id]],Branches!A:A,Branches!C:C)</f>
        <v>Warangal</v>
      </c>
      <c r="W298" t="str">
        <f>_xlfn.XLOOKUP(Table5[[#This Row],[Branch_Id]],Branches!A:A,Branches!D:D)</f>
        <v>Telangana</v>
      </c>
    </row>
    <row r="299" spans="1:23" x14ac:dyDescent="0.3">
      <c r="A299" t="s">
        <v>877</v>
      </c>
      <c r="B299">
        <v>1075</v>
      </c>
      <c r="C299" t="s">
        <v>239</v>
      </c>
      <c r="D299" t="s">
        <v>262</v>
      </c>
      <c r="E299">
        <v>6250437</v>
      </c>
      <c r="F299">
        <v>7.5</v>
      </c>
      <c r="G299">
        <v>84</v>
      </c>
      <c r="H299" t="s">
        <v>878</v>
      </c>
      <c r="I299" t="s">
        <v>336</v>
      </c>
      <c r="K299" t="str">
        <f>_xlfn.XLOOKUP(Table5[[#This Row],[Customer_ID]],Customers!A:A,Customers!B:B)</f>
        <v>Customer 1075</v>
      </c>
      <c r="L299" t="str">
        <f>_xlfn.XLOOKUP(Table5[[#This Row],[Loan_Type_ID]],Loan_Types!A:A,Loan_Types!B:B)</f>
        <v>Business Loan</v>
      </c>
      <c r="M299" t="str">
        <f>_xlfn.XLOOKUP(Table5[[#This Row],[Customer_ID]],Customers!A:A,Customers!H:H)</f>
        <v>B01</v>
      </c>
      <c r="N299" t="str">
        <f>_xlfn.XLOOKUP(Table5[[#This Row],[Branch_Id]],Branches!A:A,Branches!B:B)</f>
        <v xml:space="preserve">Hyderabad </v>
      </c>
      <c r="O299" t="str">
        <f>IF(Table5[[#This Row],[Loan_Amount]]&gt;=1000000,"High value","Normal")</f>
        <v>High value</v>
      </c>
      <c r="P299" t="str">
        <f>IF(Table5[[#This Row],[Approval_Date]]="Approved","Processed","Under Review")</f>
        <v>Under Review</v>
      </c>
      <c r="Q299">
        <f>SUMIFS(Loan_Repayments!E:E,Loan_Repayments!B:B,Table5[[#This Row],[Loan_ID]])</f>
        <v>0</v>
      </c>
      <c r="R299">
        <f>Table5[[#This Row],[Loan_Amount]]-Table5[[#This Row],[Total_Amount_Paid.]]</f>
        <v>6250437</v>
      </c>
      <c r="S299" t="str">
        <f t="shared" si="4"/>
        <v>Oct</v>
      </c>
      <c r="T299" t="str">
        <f>_xlfn.XLOOKUP(Table5[[#This Row],[Customer_ID]],Customers!A:A,Customers!C:C)</f>
        <v>Male</v>
      </c>
      <c r="U299" t="str">
        <f>_xlfn.XLOOKUP(Table5[[#This Row],[Employee_ID]],Employees!A:A,Employees!B:B)</f>
        <v>Employee 5</v>
      </c>
      <c r="V299" t="str">
        <f>_xlfn.XLOOKUP(Table5[[#This Row],[Branch_Id]],Branches!A:A,Branches!C:C)</f>
        <v>Hyderabad</v>
      </c>
      <c r="W299" t="str">
        <f>_xlfn.XLOOKUP(Table5[[#This Row],[Branch_Id]],Branches!A:A,Branches!D:D)</f>
        <v>Telangana</v>
      </c>
    </row>
    <row r="300" spans="1:23" x14ac:dyDescent="0.3">
      <c r="A300" t="s">
        <v>879</v>
      </c>
      <c r="B300">
        <v>1149</v>
      </c>
      <c r="C300" t="s">
        <v>231</v>
      </c>
      <c r="D300" t="s">
        <v>281</v>
      </c>
      <c r="E300">
        <v>9245482</v>
      </c>
      <c r="F300">
        <v>12</v>
      </c>
      <c r="G300">
        <v>60</v>
      </c>
      <c r="H300" t="s">
        <v>880</v>
      </c>
      <c r="I300" t="s">
        <v>323</v>
      </c>
      <c r="J300" t="s">
        <v>881</v>
      </c>
      <c r="K300" t="str">
        <f>_xlfn.XLOOKUP(Table5[[#This Row],[Customer_ID]],Customers!A:A,Customers!B:B)</f>
        <v>Customer 1149</v>
      </c>
      <c r="L300" t="str">
        <f>_xlfn.XLOOKUP(Table5[[#This Row],[Loan_Type_ID]],Loan_Types!A:A,Loan_Types!B:B)</f>
        <v>Home Loan</v>
      </c>
      <c r="M300" t="str">
        <f>_xlfn.XLOOKUP(Table5[[#This Row],[Customer_ID]],Customers!A:A,Customers!H:H)</f>
        <v>B05</v>
      </c>
      <c r="N300" t="str">
        <f>_xlfn.XLOOKUP(Table5[[#This Row],[Branch_Id]],Branches!A:A,Branches!B:B)</f>
        <v xml:space="preserve">Warangal </v>
      </c>
      <c r="O300" t="str">
        <f>IF(Table5[[#This Row],[Loan_Amount]]&gt;=1000000,"High value","Normal")</f>
        <v>High value</v>
      </c>
      <c r="P300" t="str">
        <f>IF(Table5[[#This Row],[Approval_Date]]="Approved","Processed","Under Review")</f>
        <v>Under Review</v>
      </c>
      <c r="Q300">
        <f>SUMIFS(Loan_Repayments!E:E,Loan_Repayments!B:B,Table5[[#This Row],[Loan_ID]])</f>
        <v>198653</v>
      </c>
      <c r="R300">
        <f>Table5[[#This Row],[Loan_Amount]]-Table5[[#This Row],[Total_Amount_Paid.]]</f>
        <v>9046829</v>
      </c>
      <c r="S300" t="str">
        <f t="shared" si="4"/>
        <v>Nov</v>
      </c>
      <c r="T300" t="str">
        <f>_xlfn.XLOOKUP(Table5[[#This Row],[Customer_ID]],Customers!A:A,Customers!C:C)</f>
        <v>Female</v>
      </c>
      <c r="U300" t="str">
        <f>_xlfn.XLOOKUP(Table5[[#This Row],[Employee_ID]],Employees!A:A,Employees!B:B)</f>
        <v>Employee 14</v>
      </c>
      <c r="V300" t="str">
        <f>_xlfn.XLOOKUP(Table5[[#This Row],[Branch_Id]],Branches!A:A,Branches!C:C)</f>
        <v>Warangal</v>
      </c>
      <c r="W300" t="str">
        <f>_xlfn.XLOOKUP(Table5[[#This Row],[Branch_Id]],Branches!A:A,Branches!D:D)</f>
        <v>Telangana</v>
      </c>
    </row>
    <row r="301" spans="1:23" x14ac:dyDescent="0.3">
      <c r="A301" t="s">
        <v>882</v>
      </c>
      <c r="B301">
        <v>1139</v>
      </c>
      <c r="C301" t="s">
        <v>235</v>
      </c>
      <c r="D301" t="s">
        <v>285</v>
      </c>
      <c r="E301">
        <v>2322577</v>
      </c>
      <c r="F301">
        <v>8.5</v>
      </c>
      <c r="G301">
        <v>84</v>
      </c>
      <c r="H301" t="s">
        <v>385</v>
      </c>
      <c r="I301" t="s">
        <v>323</v>
      </c>
      <c r="J301" t="s">
        <v>883</v>
      </c>
      <c r="K301" t="str">
        <f>_xlfn.XLOOKUP(Table5[[#This Row],[Customer_ID]],Customers!A:A,Customers!B:B)</f>
        <v>Customer 1139</v>
      </c>
      <c r="L301" t="str">
        <f>_xlfn.XLOOKUP(Table5[[#This Row],[Loan_Type_ID]],Loan_Types!A:A,Loan_Types!B:B)</f>
        <v>Car Loan</v>
      </c>
      <c r="M301" t="str">
        <f>_xlfn.XLOOKUP(Table5[[#This Row],[Customer_ID]],Customers!A:A,Customers!H:H)</f>
        <v>B01</v>
      </c>
      <c r="N301" t="str">
        <f>_xlfn.XLOOKUP(Table5[[#This Row],[Branch_Id]],Branches!A:A,Branches!B:B)</f>
        <v xml:space="preserve">Hyderabad </v>
      </c>
      <c r="O301" t="str">
        <f>IF(Table5[[#This Row],[Loan_Amount]]&gt;=1000000,"High value","Normal")</f>
        <v>High value</v>
      </c>
      <c r="P301" t="str">
        <f>IF(Table5[[#This Row],[Approval_Date]]="Approved","Processed","Under Review")</f>
        <v>Under Review</v>
      </c>
      <c r="Q301">
        <f>SUMIFS(Loan_Repayments!E:E,Loan_Repayments!B:B,Table5[[#This Row],[Loan_ID]])</f>
        <v>68595</v>
      </c>
      <c r="R301">
        <f>Table5[[#This Row],[Loan_Amount]]-Table5[[#This Row],[Total_Amount_Paid.]]</f>
        <v>2253982</v>
      </c>
      <c r="S301" t="str">
        <f t="shared" si="4"/>
        <v>Sep</v>
      </c>
      <c r="T301" t="str">
        <f>_xlfn.XLOOKUP(Table5[[#This Row],[Customer_ID]],Customers!A:A,Customers!C:C)</f>
        <v>Female</v>
      </c>
      <c r="U301" t="str">
        <f>_xlfn.XLOOKUP(Table5[[#This Row],[Employee_ID]],Employees!A:A,Employees!B:B)</f>
        <v>Employee 16</v>
      </c>
      <c r="V301" t="str">
        <f>_xlfn.XLOOKUP(Table5[[#This Row],[Branch_Id]],Branches!A:A,Branches!C:C)</f>
        <v>Hyderabad</v>
      </c>
      <c r="W301" t="str">
        <f>_xlfn.XLOOKUP(Table5[[#This Row],[Branch_Id]],Branches!A:A,Branches!D:D)</f>
        <v>Telangana</v>
      </c>
    </row>
    <row r="302" spans="1:23" x14ac:dyDescent="0.3">
      <c r="A302" t="s">
        <v>884</v>
      </c>
      <c r="B302">
        <v>1109</v>
      </c>
      <c r="C302" t="s">
        <v>233</v>
      </c>
      <c r="D302" t="s">
        <v>253</v>
      </c>
      <c r="E302">
        <v>4733640</v>
      </c>
      <c r="F302">
        <v>8.5</v>
      </c>
      <c r="G302">
        <v>60</v>
      </c>
      <c r="H302" t="s">
        <v>885</v>
      </c>
      <c r="I302" t="s">
        <v>323</v>
      </c>
      <c r="J302" t="s">
        <v>886</v>
      </c>
      <c r="K302" t="str">
        <f>_xlfn.XLOOKUP(Table5[[#This Row],[Customer_ID]],Customers!A:A,Customers!B:B)</f>
        <v>Customer 1109</v>
      </c>
      <c r="L302" t="str">
        <f>_xlfn.XLOOKUP(Table5[[#This Row],[Loan_Type_ID]],Loan_Types!A:A,Loan_Types!B:B)</f>
        <v>Personal Loan</v>
      </c>
      <c r="M302" t="str">
        <f>_xlfn.XLOOKUP(Table5[[#This Row],[Customer_ID]],Customers!A:A,Customers!H:H)</f>
        <v>B02</v>
      </c>
      <c r="N302" t="str">
        <f>_xlfn.XLOOKUP(Table5[[#This Row],[Branch_Id]],Branches!A:A,Branches!B:B)</f>
        <v xml:space="preserve">Vijayawada </v>
      </c>
      <c r="O302" t="str">
        <f>IF(Table5[[#This Row],[Loan_Amount]]&gt;=1000000,"High value","Normal")</f>
        <v>High value</v>
      </c>
      <c r="P302" t="str">
        <f>IF(Table5[[#This Row],[Approval_Date]]="Approved","Processed","Under Review")</f>
        <v>Under Review</v>
      </c>
      <c r="Q302">
        <f>SUMIFS(Loan_Repayments!E:E,Loan_Repayments!B:B,Table5[[#This Row],[Loan_ID]])</f>
        <v>46689</v>
      </c>
      <c r="R302">
        <f>Table5[[#This Row],[Loan_Amount]]-Table5[[#This Row],[Total_Amount_Paid.]]</f>
        <v>4686951</v>
      </c>
      <c r="S302" t="str">
        <f t="shared" si="4"/>
        <v>Jun</v>
      </c>
      <c r="T302" t="str">
        <f>_xlfn.XLOOKUP(Table5[[#This Row],[Customer_ID]],Customers!A:A,Customers!C:C)</f>
        <v>Male</v>
      </c>
      <c r="U302" t="str">
        <f>_xlfn.XLOOKUP(Table5[[#This Row],[Employee_ID]],Employees!A:A,Employees!B:B)</f>
        <v>Employee 1</v>
      </c>
      <c r="V302" t="str">
        <f>_xlfn.XLOOKUP(Table5[[#This Row],[Branch_Id]],Branches!A:A,Branches!C:C)</f>
        <v>Vijayawada</v>
      </c>
      <c r="W302" t="str">
        <f>_xlfn.XLOOKUP(Table5[[#This Row],[Branch_Id]],Branches!A:A,Branches!D:D)</f>
        <v>Andhra Pradesh</v>
      </c>
    </row>
    <row r="303" spans="1:23" x14ac:dyDescent="0.3">
      <c r="A303" t="s">
        <v>887</v>
      </c>
      <c r="B303">
        <v>1033</v>
      </c>
      <c r="C303" t="s">
        <v>239</v>
      </c>
      <c r="D303" t="s">
        <v>262</v>
      </c>
      <c r="E303">
        <v>8459020</v>
      </c>
      <c r="F303">
        <v>9.5</v>
      </c>
      <c r="G303">
        <v>36</v>
      </c>
      <c r="H303" t="s">
        <v>874</v>
      </c>
      <c r="I303" t="s">
        <v>346</v>
      </c>
      <c r="K303" t="str">
        <f>_xlfn.XLOOKUP(Table5[[#This Row],[Customer_ID]],Customers!A:A,Customers!B:B)</f>
        <v>Customer 1033</v>
      </c>
      <c r="L303" t="str">
        <f>_xlfn.XLOOKUP(Table5[[#This Row],[Loan_Type_ID]],Loan_Types!A:A,Loan_Types!B:B)</f>
        <v>Business Loan</v>
      </c>
      <c r="M303" t="str">
        <f>_xlfn.XLOOKUP(Table5[[#This Row],[Customer_ID]],Customers!A:A,Customers!H:H)</f>
        <v>B03</v>
      </c>
      <c r="N303" t="str">
        <f>_xlfn.XLOOKUP(Table5[[#This Row],[Branch_Id]],Branches!A:A,Branches!B:B)</f>
        <v xml:space="preserve">Vizag </v>
      </c>
      <c r="O303" t="str">
        <f>IF(Table5[[#This Row],[Loan_Amount]]&gt;=1000000,"High value","Normal")</f>
        <v>High value</v>
      </c>
      <c r="P303" t="str">
        <f>IF(Table5[[#This Row],[Approval_Date]]="Approved","Processed","Under Review")</f>
        <v>Under Review</v>
      </c>
      <c r="Q303">
        <f>SUMIFS(Loan_Repayments!E:E,Loan_Repayments!B:B,Table5[[#This Row],[Loan_ID]])</f>
        <v>81066</v>
      </c>
      <c r="R303">
        <f>Table5[[#This Row],[Loan_Amount]]-Table5[[#This Row],[Total_Amount_Paid.]]</f>
        <v>8377954</v>
      </c>
      <c r="S303" t="str">
        <f t="shared" si="4"/>
        <v>Feb</v>
      </c>
      <c r="T303" t="str">
        <f>_xlfn.XLOOKUP(Table5[[#This Row],[Customer_ID]],Customers!A:A,Customers!C:C)</f>
        <v>Female</v>
      </c>
      <c r="U303" t="str">
        <f>_xlfn.XLOOKUP(Table5[[#This Row],[Employee_ID]],Employees!A:A,Employees!B:B)</f>
        <v>Employee 5</v>
      </c>
      <c r="V303" t="str">
        <f>_xlfn.XLOOKUP(Table5[[#This Row],[Branch_Id]],Branches!A:A,Branches!C:C)</f>
        <v>Visakhapatnam</v>
      </c>
      <c r="W303" t="str">
        <f>_xlfn.XLOOKUP(Table5[[#This Row],[Branch_Id]],Branches!A:A,Branches!D:D)</f>
        <v>Andhra Pradesh</v>
      </c>
    </row>
    <row r="304" spans="1:23" x14ac:dyDescent="0.3">
      <c r="A304" t="s">
        <v>888</v>
      </c>
      <c r="B304">
        <v>1137</v>
      </c>
      <c r="C304" t="s">
        <v>231</v>
      </c>
      <c r="D304" t="s">
        <v>297</v>
      </c>
      <c r="E304">
        <v>2793318</v>
      </c>
      <c r="F304">
        <v>11</v>
      </c>
      <c r="G304">
        <v>240</v>
      </c>
      <c r="H304" t="s">
        <v>660</v>
      </c>
      <c r="I304" t="s">
        <v>346</v>
      </c>
      <c r="K304" t="str">
        <f>_xlfn.XLOOKUP(Table5[[#This Row],[Customer_ID]],Customers!A:A,Customers!B:B)</f>
        <v>Customer 1137</v>
      </c>
      <c r="L304" t="str">
        <f>_xlfn.XLOOKUP(Table5[[#This Row],[Loan_Type_ID]],Loan_Types!A:A,Loan_Types!B:B)</f>
        <v>Home Loan</v>
      </c>
      <c r="M304" t="str">
        <f>_xlfn.XLOOKUP(Table5[[#This Row],[Customer_ID]],Customers!A:A,Customers!H:H)</f>
        <v>B05</v>
      </c>
      <c r="N304" t="str">
        <f>_xlfn.XLOOKUP(Table5[[#This Row],[Branch_Id]],Branches!A:A,Branches!B:B)</f>
        <v xml:space="preserve">Warangal </v>
      </c>
      <c r="O304" t="str">
        <f>IF(Table5[[#This Row],[Loan_Amount]]&gt;=1000000,"High value","Normal")</f>
        <v>High value</v>
      </c>
      <c r="P304" t="str">
        <f>IF(Table5[[#This Row],[Approval_Date]]="Approved","Processed","Under Review")</f>
        <v>Under Review</v>
      </c>
      <c r="Q304">
        <f>SUMIFS(Loan_Repayments!E:E,Loan_Repayments!B:B,Table5[[#This Row],[Loan_ID]])</f>
        <v>85066</v>
      </c>
      <c r="R304">
        <f>Table5[[#This Row],[Loan_Amount]]-Table5[[#This Row],[Total_Amount_Paid.]]</f>
        <v>2708252</v>
      </c>
      <c r="S304" t="str">
        <f t="shared" si="4"/>
        <v>May</v>
      </c>
      <c r="T304" t="str">
        <f>_xlfn.XLOOKUP(Table5[[#This Row],[Customer_ID]],Customers!A:A,Customers!C:C)</f>
        <v>Female</v>
      </c>
      <c r="U304" t="str">
        <f>_xlfn.XLOOKUP(Table5[[#This Row],[Employee_ID]],Employees!A:A,Employees!B:B)</f>
        <v>Employee 22</v>
      </c>
      <c r="V304" t="str">
        <f>_xlfn.XLOOKUP(Table5[[#This Row],[Branch_Id]],Branches!A:A,Branches!C:C)</f>
        <v>Warangal</v>
      </c>
      <c r="W304" t="str">
        <f>_xlfn.XLOOKUP(Table5[[#This Row],[Branch_Id]],Branches!A:A,Branches!D:D)</f>
        <v>Telangana</v>
      </c>
    </row>
    <row r="305" spans="1:23" x14ac:dyDescent="0.3">
      <c r="A305" t="s">
        <v>889</v>
      </c>
      <c r="B305">
        <v>1177</v>
      </c>
      <c r="C305" t="s">
        <v>237</v>
      </c>
      <c r="D305" t="s">
        <v>301</v>
      </c>
      <c r="E305">
        <v>4348215</v>
      </c>
      <c r="F305">
        <v>11</v>
      </c>
      <c r="G305">
        <v>84</v>
      </c>
      <c r="H305" t="s">
        <v>890</v>
      </c>
      <c r="I305" t="s">
        <v>323</v>
      </c>
      <c r="J305" t="s">
        <v>382</v>
      </c>
      <c r="K305" t="str">
        <f>_xlfn.XLOOKUP(Table5[[#This Row],[Customer_ID]],Customers!A:A,Customers!B:B)</f>
        <v>Customer 1177</v>
      </c>
      <c r="L305" t="str">
        <f>_xlfn.XLOOKUP(Table5[[#This Row],[Loan_Type_ID]],Loan_Types!A:A,Loan_Types!B:B)</f>
        <v>Education Loan</v>
      </c>
      <c r="M305" t="str">
        <f>_xlfn.XLOOKUP(Table5[[#This Row],[Customer_ID]],Customers!A:A,Customers!H:H)</f>
        <v>B03</v>
      </c>
      <c r="N305" t="str">
        <f>_xlfn.XLOOKUP(Table5[[#This Row],[Branch_Id]],Branches!A:A,Branches!B:B)</f>
        <v xml:space="preserve">Vizag </v>
      </c>
      <c r="O305" t="str">
        <f>IF(Table5[[#This Row],[Loan_Amount]]&gt;=1000000,"High value","Normal")</f>
        <v>High value</v>
      </c>
      <c r="P305" t="str">
        <f>IF(Table5[[#This Row],[Approval_Date]]="Approved","Processed","Under Review")</f>
        <v>Under Review</v>
      </c>
      <c r="Q305">
        <f>SUMIFS(Loan_Repayments!E:E,Loan_Repayments!B:B,Table5[[#This Row],[Loan_ID]])</f>
        <v>74869</v>
      </c>
      <c r="R305">
        <f>Table5[[#This Row],[Loan_Amount]]-Table5[[#This Row],[Total_Amount_Paid.]]</f>
        <v>4273346</v>
      </c>
      <c r="S305" t="str">
        <f t="shared" si="4"/>
        <v>Apr</v>
      </c>
      <c r="T305" t="str">
        <f>_xlfn.XLOOKUP(Table5[[#This Row],[Customer_ID]],Customers!A:A,Customers!C:C)</f>
        <v>Female</v>
      </c>
      <c r="U305" t="str">
        <f>_xlfn.XLOOKUP(Table5[[#This Row],[Employee_ID]],Employees!A:A,Employees!B:B)</f>
        <v>Employee 24</v>
      </c>
      <c r="V305" t="str">
        <f>_xlfn.XLOOKUP(Table5[[#This Row],[Branch_Id]],Branches!A:A,Branches!C:C)</f>
        <v>Visakhapatnam</v>
      </c>
      <c r="W305" t="str">
        <f>_xlfn.XLOOKUP(Table5[[#This Row],[Branch_Id]],Branches!A:A,Branches!D:D)</f>
        <v>Andhra Pradesh</v>
      </c>
    </row>
    <row r="306" spans="1:23" x14ac:dyDescent="0.3">
      <c r="A306" t="s">
        <v>891</v>
      </c>
      <c r="B306">
        <v>1154</v>
      </c>
      <c r="C306" t="s">
        <v>233</v>
      </c>
      <c r="D306" t="s">
        <v>301</v>
      </c>
      <c r="E306">
        <v>8983112</v>
      </c>
      <c r="F306">
        <v>7.5</v>
      </c>
      <c r="G306">
        <v>84</v>
      </c>
      <c r="H306" t="s">
        <v>892</v>
      </c>
      <c r="I306" t="s">
        <v>346</v>
      </c>
      <c r="K306" t="str">
        <f>_xlfn.XLOOKUP(Table5[[#This Row],[Customer_ID]],Customers!A:A,Customers!B:B)</f>
        <v>Customer 1154</v>
      </c>
      <c r="L306" t="str">
        <f>_xlfn.XLOOKUP(Table5[[#This Row],[Loan_Type_ID]],Loan_Types!A:A,Loan_Types!B:B)</f>
        <v>Personal Loan</v>
      </c>
      <c r="M306" t="str">
        <f>_xlfn.XLOOKUP(Table5[[#This Row],[Customer_ID]],Customers!A:A,Customers!H:H)</f>
        <v>B04</v>
      </c>
      <c r="N306" t="str">
        <f>_xlfn.XLOOKUP(Table5[[#This Row],[Branch_Id]],Branches!A:A,Branches!B:B)</f>
        <v xml:space="preserve">Guntur </v>
      </c>
      <c r="O306" t="str">
        <f>IF(Table5[[#This Row],[Loan_Amount]]&gt;=1000000,"High value","Normal")</f>
        <v>High value</v>
      </c>
      <c r="P306" t="str">
        <f>IF(Table5[[#This Row],[Approval_Date]]="Approved","Processed","Under Review")</f>
        <v>Under Review</v>
      </c>
      <c r="Q306">
        <f>SUMIFS(Loan_Repayments!E:E,Loan_Repayments!B:B,Table5[[#This Row],[Loan_ID]])</f>
        <v>132072</v>
      </c>
      <c r="R306">
        <f>Table5[[#This Row],[Loan_Amount]]-Table5[[#This Row],[Total_Amount_Paid.]]</f>
        <v>8851040</v>
      </c>
      <c r="S306" t="str">
        <f t="shared" si="4"/>
        <v>Dec</v>
      </c>
      <c r="T306" t="str">
        <f>_xlfn.XLOOKUP(Table5[[#This Row],[Customer_ID]],Customers!A:A,Customers!C:C)</f>
        <v>Male</v>
      </c>
      <c r="U306" t="str">
        <f>_xlfn.XLOOKUP(Table5[[#This Row],[Employee_ID]],Employees!A:A,Employees!B:B)</f>
        <v>Employee 24</v>
      </c>
      <c r="V306" t="str">
        <f>_xlfn.XLOOKUP(Table5[[#This Row],[Branch_Id]],Branches!A:A,Branches!C:C)</f>
        <v>Guntur</v>
      </c>
      <c r="W306" t="str">
        <f>_xlfn.XLOOKUP(Table5[[#This Row],[Branch_Id]],Branches!A:A,Branches!D:D)</f>
        <v>Andhra Pradesh</v>
      </c>
    </row>
    <row r="307" spans="1:23" x14ac:dyDescent="0.3">
      <c r="A307" t="s">
        <v>893</v>
      </c>
      <c r="B307">
        <v>1150</v>
      </c>
      <c r="C307" t="s">
        <v>235</v>
      </c>
      <c r="D307" t="s">
        <v>255</v>
      </c>
      <c r="E307">
        <v>4369699</v>
      </c>
      <c r="F307">
        <v>12</v>
      </c>
      <c r="G307">
        <v>60</v>
      </c>
      <c r="H307" t="s">
        <v>663</v>
      </c>
      <c r="I307" t="s">
        <v>336</v>
      </c>
      <c r="K307" t="str">
        <f>_xlfn.XLOOKUP(Table5[[#This Row],[Customer_ID]],Customers!A:A,Customers!B:B)</f>
        <v>Customer 1150</v>
      </c>
      <c r="L307" t="str">
        <f>_xlfn.XLOOKUP(Table5[[#This Row],[Loan_Type_ID]],Loan_Types!A:A,Loan_Types!B:B)</f>
        <v>Car Loan</v>
      </c>
      <c r="M307" t="str">
        <f>_xlfn.XLOOKUP(Table5[[#This Row],[Customer_ID]],Customers!A:A,Customers!H:H)</f>
        <v>B01</v>
      </c>
      <c r="N307" t="str">
        <f>_xlfn.XLOOKUP(Table5[[#This Row],[Branch_Id]],Branches!A:A,Branches!B:B)</f>
        <v xml:space="preserve">Hyderabad </v>
      </c>
      <c r="O307" t="str">
        <f>IF(Table5[[#This Row],[Loan_Amount]]&gt;=1000000,"High value","Normal")</f>
        <v>High value</v>
      </c>
      <c r="P307" t="str">
        <f>IF(Table5[[#This Row],[Approval_Date]]="Approved","Processed","Under Review")</f>
        <v>Under Review</v>
      </c>
      <c r="Q307">
        <f>SUMIFS(Loan_Repayments!E:E,Loan_Repayments!B:B,Table5[[#This Row],[Loan_ID]])</f>
        <v>115775</v>
      </c>
      <c r="R307">
        <f>Table5[[#This Row],[Loan_Amount]]-Table5[[#This Row],[Total_Amount_Paid.]]</f>
        <v>4253924</v>
      </c>
      <c r="S307" t="str">
        <f t="shared" si="4"/>
        <v>Aug</v>
      </c>
      <c r="T307" t="str">
        <f>_xlfn.XLOOKUP(Table5[[#This Row],[Customer_ID]],Customers!A:A,Customers!C:C)</f>
        <v>Female</v>
      </c>
      <c r="U307" t="str">
        <f>_xlfn.XLOOKUP(Table5[[#This Row],[Employee_ID]],Employees!A:A,Employees!B:B)</f>
        <v>Employee 2</v>
      </c>
      <c r="V307" t="str">
        <f>_xlfn.XLOOKUP(Table5[[#This Row],[Branch_Id]],Branches!A:A,Branches!C:C)</f>
        <v>Hyderabad</v>
      </c>
      <c r="W307" t="str">
        <f>_xlfn.XLOOKUP(Table5[[#This Row],[Branch_Id]],Branches!A:A,Branches!D:D)</f>
        <v>Telangana</v>
      </c>
    </row>
    <row r="308" spans="1:23" x14ac:dyDescent="0.3">
      <c r="A308" t="s">
        <v>894</v>
      </c>
      <c r="B308">
        <v>1027</v>
      </c>
      <c r="C308" t="s">
        <v>239</v>
      </c>
      <c r="D308" t="s">
        <v>281</v>
      </c>
      <c r="E308">
        <v>658907</v>
      </c>
      <c r="F308">
        <v>11</v>
      </c>
      <c r="G308">
        <v>84</v>
      </c>
      <c r="H308" t="s">
        <v>895</v>
      </c>
      <c r="I308" t="s">
        <v>346</v>
      </c>
      <c r="K308" t="str">
        <f>_xlfn.XLOOKUP(Table5[[#This Row],[Customer_ID]],Customers!A:A,Customers!B:B)</f>
        <v>Customer 1027</v>
      </c>
      <c r="L308" t="str">
        <f>_xlfn.XLOOKUP(Table5[[#This Row],[Loan_Type_ID]],Loan_Types!A:A,Loan_Types!B:B)</f>
        <v>Business Loan</v>
      </c>
      <c r="M308" t="str">
        <f>_xlfn.XLOOKUP(Table5[[#This Row],[Customer_ID]],Customers!A:A,Customers!H:H)</f>
        <v>B02</v>
      </c>
      <c r="N308" t="str">
        <f>_xlfn.XLOOKUP(Table5[[#This Row],[Branch_Id]],Branches!A:A,Branches!B:B)</f>
        <v xml:space="preserve">Vijayawada </v>
      </c>
      <c r="O308" t="str">
        <f>IF(Table5[[#This Row],[Loan_Amount]]&gt;=1000000,"High value","Normal")</f>
        <v>Normal</v>
      </c>
      <c r="P308" t="str">
        <f>IF(Table5[[#This Row],[Approval_Date]]="Approved","Processed","Under Review")</f>
        <v>Under Review</v>
      </c>
      <c r="Q308">
        <f>SUMIFS(Loan_Repayments!E:E,Loan_Repayments!B:B,Table5[[#This Row],[Loan_ID]])</f>
        <v>29866</v>
      </c>
      <c r="R308">
        <f>Table5[[#This Row],[Loan_Amount]]-Table5[[#This Row],[Total_Amount_Paid.]]</f>
        <v>629041</v>
      </c>
      <c r="S308" t="str">
        <f t="shared" si="4"/>
        <v>Nov</v>
      </c>
      <c r="T308" t="str">
        <f>_xlfn.XLOOKUP(Table5[[#This Row],[Customer_ID]],Customers!A:A,Customers!C:C)</f>
        <v>Male</v>
      </c>
      <c r="U308" t="str">
        <f>_xlfn.XLOOKUP(Table5[[#This Row],[Employee_ID]],Employees!A:A,Employees!B:B)</f>
        <v>Employee 14</v>
      </c>
      <c r="V308" t="str">
        <f>_xlfn.XLOOKUP(Table5[[#This Row],[Branch_Id]],Branches!A:A,Branches!C:C)</f>
        <v>Vijayawada</v>
      </c>
      <c r="W308" t="str">
        <f>_xlfn.XLOOKUP(Table5[[#This Row],[Branch_Id]],Branches!A:A,Branches!D:D)</f>
        <v>Andhra Pradesh</v>
      </c>
    </row>
    <row r="309" spans="1:23" x14ac:dyDescent="0.3">
      <c r="A309" t="s">
        <v>896</v>
      </c>
      <c r="B309">
        <v>1198</v>
      </c>
      <c r="C309" t="s">
        <v>233</v>
      </c>
      <c r="D309" t="s">
        <v>283</v>
      </c>
      <c r="E309">
        <v>8306514</v>
      </c>
      <c r="F309">
        <v>12</v>
      </c>
      <c r="G309">
        <v>240</v>
      </c>
      <c r="H309" t="s">
        <v>670</v>
      </c>
      <c r="I309" t="s">
        <v>323</v>
      </c>
      <c r="J309" t="s">
        <v>567</v>
      </c>
      <c r="K309" t="str">
        <f>_xlfn.XLOOKUP(Table5[[#This Row],[Customer_ID]],Customers!A:A,Customers!B:B)</f>
        <v>Customer 1198</v>
      </c>
      <c r="L309" t="str">
        <f>_xlfn.XLOOKUP(Table5[[#This Row],[Loan_Type_ID]],Loan_Types!A:A,Loan_Types!B:B)</f>
        <v>Personal Loan</v>
      </c>
      <c r="M309" t="str">
        <f>_xlfn.XLOOKUP(Table5[[#This Row],[Customer_ID]],Customers!A:A,Customers!H:H)</f>
        <v>B05</v>
      </c>
      <c r="N309" t="str">
        <f>_xlfn.XLOOKUP(Table5[[#This Row],[Branch_Id]],Branches!A:A,Branches!B:B)</f>
        <v xml:space="preserve">Warangal </v>
      </c>
      <c r="O309" t="str">
        <f>IF(Table5[[#This Row],[Loan_Amount]]&gt;=1000000,"High value","Normal")</f>
        <v>High value</v>
      </c>
      <c r="P309" t="str">
        <f>IF(Table5[[#This Row],[Approval_Date]]="Approved","Processed","Under Review")</f>
        <v>Under Review</v>
      </c>
      <c r="Q309">
        <f>SUMIFS(Loan_Repayments!E:E,Loan_Repayments!B:B,Table5[[#This Row],[Loan_ID]])</f>
        <v>54942</v>
      </c>
      <c r="R309">
        <f>Table5[[#This Row],[Loan_Amount]]-Table5[[#This Row],[Total_Amount_Paid.]]</f>
        <v>8251572</v>
      </c>
      <c r="S309" t="str">
        <f t="shared" si="4"/>
        <v>Sep</v>
      </c>
      <c r="T309" t="str">
        <f>_xlfn.XLOOKUP(Table5[[#This Row],[Customer_ID]],Customers!A:A,Customers!C:C)</f>
        <v>Female</v>
      </c>
      <c r="U309" t="str">
        <f>_xlfn.XLOOKUP(Table5[[#This Row],[Employee_ID]],Employees!A:A,Employees!B:B)</f>
        <v>Employee 15</v>
      </c>
      <c r="V309" t="str">
        <f>_xlfn.XLOOKUP(Table5[[#This Row],[Branch_Id]],Branches!A:A,Branches!C:C)</f>
        <v>Warangal</v>
      </c>
      <c r="W309" t="str">
        <f>_xlfn.XLOOKUP(Table5[[#This Row],[Branch_Id]],Branches!A:A,Branches!D:D)</f>
        <v>Telangana</v>
      </c>
    </row>
    <row r="310" spans="1:23" x14ac:dyDescent="0.3">
      <c r="A310" t="s">
        <v>897</v>
      </c>
      <c r="B310">
        <v>1087</v>
      </c>
      <c r="C310" t="s">
        <v>231</v>
      </c>
      <c r="D310" t="s">
        <v>269</v>
      </c>
      <c r="E310">
        <v>2896202</v>
      </c>
      <c r="F310">
        <v>7.5</v>
      </c>
      <c r="G310">
        <v>120</v>
      </c>
      <c r="H310" t="s">
        <v>898</v>
      </c>
      <c r="I310" t="s">
        <v>323</v>
      </c>
      <c r="J310" t="s">
        <v>899</v>
      </c>
      <c r="K310" t="str">
        <f>_xlfn.XLOOKUP(Table5[[#This Row],[Customer_ID]],Customers!A:A,Customers!B:B)</f>
        <v>Customer 1087</v>
      </c>
      <c r="L310" t="str">
        <f>_xlfn.XLOOKUP(Table5[[#This Row],[Loan_Type_ID]],Loan_Types!A:A,Loan_Types!B:B)</f>
        <v>Home Loan</v>
      </c>
      <c r="M310" t="str">
        <f>_xlfn.XLOOKUP(Table5[[#This Row],[Customer_ID]],Customers!A:A,Customers!H:H)</f>
        <v>B04</v>
      </c>
      <c r="N310" t="str">
        <f>_xlfn.XLOOKUP(Table5[[#This Row],[Branch_Id]],Branches!A:A,Branches!B:B)</f>
        <v xml:space="preserve">Guntur </v>
      </c>
      <c r="O310" t="str">
        <f>IF(Table5[[#This Row],[Loan_Amount]]&gt;=1000000,"High value","Normal")</f>
        <v>High value</v>
      </c>
      <c r="P310" t="str">
        <f>IF(Table5[[#This Row],[Approval_Date]]="Approved","Processed","Under Review")</f>
        <v>Under Review</v>
      </c>
      <c r="Q310">
        <f>SUMIFS(Loan_Repayments!E:E,Loan_Repayments!B:B,Table5[[#This Row],[Loan_ID]])</f>
        <v>116366</v>
      </c>
      <c r="R310">
        <f>Table5[[#This Row],[Loan_Amount]]-Table5[[#This Row],[Total_Amount_Paid.]]</f>
        <v>2779836</v>
      </c>
      <c r="S310" t="str">
        <f t="shared" si="4"/>
        <v>Dec</v>
      </c>
      <c r="T310" t="str">
        <f>_xlfn.XLOOKUP(Table5[[#This Row],[Customer_ID]],Customers!A:A,Customers!C:C)</f>
        <v>Female</v>
      </c>
      <c r="U310" t="str">
        <f>_xlfn.XLOOKUP(Table5[[#This Row],[Employee_ID]],Employees!A:A,Employees!B:B)</f>
        <v>Employee 8</v>
      </c>
      <c r="V310" t="str">
        <f>_xlfn.XLOOKUP(Table5[[#This Row],[Branch_Id]],Branches!A:A,Branches!C:C)</f>
        <v>Guntur</v>
      </c>
      <c r="W310" t="str">
        <f>_xlfn.XLOOKUP(Table5[[#This Row],[Branch_Id]],Branches!A:A,Branches!D:D)</f>
        <v>Andhra Pradesh</v>
      </c>
    </row>
    <row r="311" spans="1:23" x14ac:dyDescent="0.3">
      <c r="A311" t="s">
        <v>900</v>
      </c>
      <c r="B311">
        <v>1034</v>
      </c>
      <c r="C311" t="s">
        <v>239</v>
      </c>
      <c r="D311" t="s">
        <v>305</v>
      </c>
      <c r="E311">
        <v>4792172</v>
      </c>
      <c r="F311">
        <v>11</v>
      </c>
      <c r="G311">
        <v>84</v>
      </c>
      <c r="H311" t="s">
        <v>818</v>
      </c>
      <c r="I311" t="s">
        <v>346</v>
      </c>
      <c r="K311" t="str">
        <f>_xlfn.XLOOKUP(Table5[[#This Row],[Customer_ID]],Customers!A:A,Customers!B:B)</f>
        <v>Customer 1034</v>
      </c>
      <c r="L311" t="str">
        <f>_xlfn.XLOOKUP(Table5[[#This Row],[Loan_Type_ID]],Loan_Types!A:A,Loan_Types!B:B)</f>
        <v>Business Loan</v>
      </c>
      <c r="M311" t="str">
        <f>_xlfn.XLOOKUP(Table5[[#This Row],[Customer_ID]],Customers!A:A,Customers!H:H)</f>
        <v>B05</v>
      </c>
      <c r="N311" t="str">
        <f>_xlfn.XLOOKUP(Table5[[#This Row],[Branch_Id]],Branches!A:A,Branches!B:B)</f>
        <v xml:space="preserve">Warangal </v>
      </c>
      <c r="O311" t="str">
        <f>IF(Table5[[#This Row],[Loan_Amount]]&gt;=1000000,"High value","Normal")</f>
        <v>High value</v>
      </c>
      <c r="P311" t="str">
        <f>IF(Table5[[#This Row],[Approval_Date]]="Approved","Processed","Under Review")</f>
        <v>Under Review</v>
      </c>
      <c r="Q311">
        <f>SUMIFS(Loan_Repayments!E:E,Loan_Repayments!B:B,Table5[[#This Row],[Loan_ID]])</f>
        <v>150017</v>
      </c>
      <c r="R311">
        <f>Table5[[#This Row],[Loan_Amount]]-Table5[[#This Row],[Total_Amount_Paid.]]</f>
        <v>4642155</v>
      </c>
      <c r="S311" t="str">
        <f t="shared" si="4"/>
        <v>Jul</v>
      </c>
      <c r="T311" t="str">
        <f>_xlfn.XLOOKUP(Table5[[#This Row],[Customer_ID]],Customers!A:A,Customers!C:C)</f>
        <v>Male</v>
      </c>
      <c r="U311" t="str">
        <f>_xlfn.XLOOKUP(Table5[[#This Row],[Employee_ID]],Employees!A:A,Employees!B:B)</f>
        <v>Employee 26</v>
      </c>
      <c r="V311" t="str">
        <f>_xlfn.XLOOKUP(Table5[[#This Row],[Branch_Id]],Branches!A:A,Branches!C:C)</f>
        <v>Warangal</v>
      </c>
      <c r="W311" t="str">
        <f>_xlfn.XLOOKUP(Table5[[#This Row],[Branch_Id]],Branches!A:A,Branches!D:D)</f>
        <v>Telangana</v>
      </c>
    </row>
    <row r="312" spans="1:23" x14ac:dyDescent="0.3">
      <c r="A312" t="s">
        <v>901</v>
      </c>
      <c r="B312">
        <v>1187</v>
      </c>
      <c r="C312" t="s">
        <v>237</v>
      </c>
      <c r="D312" t="s">
        <v>277</v>
      </c>
      <c r="E312">
        <v>9332143</v>
      </c>
      <c r="F312">
        <v>8.5</v>
      </c>
      <c r="G312">
        <v>60</v>
      </c>
      <c r="H312" t="s">
        <v>444</v>
      </c>
      <c r="I312" t="s">
        <v>323</v>
      </c>
      <c r="J312" t="s">
        <v>423</v>
      </c>
      <c r="K312" t="str">
        <f>_xlfn.XLOOKUP(Table5[[#This Row],[Customer_ID]],Customers!A:A,Customers!B:B)</f>
        <v>Customer 1187</v>
      </c>
      <c r="L312" t="str">
        <f>_xlfn.XLOOKUP(Table5[[#This Row],[Loan_Type_ID]],Loan_Types!A:A,Loan_Types!B:B)</f>
        <v>Education Loan</v>
      </c>
      <c r="M312" t="str">
        <f>_xlfn.XLOOKUP(Table5[[#This Row],[Customer_ID]],Customers!A:A,Customers!H:H)</f>
        <v>B02</v>
      </c>
      <c r="N312" t="str">
        <f>_xlfn.XLOOKUP(Table5[[#This Row],[Branch_Id]],Branches!A:A,Branches!B:B)</f>
        <v xml:space="preserve">Vijayawada </v>
      </c>
      <c r="O312" t="str">
        <f>IF(Table5[[#This Row],[Loan_Amount]]&gt;=1000000,"High value","Normal")</f>
        <v>High value</v>
      </c>
      <c r="P312" t="str">
        <f>IF(Table5[[#This Row],[Approval_Date]]="Approved","Processed","Under Review")</f>
        <v>Under Review</v>
      </c>
      <c r="Q312">
        <f>SUMIFS(Loan_Repayments!E:E,Loan_Repayments!B:B,Table5[[#This Row],[Loan_ID]])</f>
        <v>66963</v>
      </c>
      <c r="R312">
        <f>Table5[[#This Row],[Loan_Amount]]-Table5[[#This Row],[Total_Amount_Paid.]]</f>
        <v>9265180</v>
      </c>
      <c r="S312" t="str">
        <f t="shared" si="4"/>
        <v>Jun</v>
      </c>
      <c r="T312" t="str">
        <f>_xlfn.XLOOKUP(Table5[[#This Row],[Customer_ID]],Customers!A:A,Customers!C:C)</f>
        <v>Male</v>
      </c>
      <c r="U312" t="str">
        <f>_xlfn.XLOOKUP(Table5[[#This Row],[Employee_ID]],Employees!A:A,Employees!B:B)</f>
        <v>Employee 12</v>
      </c>
      <c r="V312" t="str">
        <f>_xlfn.XLOOKUP(Table5[[#This Row],[Branch_Id]],Branches!A:A,Branches!C:C)</f>
        <v>Vijayawada</v>
      </c>
      <c r="W312" t="str">
        <f>_xlfn.XLOOKUP(Table5[[#This Row],[Branch_Id]],Branches!A:A,Branches!D:D)</f>
        <v>Andhra Pradesh</v>
      </c>
    </row>
    <row r="313" spans="1:23" x14ac:dyDescent="0.3">
      <c r="A313" t="s">
        <v>902</v>
      </c>
      <c r="B313">
        <v>1012</v>
      </c>
      <c r="C313" t="s">
        <v>239</v>
      </c>
      <c r="D313" t="s">
        <v>283</v>
      </c>
      <c r="E313">
        <v>2688089</v>
      </c>
      <c r="F313">
        <v>8.5</v>
      </c>
      <c r="G313">
        <v>84</v>
      </c>
      <c r="H313" t="s">
        <v>688</v>
      </c>
      <c r="I313" t="s">
        <v>336</v>
      </c>
      <c r="K313" t="str">
        <f>_xlfn.XLOOKUP(Table5[[#This Row],[Customer_ID]],Customers!A:A,Customers!B:B)</f>
        <v>Customer 1012</v>
      </c>
      <c r="L313" t="str">
        <f>_xlfn.XLOOKUP(Table5[[#This Row],[Loan_Type_ID]],Loan_Types!A:A,Loan_Types!B:B)</f>
        <v>Business Loan</v>
      </c>
      <c r="M313" t="str">
        <f>_xlfn.XLOOKUP(Table5[[#This Row],[Customer_ID]],Customers!A:A,Customers!H:H)</f>
        <v>B01</v>
      </c>
      <c r="N313" t="str">
        <f>_xlfn.XLOOKUP(Table5[[#This Row],[Branch_Id]],Branches!A:A,Branches!B:B)</f>
        <v xml:space="preserve">Hyderabad </v>
      </c>
      <c r="O313" t="str">
        <f>IF(Table5[[#This Row],[Loan_Amount]]&gt;=1000000,"High value","Normal")</f>
        <v>High value</v>
      </c>
      <c r="P313" t="str">
        <f>IF(Table5[[#This Row],[Approval_Date]]="Approved","Processed","Under Review")</f>
        <v>Under Review</v>
      </c>
      <c r="Q313">
        <f>SUMIFS(Loan_Repayments!E:E,Loan_Repayments!B:B,Table5[[#This Row],[Loan_ID]])</f>
        <v>38194</v>
      </c>
      <c r="R313">
        <f>Table5[[#This Row],[Loan_Amount]]-Table5[[#This Row],[Total_Amount_Paid.]]</f>
        <v>2649895</v>
      </c>
      <c r="S313" t="str">
        <f t="shared" si="4"/>
        <v>Jun</v>
      </c>
      <c r="T313" t="str">
        <f>_xlfn.XLOOKUP(Table5[[#This Row],[Customer_ID]],Customers!A:A,Customers!C:C)</f>
        <v>Female</v>
      </c>
      <c r="U313" t="str">
        <f>_xlfn.XLOOKUP(Table5[[#This Row],[Employee_ID]],Employees!A:A,Employees!B:B)</f>
        <v>Employee 15</v>
      </c>
      <c r="V313" t="str">
        <f>_xlfn.XLOOKUP(Table5[[#This Row],[Branch_Id]],Branches!A:A,Branches!C:C)</f>
        <v>Hyderabad</v>
      </c>
      <c r="W313" t="str">
        <f>_xlfn.XLOOKUP(Table5[[#This Row],[Branch_Id]],Branches!A:A,Branches!D:D)</f>
        <v>Telangana</v>
      </c>
    </row>
    <row r="314" spans="1:23" x14ac:dyDescent="0.3">
      <c r="A314" t="s">
        <v>903</v>
      </c>
      <c r="B314">
        <v>1089</v>
      </c>
      <c r="C314" t="s">
        <v>233</v>
      </c>
      <c r="D314" t="s">
        <v>299</v>
      </c>
      <c r="E314">
        <v>4180938</v>
      </c>
      <c r="F314">
        <v>9.5</v>
      </c>
      <c r="G314">
        <v>84</v>
      </c>
      <c r="H314" t="s">
        <v>385</v>
      </c>
      <c r="I314" t="s">
        <v>323</v>
      </c>
      <c r="J314" t="s">
        <v>560</v>
      </c>
      <c r="K314" t="str">
        <f>_xlfn.XLOOKUP(Table5[[#This Row],[Customer_ID]],Customers!A:A,Customers!B:B)</f>
        <v>Customer 1089</v>
      </c>
      <c r="L314" t="str">
        <f>_xlfn.XLOOKUP(Table5[[#This Row],[Loan_Type_ID]],Loan_Types!A:A,Loan_Types!B:B)</f>
        <v>Personal Loan</v>
      </c>
      <c r="M314" t="str">
        <f>_xlfn.XLOOKUP(Table5[[#This Row],[Customer_ID]],Customers!A:A,Customers!H:H)</f>
        <v>B05</v>
      </c>
      <c r="N314" t="str">
        <f>_xlfn.XLOOKUP(Table5[[#This Row],[Branch_Id]],Branches!A:A,Branches!B:B)</f>
        <v xml:space="preserve">Warangal </v>
      </c>
      <c r="O314" t="str">
        <f>IF(Table5[[#This Row],[Loan_Amount]]&gt;=1000000,"High value","Normal")</f>
        <v>High value</v>
      </c>
      <c r="P314" t="str">
        <f>IF(Table5[[#This Row],[Approval_Date]]="Approved","Processed","Under Review")</f>
        <v>Under Review</v>
      </c>
      <c r="Q314">
        <f>SUMIFS(Loan_Repayments!E:E,Loan_Repayments!B:B,Table5[[#This Row],[Loan_ID]])</f>
        <v>26752</v>
      </c>
      <c r="R314">
        <f>Table5[[#This Row],[Loan_Amount]]-Table5[[#This Row],[Total_Amount_Paid.]]</f>
        <v>4154186</v>
      </c>
      <c r="S314" t="str">
        <f t="shared" si="4"/>
        <v>Sep</v>
      </c>
      <c r="T314" t="str">
        <f>_xlfn.XLOOKUP(Table5[[#This Row],[Customer_ID]],Customers!A:A,Customers!C:C)</f>
        <v>Male</v>
      </c>
      <c r="U314" t="str">
        <f>_xlfn.XLOOKUP(Table5[[#This Row],[Employee_ID]],Employees!A:A,Employees!B:B)</f>
        <v>Employee 23</v>
      </c>
      <c r="V314" t="str">
        <f>_xlfn.XLOOKUP(Table5[[#This Row],[Branch_Id]],Branches!A:A,Branches!C:C)</f>
        <v>Warangal</v>
      </c>
      <c r="W314" t="str">
        <f>_xlfn.XLOOKUP(Table5[[#This Row],[Branch_Id]],Branches!A:A,Branches!D:D)</f>
        <v>Telangana</v>
      </c>
    </row>
    <row r="315" spans="1:23" x14ac:dyDescent="0.3">
      <c r="A315" t="s">
        <v>904</v>
      </c>
      <c r="B315">
        <v>1043</v>
      </c>
      <c r="C315" t="s">
        <v>235</v>
      </c>
      <c r="D315" t="s">
        <v>258</v>
      </c>
      <c r="E315">
        <v>6187382</v>
      </c>
      <c r="F315">
        <v>8.5</v>
      </c>
      <c r="G315">
        <v>60</v>
      </c>
      <c r="H315" t="s">
        <v>905</v>
      </c>
      <c r="I315" t="s">
        <v>323</v>
      </c>
      <c r="J315" t="s">
        <v>906</v>
      </c>
      <c r="K315" t="str">
        <f>_xlfn.XLOOKUP(Table5[[#This Row],[Customer_ID]],Customers!A:A,Customers!B:B)</f>
        <v>Customer 1043</v>
      </c>
      <c r="L315" t="str">
        <f>_xlfn.XLOOKUP(Table5[[#This Row],[Loan_Type_ID]],Loan_Types!A:A,Loan_Types!B:B)</f>
        <v>Car Loan</v>
      </c>
      <c r="M315" t="str">
        <f>_xlfn.XLOOKUP(Table5[[#This Row],[Customer_ID]],Customers!A:A,Customers!H:H)</f>
        <v>B02</v>
      </c>
      <c r="N315" t="str">
        <f>_xlfn.XLOOKUP(Table5[[#This Row],[Branch_Id]],Branches!A:A,Branches!B:B)</f>
        <v xml:space="preserve">Vijayawada </v>
      </c>
      <c r="O315" t="str">
        <f>IF(Table5[[#This Row],[Loan_Amount]]&gt;=1000000,"High value","Normal")</f>
        <v>High value</v>
      </c>
      <c r="P315" t="str">
        <f>IF(Table5[[#This Row],[Approval_Date]]="Approved","Processed","Under Review")</f>
        <v>Under Review</v>
      </c>
      <c r="Q315">
        <f>SUMIFS(Loan_Repayments!E:E,Loan_Repayments!B:B,Table5[[#This Row],[Loan_ID]])</f>
        <v>235231</v>
      </c>
      <c r="R315">
        <f>Table5[[#This Row],[Loan_Amount]]-Table5[[#This Row],[Total_Amount_Paid.]]</f>
        <v>5952151</v>
      </c>
      <c r="S315" t="str">
        <f t="shared" si="4"/>
        <v>Mar</v>
      </c>
      <c r="T315" t="str">
        <f>_xlfn.XLOOKUP(Table5[[#This Row],[Customer_ID]],Customers!A:A,Customers!C:C)</f>
        <v>Male</v>
      </c>
      <c r="U315" t="str">
        <f>_xlfn.XLOOKUP(Table5[[#This Row],[Employee_ID]],Employees!A:A,Employees!B:B)</f>
        <v>Employee 3</v>
      </c>
      <c r="V315" t="str">
        <f>_xlfn.XLOOKUP(Table5[[#This Row],[Branch_Id]],Branches!A:A,Branches!C:C)</f>
        <v>Vijayawada</v>
      </c>
      <c r="W315" t="str">
        <f>_xlfn.XLOOKUP(Table5[[#This Row],[Branch_Id]],Branches!A:A,Branches!D:D)</f>
        <v>Andhra Pradesh</v>
      </c>
    </row>
    <row r="316" spans="1:23" x14ac:dyDescent="0.3">
      <c r="A316" t="s">
        <v>907</v>
      </c>
      <c r="B316">
        <v>1117</v>
      </c>
      <c r="C316" t="s">
        <v>231</v>
      </c>
      <c r="D316" t="s">
        <v>313</v>
      </c>
      <c r="E316">
        <v>320731</v>
      </c>
      <c r="F316">
        <v>11</v>
      </c>
      <c r="G316">
        <v>36</v>
      </c>
      <c r="H316" t="s">
        <v>717</v>
      </c>
      <c r="I316" t="s">
        <v>323</v>
      </c>
      <c r="J316" t="s">
        <v>414</v>
      </c>
      <c r="K316" t="str">
        <f>_xlfn.XLOOKUP(Table5[[#This Row],[Customer_ID]],Customers!A:A,Customers!B:B)</f>
        <v>Customer 1117</v>
      </c>
      <c r="L316" t="str">
        <f>_xlfn.XLOOKUP(Table5[[#This Row],[Loan_Type_ID]],Loan_Types!A:A,Loan_Types!B:B)</f>
        <v>Home Loan</v>
      </c>
      <c r="M316" t="str">
        <f>_xlfn.XLOOKUP(Table5[[#This Row],[Customer_ID]],Customers!A:A,Customers!H:H)</f>
        <v>B04</v>
      </c>
      <c r="N316" t="str">
        <f>_xlfn.XLOOKUP(Table5[[#This Row],[Branch_Id]],Branches!A:A,Branches!B:B)</f>
        <v xml:space="preserve">Guntur </v>
      </c>
      <c r="O316" t="str">
        <f>IF(Table5[[#This Row],[Loan_Amount]]&gt;=1000000,"High value","Normal")</f>
        <v>Normal</v>
      </c>
      <c r="P316" t="str">
        <f>IF(Table5[[#This Row],[Approval_Date]]="Approved","Processed","Under Review")</f>
        <v>Under Review</v>
      </c>
      <c r="Q316">
        <f>SUMIFS(Loan_Repayments!E:E,Loan_Repayments!B:B,Table5[[#This Row],[Loan_ID]])</f>
        <v>98055</v>
      </c>
      <c r="R316">
        <f>Table5[[#This Row],[Loan_Amount]]-Table5[[#This Row],[Total_Amount_Paid.]]</f>
        <v>222676</v>
      </c>
      <c r="S316" t="str">
        <f t="shared" si="4"/>
        <v>Mar</v>
      </c>
      <c r="T316" t="str">
        <f>_xlfn.XLOOKUP(Table5[[#This Row],[Customer_ID]],Customers!A:A,Customers!C:C)</f>
        <v>Female</v>
      </c>
      <c r="U316" t="str">
        <f>_xlfn.XLOOKUP(Table5[[#This Row],[Employee_ID]],Employees!A:A,Employees!B:B)</f>
        <v>Employee 30</v>
      </c>
      <c r="V316" t="str">
        <f>_xlfn.XLOOKUP(Table5[[#This Row],[Branch_Id]],Branches!A:A,Branches!C:C)</f>
        <v>Guntur</v>
      </c>
      <c r="W316" t="str">
        <f>_xlfn.XLOOKUP(Table5[[#This Row],[Branch_Id]],Branches!A:A,Branches!D:D)</f>
        <v>Andhra Pradesh</v>
      </c>
    </row>
    <row r="317" spans="1:23" x14ac:dyDescent="0.3">
      <c r="A317" t="s">
        <v>908</v>
      </c>
      <c r="B317">
        <v>1113</v>
      </c>
      <c r="C317" t="s">
        <v>235</v>
      </c>
      <c r="D317" t="s">
        <v>311</v>
      </c>
      <c r="E317">
        <v>3720310</v>
      </c>
      <c r="F317">
        <v>9.5</v>
      </c>
      <c r="G317">
        <v>36</v>
      </c>
      <c r="H317" t="s">
        <v>483</v>
      </c>
      <c r="I317" t="s">
        <v>323</v>
      </c>
      <c r="J317" t="s">
        <v>394</v>
      </c>
      <c r="K317" t="str">
        <f>_xlfn.XLOOKUP(Table5[[#This Row],[Customer_ID]],Customers!A:A,Customers!B:B)</f>
        <v>Customer 1113</v>
      </c>
      <c r="L317" t="str">
        <f>_xlfn.XLOOKUP(Table5[[#This Row],[Loan_Type_ID]],Loan_Types!A:A,Loan_Types!B:B)</f>
        <v>Car Loan</v>
      </c>
      <c r="M317" t="str">
        <f>_xlfn.XLOOKUP(Table5[[#This Row],[Customer_ID]],Customers!A:A,Customers!H:H)</f>
        <v>B02</v>
      </c>
      <c r="N317" t="str">
        <f>_xlfn.XLOOKUP(Table5[[#This Row],[Branch_Id]],Branches!A:A,Branches!B:B)</f>
        <v xml:space="preserve">Vijayawada </v>
      </c>
      <c r="O317" t="str">
        <f>IF(Table5[[#This Row],[Loan_Amount]]&gt;=1000000,"High value","Normal")</f>
        <v>High value</v>
      </c>
      <c r="P317" t="str">
        <f>IF(Table5[[#This Row],[Approval_Date]]="Approved","Processed","Under Review")</f>
        <v>Under Review</v>
      </c>
      <c r="Q317">
        <f>SUMIFS(Loan_Repayments!E:E,Loan_Repayments!B:B,Table5[[#This Row],[Loan_ID]])</f>
        <v>17119</v>
      </c>
      <c r="R317">
        <f>Table5[[#This Row],[Loan_Amount]]-Table5[[#This Row],[Total_Amount_Paid.]]</f>
        <v>3703191</v>
      </c>
      <c r="S317" t="str">
        <f t="shared" si="4"/>
        <v>May</v>
      </c>
      <c r="T317" t="str">
        <f>_xlfn.XLOOKUP(Table5[[#This Row],[Customer_ID]],Customers!A:A,Customers!C:C)</f>
        <v>Female</v>
      </c>
      <c r="U317" t="str">
        <f>_xlfn.XLOOKUP(Table5[[#This Row],[Employee_ID]],Employees!A:A,Employees!B:B)</f>
        <v>Employee 29</v>
      </c>
      <c r="V317" t="str">
        <f>_xlfn.XLOOKUP(Table5[[#This Row],[Branch_Id]],Branches!A:A,Branches!C:C)</f>
        <v>Vijayawada</v>
      </c>
      <c r="W317" t="str">
        <f>_xlfn.XLOOKUP(Table5[[#This Row],[Branch_Id]],Branches!A:A,Branches!D:D)</f>
        <v>Andhra Pradesh</v>
      </c>
    </row>
    <row r="318" spans="1:23" x14ac:dyDescent="0.3">
      <c r="A318" t="s">
        <v>909</v>
      </c>
      <c r="B318">
        <v>1076</v>
      </c>
      <c r="C318" t="s">
        <v>239</v>
      </c>
      <c r="D318" t="s">
        <v>287</v>
      </c>
      <c r="E318">
        <v>4970285</v>
      </c>
      <c r="F318">
        <v>11</v>
      </c>
      <c r="G318">
        <v>120</v>
      </c>
      <c r="H318" t="s">
        <v>528</v>
      </c>
      <c r="I318" t="s">
        <v>323</v>
      </c>
      <c r="J318" t="s">
        <v>664</v>
      </c>
      <c r="K318" t="str">
        <f>_xlfn.XLOOKUP(Table5[[#This Row],[Customer_ID]],Customers!A:A,Customers!B:B)</f>
        <v>Customer 1076</v>
      </c>
      <c r="L318" t="str">
        <f>_xlfn.XLOOKUP(Table5[[#This Row],[Loan_Type_ID]],Loan_Types!A:A,Loan_Types!B:B)</f>
        <v>Business Loan</v>
      </c>
      <c r="M318" t="str">
        <f>_xlfn.XLOOKUP(Table5[[#This Row],[Customer_ID]],Customers!A:A,Customers!H:H)</f>
        <v>B02</v>
      </c>
      <c r="N318" t="str">
        <f>_xlfn.XLOOKUP(Table5[[#This Row],[Branch_Id]],Branches!A:A,Branches!B:B)</f>
        <v xml:space="preserve">Vijayawada </v>
      </c>
      <c r="O318" t="str">
        <f>IF(Table5[[#This Row],[Loan_Amount]]&gt;=1000000,"High value","Normal")</f>
        <v>High value</v>
      </c>
      <c r="P318" t="str">
        <f>IF(Table5[[#This Row],[Approval_Date]]="Approved","Processed","Under Review")</f>
        <v>Under Review</v>
      </c>
      <c r="Q318">
        <f>SUMIFS(Loan_Repayments!E:E,Loan_Repayments!B:B,Table5[[#This Row],[Loan_ID]])</f>
        <v>142691</v>
      </c>
      <c r="R318">
        <f>Table5[[#This Row],[Loan_Amount]]-Table5[[#This Row],[Total_Amount_Paid.]]</f>
        <v>4827594</v>
      </c>
      <c r="S318" t="str">
        <f t="shared" si="4"/>
        <v>Sep</v>
      </c>
      <c r="T318" t="str">
        <f>_xlfn.XLOOKUP(Table5[[#This Row],[Customer_ID]],Customers!A:A,Customers!C:C)</f>
        <v>Male</v>
      </c>
      <c r="U318" t="str">
        <f>_xlfn.XLOOKUP(Table5[[#This Row],[Employee_ID]],Employees!A:A,Employees!B:B)</f>
        <v>Employee 17</v>
      </c>
      <c r="V318" t="str">
        <f>_xlfn.XLOOKUP(Table5[[#This Row],[Branch_Id]],Branches!A:A,Branches!C:C)</f>
        <v>Vijayawada</v>
      </c>
      <c r="W318" t="str">
        <f>_xlfn.XLOOKUP(Table5[[#This Row],[Branch_Id]],Branches!A:A,Branches!D:D)</f>
        <v>Andhra Pradesh</v>
      </c>
    </row>
    <row r="319" spans="1:23" x14ac:dyDescent="0.3">
      <c r="A319" t="s">
        <v>910</v>
      </c>
      <c r="B319">
        <v>1100</v>
      </c>
      <c r="C319" t="s">
        <v>239</v>
      </c>
      <c r="D319" t="s">
        <v>266</v>
      </c>
      <c r="E319">
        <v>5452765</v>
      </c>
      <c r="F319">
        <v>7.5</v>
      </c>
      <c r="G319">
        <v>120</v>
      </c>
      <c r="H319" t="s">
        <v>812</v>
      </c>
      <c r="I319" t="s">
        <v>323</v>
      </c>
      <c r="J319" t="s">
        <v>533</v>
      </c>
      <c r="K319" t="str">
        <f>_xlfn.XLOOKUP(Table5[[#This Row],[Customer_ID]],Customers!A:A,Customers!B:B)</f>
        <v>Customer 1100</v>
      </c>
      <c r="L319" t="str">
        <f>_xlfn.XLOOKUP(Table5[[#This Row],[Loan_Type_ID]],Loan_Types!A:A,Loan_Types!B:B)</f>
        <v>Business Loan</v>
      </c>
      <c r="M319" t="str">
        <f>_xlfn.XLOOKUP(Table5[[#This Row],[Customer_ID]],Customers!A:A,Customers!H:H)</f>
        <v>B01</v>
      </c>
      <c r="N319" t="str">
        <f>_xlfn.XLOOKUP(Table5[[#This Row],[Branch_Id]],Branches!A:A,Branches!B:B)</f>
        <v xml:space="preserve">Hyderabad </v>
      </c>
      <c r="O319" t="str">
        <f>IF(Table5[[#This Row],[Loan_Amount]]&gt;=1000000,"High value","Normal")</f>
        <v>High value</v>
      </c>
      <c r="P319" t="str">
        <f>IF(Table5[[#This Row],[Approval_Date]]="Approved","Processed","Under Review")</f>
        <v>Under Review</v>
      </c>
      <c r="Q319">
        <f>SUMIFS(Loan_Repayments!E:E,Loan_Repayments!B:B,Table5[[#This Row],[Loan_ID]])</f>
        <v>175891</v>
      </c>
      <c r="R319">
        <f>Table5[[#This Row],[Loan_Amount]]-Table5[[#This Row],[Total_Amount_Paid.]]</f>
        <v>5276874</v>
      </c>
      <c r="S319" t="str">
        <f t="shared" si="4"/>
        <v>Jan</v>
      </c>
      <c r="T319" t="str">
        <f>_xlfn.XLOOKUP(Table5[[#This Row],[Customer_ID]],Customers!A:A,Customers!C:C)</f>
        <v>Female</v>
      </c>
      <c r="U319" t="str">
        <f>_xlfn.XLOOKUP(Table5[[#This Row],[Employee_ID]],Employees!A:A,Employees!B:B)</f>
        <v>Employee 7</v>
      </c>
      <c r="V319" t="str">
        <f>_xlfn.XLOOKUP(Table5[[#This Row],[Branch_Id]],Branches!A:A,Branches!C:C)</f>
        <v>Hyderabad</v>
      </c>
      <c r="W319" t="str">
        <f>_xlfn.XLOOKUP(Table5[[#This Row],[Branch_Id]],Branches!A:A,Branches!D:D)</f>
        <v>Telangana</v>
      </c>
    </row>
    <row r="320" spans="1:23" x14ac:dyDescent="0.3">
      <c r="A320" t="s">
        <v>911</v>
      </c>
      <c r="B320">
        <v>1030</v>
      </c>
      <c r="C320" t="s">
        <v>233</v>
      </c>
      <c r="D320" t="s">
        <v>295</v>
      </c>
      <c r="E320">
        <v>3251722</v>
      </c>
      <c r="F320">
        <v>11</v>
      </c>
      <c r="G320">
        <v>120</v>
      </c>
      <c r="H320" t="s">
        <v>372</v>
      </c>
      <c r="I320" t="s">
        <v>323</v>
      </c>
      <c r="J320" t="s">
        <v>713</v>
      </c>
      <c r="K320" t="str">
        <f>_xlfn.XLOOKUP(Table5[[#This Row],[Customer_ID]],Customers!A:A,Customers!B:B)</f>
        <v>Customer 1030</v>
      </c>
      <c r="L320" t="str">
        <f>_xlfn.XLOOKUP(Table5[[#This Row],[Loan_Type_ID]],Loan_Types!A:A,Loan_Types!B:B)</f>
        <v>Personal Loan</v>
      </c>
      <c r="M320" t="str">
        <f>_xlfn.XLOOKUP(Table5[[#This Row],[Customer_ID]],Customers!A:A,Customers!H:H)</f>
        <v>B05</v>
      </c>
      <c r="N320" t="str">
        <f>_xlfn.XLOOKUP(Table5[[#This Row],[Branch_Id]],Branches!A:A,Branches!B:B)</f>
        <v xml:space="preserve">Warangal </v>
      </c>
      <c r="O320" t="str">
        <f>IF(Table5[[#This Row],[Loan_Amount]]&gt;=1000000,"High value","Normal")</f>
        <v>High value</v>
      </c>
      <c r="P320" t="str">
        <f>IF(Table5[[#This Row],[Approval_Date]]="Approved","Processed","Under Review")</f>
        <v>Under Review</v>
      </c>
      <c r="Q320">
        <f>SUMIFS(Loan_Repayments!E:E,Loan_Repayments!B:B,Table5[[#This Row],[Loan_ID]])</f>
        <v>49390</v>
      </c>
      <c r="R320">
        <f>Table5[[#This Row],[Loan_Amount]]-Table5[[#This Row],[Total_Amount_Paid.]]</f>
        <v>3202332</v>
      </c>
      <c r="S320" t="str">
        <f t="shared" si="4"/>
        <v>Feb</v>
      </c>
      <c r="T320" t="str">
        <f>_xlfn.XLOOKUP(Table5[[#This Row],[Customer_ID]],Customers!A:A,Customers!C:C)</f>
        <v>Female</v>
      </c>
      <c r="U320" t="str">
        <f>_xlfn.XLOOKUP(Table5[[#This Row],[Employee_ID]],Employees!A:A,Employees!B:B)</f>
        <v>Employee 21</v>
      </c>
      <c r="V320" t="str">
        <f>_xlfn.XLOOKUP(Table5[[#This Row],[Branch_Id]],Branches!A:A,Branches!C:C)</f>
        <v>Warangal</v>
      </c>
      <c r="W320" t="str">
        <f>_xlfn.XLOOKUP(Table5[[#This Row],[Branch_Id]],Branches!A:A,Branches!D:D)</f>
        <v>Telangana</v>
      </c>
    </row>
    <row r="321" spans="1:23" x14ac:dyDescent="0.3">
      <c r="A321" t="s">
        <v>912</v>
      </c>
      <c r="B321">
        <v>1085</v>
      </c>
      <c r="C321" t="s">
        <v>237</v>
      </c>
      <c r="D321" t="s">
        <v>285</v>
      </c>
      <c r="E321">
        <v>8052259</v>
      </c>
      <c r="F321">
        <v>11</v>
      </c>
      <c r="G321">
        <v>120</v>
      </c>
      <c r="H321" t="s">
        <v>385</v>
      </c>
      <c r="I321" t="s">
        <v>336</v>
      </c>
      <c r="K321" t="str">
        <f>_xlfn.XLOOKUP(Table5[[#This Row],[Customer_ID]],Customers!A:A,Customers!B:B)</f>
        <v>Customer 1085</v>
      </c>
      <c r="L321" t="str">
        <f>_xlfn.XLOOKUP(Table5[[#This Row],[Loan_Type_ID]],Loan_Types!A:A,Loan_Types!B:B)</f>
        <v>Education Loan</v>
      </c>
      <c r="M321" t="str">
        <f>_xlfn.XLOOKUP(Table5[[#This Row],[Customer_ID]],Customers!A:A,Customers!H:H)</f>
        <v>B05</v>
      </c>
      <c r="N321" t="str">
        <f>_xlfn.XLOOKUP(Table5[[#This Row],[Branch_Id]],Branches!A:A,Branches!B:B)</f>
        <v xml:space="preserve">Warangal </v>
      </c>
      <c r="O321" t="str">
        <f>IF(Table5[[#This Row],[Loan_Amount]]&gt;=1000000,"High value","Normal")</f>
        <v>High value</v>
      </c>
      <c r="P321" t="str">
        <f>IF(Table5[[#This Row],[Approval_Date]]="Approved","Processed","Under Review")</f>
        <v>Under Review</v>
      </c>
      <c r="Q321">
        <f>SUMIFS(Loan_Repayments!E:E,Loan_Repayments!B:B,Table5[[#This Row],[Loan_ID]])</f>
        <v>6786</v>
      </c>
      <c r="R321">
        <f>Table5[[#This Row],[Loan_Amount]]-Table5[[#This Row],[Total_Amount_Paid.]]</f>
        <v>8045473</v>
      </c>
      <c r="S321" t="str">
        <f t="shared" si="4"/>
        <v>Sep</v>
      </c>
      <c r="T321" t="str">
        <f>_xlfn.XLOOKUP(Table5[[#This Row],[Customer_ID]],Customers!A:A,Customers!C:C)</f>
        <v>Female</v>
      </c>
      <c r="U321" t="str">
        <f>_xlfn.XLOOKUP(Table5[[#This Row],[Employee_ID]],Employees!A:A,Employees!B:B)</f>
        <v>Employee 16</v>
      </c>
      <c r="V321" t="str">
        <f>_xlfn.XLOOKUP(Table5[[#This Row],[Branch_Id]],Branches!A:A,Branches!C:C)</f>
        <v>Warangal</v>
      </c>
      <c r="W321" t="str">
        <f>_xlfn.XLOOKUP(Table5[[#This Row],[Branch_Id]],Branches!A:A,Branches!D:D)</f>
        <v>Telangana</v>
      </c>
    </row>
    <row r="322" spans="1:23" x14ac:dyDescent="0.3">
      <c r="A322" t="s">
        <v>913</v>
      </c>
      <c r="B322">
        <v>1103</v>
      </c>
      <c r="C322" t="s">
        <v>239</v>
      </c>
      <c r="D322" t="s">
        <v>273</v>
      </c>
      <c r="E322">
        <v>1230336</v>
      </c>
      <c r="F322">
        <v>12</v>
      </c>
      <c r="G322">
        <v>36</v>
      </c>
      <c r="H322" t="s">
        <v>820</v>
      </c>
      <c r="I322" t="s">
        <v>336</v>
      </c>
      <c r="K322" t="str">
        <f>_xlfn.XLOOKUP(Table5[[#This Row],[Customer_ID]],Customers!A:A,Customers!B:B)</f>
        <v>Customer 1103</v>
      </c>
      <c r="L322" t="str">
        <f>_xlfn.XLOOKUP(Table5[[#This Row],[Loan_Type_ID]],Loan_Types!A:A,Loan_Types!B:B)</f>
        <v>Business Loan</v>
      </c>
      <c r="M322" t="str">
        <f>_xlfn.XLOOKUP(Table5[[#This Row],[Customer_ID]],Customers!A:A,Customers!H:H)</f>
        <v>B01</v>
      </c>
      <c r="N322" t="str">
        <f>_xlfn.XLOOKUP(Table5[[#This Row],[Branch_Id]],Branches!A:A,Branches!B:B)</f>
        <v xml:space="preserve">Hyderabad </v>
      </c>
      <c r="O322" t="str">
        <f>IF(Table5[[#This Row],[Loan_Amount]]&gt;=1000000,"High value","Normal")</f>
        <v>High value</v>
      </c>
      <c r="P322" t="str">
        <f>IF(Table5[[#This Row],[Approval_Date]]="Approved","Processed","Under Review")</f>
        <v>Under Review</v>
      </c>
      <c r="Q322">
        <f>SUMIFS(Loan_Repayments!E:E,Loan_Repayments!B:B,Table5[[#This Row],[Loan_ID]])</f>
        <v>70125</v>
      </c>
      <c r="R322">
        <f>Table5[[#This Row],[Loan_Amount]]-Table5[[#This Row],[Total_Amount_Paid.]]</f>
        <v>1160211</v>
      </c>
      <c r="S322" t="str">
        <f t="shared" ref="S322:S385" si="5">TEXT(H322,"mmm")</f>
        <v>Feb</v>
      </c>
      <c r="T322" t="str">
        <f>_xlfn.XLOOKUP(Table5[[#This Row],[Customer_ID]],Customers!A:A,Customers!C:C)</f>
        <v>Female</v>
      </c>
      <c r="U322" t="str">
        <f>_xlfn.XLOOKUP(Table5[[#This Row],[Employee_ID]],Employees!A:A,Employees!B:B)</f>
        <v>Employee 10</v>
      </c>
      <c r="V322" t="str">
        <f>_xlfn.XLOOKUP(Table5[[#This Row],[Branch_Id]],Branches!A:A,Branches!C:C)</f>
        <v>Hyderabad</v>
      </c>
      <c r="W322" t="str">
        <f>_xlfn.XLOOKUP(Table5[[#This Row],[Branch_Id]],Branches!A:A,Branches!D:D)</f>
        <v>Telangana</v>
      </c>
    </row>
    <row r="323" spans="1:23" x14ac:dyDescent="0.3">
      <c r="A323" t="s">
        <v>914</v>
      </c>
      <c r="B323">
        <v>1040</v>
      </c>
      <c r="C323" t="s">
        <v>231</v>
      </c>
      <c r="D323" t="s">
        <v>279</v>
      </c>
      <c r="E323">
        <v>2519900</v>
      </c>
      <c r="F323">
        <v>8.5</v>
      </c>
      <c r="G323">
        <v>60</v>
      </c>
      <c r="H323" t="s">
        <v>915</v>
      </c>
      <c r="I323" t="s">
        <v>336</v>
      </c>
      <c r="K323" t="str">
        <f>_xlfn.XLOOKUP(Table5[[#This Row],[Customer_ID]],Customers!A:A,Customers!B:B)</f>
        <v>Customer 1040</v>
      </c>
      <c r="L323" t="str">
        <f>_xlfn.XLOOKUP(Table5[[#This Row],[Loan_Type_ID]],Loan_Types!A:A,Loan_Types!B:B)</f>
        <v>Home Loan</v>
      </c>
      <c r="M323" t="str">
        <f>_xlfn.XLOOKUP(Table5[[#This Row],[Customer_ID]],Customers!A:A,Customers!H:H)</f>
        <v>B05</v>
      </c>
      <c r="N323" t="str">
        <f>_xlfn.XLOOKUP(Table5[[#This Row],[Branch_Id]],Branches!A:A,Branches!B:B)</f>
        <v xml:space="preserve">Warangal </v>
      </c>
      <c r="O323" t="str">
        <f>IF(Table5[[#This Row],[Loan_Amount]]&gt;=1000000,"High value","Normal")</f>
        <v>High value</v>
      </c>
      <c r="P323" t="str">
        <f>IF(Table5[[#This Row],[Approval_Date]]="Approved","Processed","Under Review")</f>
        <v>Under Review</v>
      </c>
      <c r="Q323">
        <f>SUMIFS(Loan_Repayments!E:E,Loan_Repayments!B:B,Table5[[#This Row],[Loan_ID]])</f>
        <v>64664</v>
      </c>
      <c r="R323">
        <f>Table5[[#This Row],[Loan_Amount]]-Table5[[#This Row],[Total_Amount_Paid.]]</f>
        <v>2455236</v>
      </c>
      <c r="S323" t="str">
        <f t="shared" si="5"/>
        <v>Mar</v>
      </c>
      <c r="T323" t="str">
        <f>_xlfn.XLOOKUP(Table5[[#This Row],[Customer_ID]],Customers!A:A,Customers!C:C)</f>
        <v>Female</v>
      </c>
      <c r="U323" t="str">
        <f>_xlfn.XLOOKUP(Table5[[#This Row],[Employee_ID]],Employees!A:A,Employees!B:B)</f>
        <v>Employee 13</v>
      </c>
      <c r="V323" t="str">
        <f>_xlfn.XLOOKUP(Table5[[#This Row],[Branch_Id]],Branches!A:A,Branches!C:C)</f>
        <v>Warangal</v>
      </c>
      <c r="W323" t="str">
        <f>_xlfn.XLOOKUP(Table5[[#This Row],[Branch_Id]],Branches!A:A,Branches!D:D)</f>
        <v>Telangana</v>
      </c>
    </row>
    <row r="324" spans="1:23" x14ac:dyDescent="0.3">
      <c r="A324" t="s">
        <v>916</v>
      </c>
      <c r="B324">
        <v>1028</v>
      </c>
      <c r="C324" t="s">
        <v>237</v>
      </c>
      <c r="D324" t="s">
        <v>313</v>
      </c>
      <c r="E324">
        <v>9518427</v>
      </c>
      <c r="F324">
        <v>12</v>
      </c>
      <c r="G324">
        <v>240</v>
      </c>
      <c r="H324" t="s">
        <v>326</v>
      </c>
      <c r="I324" t="s">
        <v>323</v>
      </c>
      <c r="J324" t="s">
        <v>678</v>
      </c>
      <c r="K324" t="str">
        <f>_xlfn.XLOOKUP(Table5[[#This Row],[Customer_ID]],Customers!A:A,Customers!B:B)</f>
        <v>Customer 1028</v>
      </c>
      <c r="L324" t="str">
        <f>_xlfn.XLOOKUP(Table5[[#This Row],[Loan_Type_ID]],Loan_Types!A:A,Loan_Types!B:B)</f>
        <v>Education Loan</v>
      </c>
      <c r="M324" t="str">
        <f>_xlfn.XLOOKUP(Table5[[#This Row],[Customer_ID]],Customers!A:A,Customers!H:H)</f>
        <v>B01</v>
      </c>
      <c r="N324" t="str">
        <f>_xlfn.XLOOKUP(Table5[[#This Row],[Branch_Id]],Branches!A:A,Branches!B:B)</f>
        <v xml:space="preserve">Hyderabad </v>
      </c>
      <c r="O324" t="str">
        <f>IF(Table5[[#This Row],[Loan_Amount]]&gt;=1000000,"High value","Normal")</f>
        <v>High value</v>
      </c>
      <c r="P324" t="str">
        <f>IF(Table5[[#This Row],[Approval_Date]]="Approved","Processed","Under Review")</f>
        <v>Under Review</v>
      </c>
      <c r="Q324">
        <f>SUMIFS(Loan_Repayments!E:E,Loan_Repayments!B:B,Table5[[#This Row],[Loan_ID]])</f>
        <v>100424</v>
      </c>
      <c r="R324">
        <f>Table5[[#This Row],[Loan_Amount]]-Table5[[#This Row],[Total_Amount_Paid.]]</f>
        <v>9418003</v>
      </c>
      <c r="S324" t="str">
        <f t="shared" si="5"/>
        <v>Mar</v>
      </c>
      <c r="T324" t="str">
        <f>_xlfn.XLOOKUP(Table5[[#This Row],[Customer_ID]],Customers!A:A,Customers!C:C)</f>
        <v>Female</v>
      </c>
      <c r="U324" t="str">
        <f>_xlfn.XLOOKUP(Table5[[#This Row],[Employee_ID]],Employees!A:A,Employees!B:B)</f>
        <v>Employee 30</v>
      </c>
      <c r="V324" t="str">
        <f>_xlfn.XLOOKUP(Table5[[#This Row],[Branch_Id]],Branches!A:A,Branches!C:C)</f>
        <v>Hyderabad</v>
      </c>
      <c r="W324" t="str">
        <f>_xlfn.XLOOKUP(Table5[[#This Row],[Branch_Id]],Branches!A:A,Branches!D:D)</f>
        <v>Telangana</v>
      </c>
    </row>
    <row r="325" spans="1:23" x14ac:dyDescent="0.3">
      <c r="A325" t="s">
        <v>917</v>
      </c>
      <c r="B325">
        <v>1058</v>
      </c>
      <c r="C325" t="s">
        <v>237</v>
      </c>
      <c r="D325" t="s">
        <v>301</v>
      </c>
      <c r="E325">
        <v>679337</v>
      </c>
      <c r="F325">
        <v>9.5</v>
      </c>
      <c r="G325">
        <v>36</v>
      </c>
      <c r="H325" t="s">
        <v>576</v>
      </c>
      <c r="I325" t="s">
        <v>323</v>
      </c>
      <c r="J325" t="s">
        <v>918</v>
      </c>
      <c r="K325" t="str">
        <f>_xlfn.XLOOKUP(Table5[[#This Row],[Customer_ID]],Customers!A:A,Customers!B:B)</f>
        <v>Customer 1058</v>
      </c>
      <c r="L325" t="str">
        <f>_xlfn.XLOOKUP(Table5[[#This Row],[Loan_Type_ID]],Loan_Types!A:A,Loan_Types!B:B)</f>
        <v>Education Loan</v>
      </c>
      <c r="M325" t="str">
        <f>_xlfn.XLOOKUP(Table5[[#This Row],[Customer_ID]],Customers!A:A,Customers!H:H)</f>
        <v>B01</v>
      </c>
      <c r="N325" t="str">
        <f>_xlfn.XLOOKUP(Table5[[#This Row],[Branch_Id]],Branches!A:A,Branches!B:B)</f>
        <v xml:space="preserve">Hyderabad </v>
      </c>
      <c r="O325" t="str">
        <f>IF(Table5[[#This Row],[Loan_Amount]]&gt;=1000000,"High value","Normal")</f>
        <v>Normal</v>
      </c>
      <c r="P325" t="str">
        <f>IF(Table5[[#This Row],[Approval_Date]]="Approved","Processed","Under Review")</f>
        <v>Under Review</v>
      </c>
      <c r="Q325">
        <f>SUMIFS(Loan_Repayments!E:E,Loan_Repayments!B:B,Table5[[#This Row],[Loan_ID]])</f>
        <v>19703</v>
      </c>
      <c r="R325">
        <f>Table5[[#This Row],[Loan_Amount]]-Table5[[#This Row],[Total_Amount_Paid.]]</f>
        <v>659634</v>
      </c>
      <c r="S325" t="str">
        <f t="shared" si="5"/>
        <v>Jun</v>
      </c>
      <c r="T325" t="str">
        <f>_xlfn.XLOOKUP(Table5[[#This Row],[Customer_ID]],Customers!A:A,Customers!C:C)</f>
        <v>Male</v>
      </c>
      <c r="U325" t="str">
        <f>_xlfn.XLOOKUP(Table5[[#This Row],[Employee_ID]],Employees!A:A,Employees!B:B)</f>
        <v>Employee 24</v>
      </c>
      <c r="V325" t="str">
        <f>_xlfn.XLOOKUP(Table5[[#This Row],[Branch_Id]],Branches!A:A,Branches!C:C)</f>
        <v>Hyderabad</v>
      </c>
      <c r="W325" t="str">
        <f>_xlfn.XLOOKUP(Table5[[#This Row],[Branch_Id]],Branches!A:A,Branches!D:D)</f>
        <v>Telangana</v>
      </c>
    </row>
    <row r="326" spans="1:23" x14ac:dyDescent="0.3">
      <c r="A326" t="s">
        <v>919</v>
      </c>
      <c r="B326">
        <v>1079</v>
      </c>
      <c r="C326" t="s">
        <v>239</v>
      </c>
      <c r="D326" t="s">
        <v>309</v>
      </c>
      <c r="E326">
        <v>6329538</v>
      </c>
      <c r="F326">
        <v>11</v>
      </c>
      <c r="G326">
        <v>84</v>
      </c>
      <c r="H326" t="s">
        <v>493</v>
      </c>
      <c r="I326" t="s">
        <v>323</v>
      </c>
      <c r="J326" t="s">
        <v>721</v>
      </c>
      <c r="K326" t="str">
        <f>_xlfn.XLOOKUP(Table5[[#This Row],[Customer_ID]],Customers!A:A,Customers!B:B)</f>
        <v>Customer 1079</v>
      </c>
      <c r="L326" t="str">
        <f>_xlfn.XLOOKUP(Table5[[#This Row],[Loan_Type_ID]],Loan_Types!A:A,Loan_Types!B:B)</f>
        <v>Business Loan</v>
      </c>
      <c r="M326" t="str">
        <f>_xlfn.XLOOKUP(Table5[[#This Row],[Customer_ID]],Customers!A:A,Customers!H:H)</f>
        <v>B01</v>
      </c>
      <c r="N326" t="str">
        <f>_xlfn.XLOOKUP(Table5[[#This Row],[Branch_Id]],Branches!A:A,Branches!B:B)</f>
        <v xml:space="preserve">Hyderabad </v>
      </c>
      <c r="O326" t="str">
        <f>IF(Table5[[#This Row],[Loan_Amount]]&gt;=1000000,"High value","Normal")</f>
        <v>High value</v>
      </c>
      <c r="P326" t="str">
        <f>IF(Table5[[#This Row],[Approval_Date]]="Approved","Processed","Under Review")</f>
        <v>Under Review</v>
      </c>
      <c r="Q326">
        <f>SUMIFS(Loan_Repayments!E:E,Loan_Repayments!B:B,Table5[[#This Row],[Loan_ID]])</f>
        <v>26948</v>
      </c>
      <c r="R326">
        <f>Table5[[#This Row],[Loan_Amount]]-Table5[[#This Row],[Total_Amount_Paid.]]</f>
        <v>6302590</v>
      </c>
      <c r="S326" t="str">
        <f t="shared" si="5"/>
        <v>Dec</v>
      </c>
      <c r="T326" t="str">
        <f>_xlfn.XLOOKUP(Table5[[#This Row],[Customer_ID]],Customers!A:A,Customers!C:C)</f>
        <v>Male</v>
      </c>
      <c r="U326" t="str">
        <f>_xlfn.XLOOKUP(Table5[[#This Row],[Employee_ID]],Employees!A:A,Employees!B:B)</f>
        <v>Employee 28</v>
      </c>
      <c r="V326" t="str">
        <f>_xlfn.XLOOKUP(Table5[[#This Row],[Branch_Id]],Branches!A:A,Branches!C:C)</f>
        <v>Hyderabad</v>
      </c>
      <c r="W326" t="str">
        <f>_xlfn.XLOOKUP(Table5[[#This Row],[Branch_Id]],Branches!A:A,Branches!D:D)</f>
        <v>Telangana</v>
      </c>
    </row>
    <row r="327" spans="1:23" x14ac:dyDescent="0.3">
      <c r="A327" t="s">
        <v>920</v>
      </c>
      <c r="B327">
        <v>1005</v>
      </c>
      <c r="C327" t="s">
        <v>235</v>
      </c>
      <c r="D327" t="s">
        <v>258</v>
      </c>
      <c r="E327">
        <v>9062506</v>
      </c>
      <c r="F327">
        <v>7.5</v>
      </c>
      <c r="G327">
        <v>84</v>
      </c>
      <c r="H327" t="s">
        <v>652</v>
      </c>
      <c r="I327" t="s">
        <v>323</v>
      </c>
      <c r="J327" t="s">
        <v>759</v>
      </c>
      <c r="K327" t="str">
        <f>_xlfn.XLOOKUP(Table5[[#This Row],[Customer_ID]],Customers!A:A,Customers!B:B)</f>
        <v>Customer 1005</v>
      </c>
      <c r="L327" t="str">
        <f>_xlfn.XLOOKUP(Table5[[#This Row],[Loan_Type_ID]],Loan_Types!A:A,Loan_Types!B:B)</f>
        <v>Car Loan</v>
      </c>
      <c r="M327" t="str">
        <f>_xlfn.XLOOKUP(Table5[[#This Row],[Customer_ID]],Customers!A:A,Customers!H:H)</f>
        <v>B03</v>
      </c>
      <c r="N327" t="str">
        <f>_xlfn.XLOOKUP(Table5[[#This Row],[Branch_Id]],Branches!A:A,Branches!B:B)</f>
        <v xml:space="preserve">Vizag </v>
      </c>
      <c r="O327" t="str">
        <f>IF(Table5[[#This Row],[Loan_Amount]]&gt;=1000000,"High value","Normal")</f>
        <v>High value</v>
      </c>
      <c r="P327" t="str">
        <f>IF(Table5[[#This Row],[Approval_Date]]="Approved","Processed","Under Review")</f>
        <v>Under Review</v>
      </c>
      <c r="Q327">
        <f>SUMIFS(Loan_Repayments!E:E,Loan_Repayments!B:B,Table5[[#This Row],[Loan_ID]])</f>
        <v>40932</v>
      </c>
      <c r="R327">
        <f>Table5[[#This Row],[Loan_Amount]]-Table5[[#This Row],[Total_Amount_Paid.]]</f>
        <v>9021574</v>
      </c>
      <c r="S327" t="str">
        <f t="shared" si="5"/>
        <v>Jun</v>
      </c>
      <c r="T327" t="str">
        <f>_xlfn.XLOOKUP(Table5[[#This Row],[Customer_ID]],Customers!A:A,Customers!C:C)</f>
        <v>Male</v>
      </c>
      <c r="U327" t="str">
        <f>_xlfn.XLOOKUP(Table5[[#This Row],[Employee_ID]],Employees!A:A,Employees!B:B)</f>
        <v>Employee 3</v>
      </c>
      <c r="V327" t="str">
        <f>_xlfn.XLOOKUP(Table5[[#This Row],[Branch_Id]],Branches!A:A,Branches!C:C)</f>
        <v>Visakhapatnam</v>
      </c>
      <c r="W327" t="str">
        <f>_xlfn.XLOOKUP(Table5[[#This Row],[Branch_Id]],Branches!A:A,Branches!D:D)</f>
        <v>Andhra Pradesh</v>
      </c>
    </row>
    <row r="328" spans="1:23" x14ac:dyDescent="0.3">
      <c r="A328" t="s">
        <v>921</v>
      </c>
      <c r="B328">
        <v>1048</v>
      </c>
      <c r="C328" t="s">
        <v>235</v>
      </c>
      <c r="D328" t="s">
        <v>283</v>
      </c>
      <c r="E328">
        <v>2647201</v>
      </c>
      <c r="F328">
        <v>8.5</v>
      </c>
      <c r="G328">
        <v>120</v>
      </c>
      <c r="H328" t="s">
        <v>922</v>
      </c>
      <c r="I328" t="s">
        <v>323</v>
      </c>
      <c r="J328" t="s">
        <v>530</v>
      </c>
      <c r="K328" t="str">
        <f>_xlfn.XLOOKUP(Table5[[#This Row],[Customer_ID]],Customers!A:A,Customers!B:B)</f>
        <v>Customer 1048</v>
      </c>
      <c r="L328" t="str">
        <f>_xlfn.XLOOKUP(Table5[[#This Row],[Loan_Type_ID]],Loan_Types!A:A,Loan_Types!B:B)</f>
        <v>Car Loan</v>
      </c>
      <c r="M328" t="str">
        <f>_xlfn.XLOOKUP(Table5[[#This Row],[Customer_ID]],Customers!A:A,Customers!H:H)</f>
        <v>B02</v>
      </c>
      <c r="N328" t="str">
        <f>_xlfn.XLOOKUP(Table5[[#This Row],[Branch_Id]],Branches!A:A,Branches!B:B)</f>
        <v xml:space="preserve">Vijayawada </v>
      </c>
      <c r="O328" t="str">
        <f>IF(Table5[[#This Row],[Loan_Amount]]&gt;=1000000,"High value","Normal")</f>
        <v>High value</v>
      </c>
      <c r="P328" t="str">
        <f>IF(Table5[[#This Row],[Approval_Date]]="Approved","Processed","Under Review")</f>
        <v>Under Review</v>
      </c>
      <c r="Q328">
        <f>SUMIFS(Loan_Repayments!E:E,Loan_Repayments!B:B,Table5[[#This Row],[Loan_ID]])</f>
        <v>136486</v>
      </c>
      <c r="R328">
        <f>Table5[[#This Row],[Loan_Amount]]-Table5[[#This Row],[Total_Amount_Paid.]]</f>
        <v>2510715</v>
      </c>
      <c r="S328" t="str">
        <f t="shared" si="5"/>
        <v>Sep</v>
      </c>
      <c r="T328" t="str">
        <f>_xlfn.XLOOKUP(Table5[[#This Row],[Customer_ID]],Customers!A:A,Customers!C:C)</f>
        <v>Male</v>
      </c>
      <c r="U328" t="str">
        <f>_xlfn.XLOOKUP(Table5[[#This Row],[Employee_ID]],Employees!A:A,Employees!B:B)</f>
        <v>Employee 15</v>
      </c>
      <c r="V328" t="str">
        <f>_xlfn.XLOOKUP(Table5[[#This Row],[Branch_Id]],Branches!A:A,Branches!C:C)</f>
        <v>Vijayawada</v>
      </c>
      <c r="W328" t="str">
        <f>_xlfn.XLOOKUP(Table5[[#This Row],[Branch_Id]],Branches!A:A,Branches!D:D)</f>
        <v>Andhra Pradesh</v>
      </c>
    </row>
    <row r="329" spans="1:23" x14ac:dyDescent="0.3">
      <c r="A329" t="s">
        <v>923</v>
      </c>
      <c r="B329">
        <v>1001</v>
      </c>
      <c r="C329" t="s">
        <v>239</v>
      </c>
      <c r="D329" t="s">
        <v>301</v>
      </c>
      <c r="E329">
        <v>4396032</v>
      </c>
      <c r="F329">
        <v>8.5</v>
      </c>
      <c r="G329">
        <v>60</v>
      </c>
      <c r="H329" t="s">
        <v>728</v>
      </c>
      <c r="I329" t="s">
        <v>336</v>
      </c>
      <c r="K329" t="str">
        <f>_xlfn.XLOOKUP(Table5[[#This Row],[Customer_ID]],Customers!A:A,Customers!B:B)</f>
        <v>Customer 1001</v>
      </c>
      <c r="L329" t="str">
        <f>_xlfn.XLOOKUP(Table5[[#This Row],[Loan_Type_ID]],Loan_Types!A:A,Loan_Types!B:B)</f>
        <v>Business Loan</v>
      </c>
      <c r="M329" t="str">
        <f>_xlfn.XLOOKUP(Table5[[#This Row],[Customer_ID]],Customers!A:A,Customers!H:H)</f>
        <v>B01</v>
      </c>
      <c r="N329" t="str">
        <f>_xlfn.XLOOKUP(Table5[[#This Row],[Branch_Id]],Branches!A:A,Branches!B:B)</f>
        <v xml:space="preserve">Hyderabad </v>
      </c>
      <c r="O329" t="str">
        <f>IF(Table5[[#This Row],[Loan_Amount]]&gt;=1000000,"High value","Normal")</f>
        <v>High value</v>
      </c>
      <c r="P329" t="str">
        <f>IF(Table5[[#This Row],[Approval_Date]]="Approved","Processed","Under Review")</f>
        <v>Under Review</v>
      </c>
      <c r="Q329">
        <f>SUMIFS(Loan_Repayments!E:E,Loan_Repayments!B:B,Table5[[#This Row],[Loan_ID]])</f>
        <v>73746</v>
      </c>
      <c r="R329">
        <f>Table5[[#This Row],[Loan_Amount]]-Table5[[#This Row],[Total_Amount_Paid.]]</f>
        <v>4322286</v>
      </c>
      <c r="S329" t="str">
        <f t="shared" si="5"/>
        <v>May</v>
      </c>
      <c r="T329" t="str">
        <f>_xlfn.XLOOKUP(Table5[[#This Row],[Customer_ID]],Customers!A:A,Customers!C:C)</f>
        <v>Male</v>
      </c>
      <c r="U329" t="str">
        <f>_xlfn.XLOOKUP(Table5[[#This Row],[Employee_ID]],Employees!A:A,Employees!B:B)</f>
        <v>Employee 24</v>
      </c>
      <c r="V329" t="str">
        <f>_xlfn.XLOOKUP(Table5[[#This Row],[Branch_Id]],Branches!A:A,Branches!C:C)</f>
        <v>Hyderabad</v>
      </c>
      <c r="W329" t="str">
        <f>_xlfn.XLOOKUP(Table5[[#This Row],[Branch_Id]],Branches!A:A,Branches!D:D)</f>
        <v>Telangana</v>
      </c>
    </row>
    <row r="330" spans="1:23" x14ac:dyDescent="0.3">
      <c r="A330" t="s">
        <v>924</v>
      </c>
      <c r="B330">
        <v>1075</v>
      </c>
      <c r="C330" t="s">
        <v>237</v>
      </c>
      <c r="D330" t="s">
        <v>311</v>
      </c>
      <c r="E330">
        <v>6356750</v>
      </c>
      <c r="F330">
        <v>9.5</v>
      </c>
      <c r="G330">
        <v>240</v>
      </c>
      <c r="H330" t="s">
        <v>925</v>
      </c>
      <c r="I330" t="s">
        <v>323</v>
      </c>
      <c r="J330" t="s">
        <v>926</v>
      </c>
      <c r="K330" t="str">
        <f>_xlfn.XLOOKUP(Table5[[#This Row],[Customer_ID]],Customers!A:A,Customers!B:B)</f>
        <v>Customer 1075</v>
      </c>
      <c r="L330" t="str">
        <f>_xlfn.XLOOKUP(Table5[[#This Row],[Loan_Type_ID]],Loan_Types!A:A,Loan_Types!B:B)</f>
        <v>Education Loan</v>
      </c>
      <c r="M330" t="str">
        <f>_xlfn.XLOOKUP(Table5[[#This Row],[Customer_ID]],Customers!A:A,Customers!H:H)</f>
        <v>B01</v>
      </c>
      <c r="N330" t="str">
        <f>_xlfn.XLOOKUP(Table5[[#This Row],[Branch_Id]],Branches!A:A,Branches!B:B)</f>
        <v xml:space="preserve">Hyderabad </v>
      </c>
      <c r="O330" t="str">
        <f>IF(Table5[[#This Row],[Loan_Amount]]&gt;=1000000,"High value","Normal")</f>
        <v>High value</v>
      </c>
      <c r="P330" t="str">
        <f>IF(Table5[[#This Row],[Approval_Date]]="Approved","Processed","Under Review")</f>
        <v>Under Review</v>
      </c>
      <c r="Q330">
        <f>SUMIFS(Loan_Repayments!E:E,Loan_Repayments!B:B,Table5[[#This Row],[Loan_ID]])</f>
        <v>86054</v>
      </c>
      <c r="R330">
        <f>Table5[[#This Row],[Loan_Amount]]-Table5[[#This Row],[Total_Amount_Paid.]]</f>
        <v>6270696</v>
      </c>
      <c r="S330" t="str">
        <f t="shared" si="5"/>
        <v>Jan</v>
      </c>
      <c r="T330" t="str">
        <f>_xlfn.XLOOKUP(Table5[[#This Row],[Customer_ID]],Customers!A:A,Customers!C:C)</f>
        <v>Male</v>
      </c>
      <c r="U330" t="str">
        <f>_xlfn.XLOOKUP(Table5[[#This Row],[Employee_ID]],Employees!A:A,Employees!B:B)</f>
        <v>Employee 29</v>
      </c>
      <c r="V330" t="str">
        <f>_xlfn.XLOOKUP(Table5[[#This Row],[Branch_Id]],Branches!A:A,Branches!C:C)</f>
        <v>Hyderabad</v>
      </c>
      <c r="W330" t="str">
        <f>_xlfn.XLOOKUP(Table5[[#This Row],[Branch_Id]],Branches!A:A,Branches!D:D)</f>
        <v>Telangana</v>
      </c>
    </row>
    <row r="331" spans="1:23" x14ac:dyDescent="0.3">
      <c r="A331" t="s">
        <v>927</v>
      </c>
      <c r="B331">
        <v>1127</v>
      </c>
      <c r="C331" t="s">
        <v>233</v>
      </c>
      <c r="D331" t="s">
        <v>289</v>
      </c>
      <c r="E331">
        <v>4214160</v>
      </c>
      <c r="F331">
        <v>11</v>
      </c>
      <c r="G331">
        <v>60</v>
      </c>
      <c r="H331" t="s">
        <v>355</v>
      </c>
      <c r="I331" t="s">
        <v>346</v>
      </c>
      <c r="K331" t="str">
        <f>_xlfn.XLOOKUP(Table5[[#This Row],[Customer_ID]],Customers!A:A,Customers!B:B)</f>
        <v>Customer 1127</v>
      </c>
      <c r="L331" t="str">
        <f>_xlfn.XLOOKUP(Table5[[#This Row],[Loan_Type_ID]],Loan_Types!A:A,Loan_Types!B:B)</f>
        <v>Personal Loan</v>
      </c>
      <c r="M331" t="str">
        <f>_xlfn.XLOOKUP(Table5[[#This Row],[Customer_ID]],Customers!A:A,Customers!H:H)</f>
        <v>B02</v>
      </c>
      <c r="N331" t="str">
        <f>_xlfn.XLOOKUP(Table5[[#This Row],[Branch_Id]],Branches!A:A,Branches!B:B)</f>
        <v xml:space="preserve">Vijayawada </v>
      </c>
      <c r="O331" t="str">
        <f>IF(Table5[[#This Row],[Loan_Amount]]&gt;=1000000,"High value","Normal")</f>
        <v>High value</v>
      </c>
      <c r="P331" t="str">
        <f>IF(Table5[[#This Row],[Approval_Date]]="Approved","Processed","Under Review")</f>
        <v>Under Review</v>
      </c>
      <c r="Q331">
        <f>SUMIFS(Loan_Repayments!E:E,Loan_Repayments!B:B,Table5[[#This Row],[Loan_ID]])</f>
        <v>33381</v>
      </c>
      <c r="R331">
        <f>Table5[[#This Row],[Loan_Amount]]-Table5[[#This Row],[Total_Amount_Paid.]]</f>
        <v>4180779</v>
      </c>
      <c r="S331" t="str">
        <f t="shared" si="5"/>
        <v>Dec</v>
      </c>
      <c r="T331" t="str">
        <f>_xlfn.XLOOKUP(Table5[[#This Row],[Customer_ID]],Customers!A:A,Customers!C:C)</f>
        <v>Male</v>
      </c>
      <c r="U331" t="str">
        <f>_xlfn.XLOOKUP(Table5[[#This Row],[Employee_ID]],Employees!A:A,Employees!B:B)</f>
        <v>Employee 18</v>
      </c>
      <c r="V331" t="str">
        <f>_xlfn.XLOOKUP(Table5[[#This Row],[Branch_Id]],Branches!A:A,Branches!C:C)</f>
        <v>Vijayawada</v>
      </c>
      <c r="W331" t="str">
        <f>_xlfn.XLOOKUP(Table5[[#This Row],[Branch_Id]],Branches!A:A,Branches!D:D)</f>
        <v>Andhra Pradesh</v>
      </c>
    </row>
    <row r="332" spans="1:23" x14ac:dyDescent="0.3">
      <c r="A332" t="s">
        <v>928</v>
      </c>
      <c r="B332">
        <v>1017</v>
      </c>
      <c r="C332" t="s">
        <v>239</v>
      </c>
      <c r="D332" t="s">
        <v>277</v>
      </c>
      <c r="E332">
        <v>6182838</v>
      </c>
      <c r="F332">
        <v>9.5</v>
      </c>
      <c r="G332">
        <v>36</v>
      </c>
      <c r="H332" t="s">
        <v>536</v>
      </c>
      <c r="I332" t="s">
        <v>346</v>
      </c>
      <c r="K332" t="str">
        <f>_xlfn.XLOOKUP(Table5[[#This Row],[Customer_ID]],Customers!A:A,Customers!B:B)</f>
        <v>Customer 1017</v>
      </c>
      <c r="L332" t="str">
        <f>_xlfn.XLOOKUP(Table5[[#This Row],[Loan_Type_ID]],Loan_Types!A:A,Loan_Types!B:B)</f>
        <v>Business Loan</v>
      </c>
      <c r="M332" t="str">
        <f>_xlfn.XLOOKUP(Table5[[#This Row],[Customer_ID]],Customers!A:A,Customers!H:H)</f>
        <v>B02</v>
      </c>
      <c r="N332" t="str">
        <f>_xlfn.XLOOKUP(Table5[[#This Row],[Branch_Id]],Branches!A:A,Branches!B:B)</f>
        <v xml:space="preserve">Vijayawada </v>
      </c>
      <c r="O332" t="str">
        <f>IF(Table5[[#This Row],[Loan_Amount]]&gt;=1000000,"High value","Normal")</f>
        <v>High value</v>
      </c>
      <c r="P332" t="str">
        <f>IF(Table5[[#This Row],[Approval_Date]]="Approved","Processed","Under Review")</f>
        <v>Under Review</v>
      </c>
      <c r="Q332">
        <f>SUMIFS(Loan_Repayments!E:E,Loan_Repayments!B:B,Table5[[#This Row],[Loan_ID]])</f>
        <v>62136</v>
      </c>
      <c r="R332">
        <f>Table5[[#This Row],[Loan_Amount]]-Table5[[#This Row],[Total_Amount_Paid.]]</f>
        <v>6120702</v>
      </c>
      <c r="S332" t="str">
        <f t="shared" si="5"/>
        <v>Aug</v>
      </c>
      <c r="T332" t="str">
        <f>_xlfn.XLOOKUP(Table5[[#This Row],[Customer_ID]],Customers!A:A,Customers!C:C)</f>
        <v>Male</v>
      </c>
      <c r="U332" t="str">
        <f>_xlfn.XLOOKUP(Table5[[#This Row],[Employee_ID]],Employees!A:A,Employees!B:B)</f>
        <v>Employee 12</v>
      </c>
      <c r="V332" t="str">
        <f>_xlfn.XLOOKUP(Table5[[#This Row],[Branch_Id]],Branches!A:A,Branches!C:C)</f>
        <v>Vijayawada</v>
      </c>
      <c r="W332" t="str">
        <f>_xlfn.XLOOKUP(Table5[[#This Row],[Branch_Id]],Branches!A:A,Branches!D:D)</f>
        <v>Andhra Pradesh</v>
      </c>
    </row>
    <row r="333" spans="1:23" x14ac:dyDescent="0.3">
      <c r="A333" t="s">
        <v>929</v>
      </c>
      <c r="B333">
        <v>1169</v>
      </c>
      <c r="C333" t="s">
        <v>231</v>
      </c>
      <c r="D333" t="s">
        <v>285</v>
      </c>
      <c r="E333">
        <v>8476974</v>
      </c>
      <c r="F333">
        <v>12</v>
      </c>
      <c r="G333">
        <v>240</v>
      </c>
      <c r="H333" t="s">
        <v>727</v>
      </c>
      <c r="I333" t="s">
        <v>346</v>
      </c>
      <c r="K333" t="str">
        <f>_xlfn.XLOOKUP(Table5[[#This Row],[Customer_ID]],Customers!A:A,Customers!B:B)</f>
        <v>Customer 1169</v>
      </c>
      <c r="L333" t="str">
        <f>_xlfn.XLOOKUP(Table5[[#This Row],[Loan_Type_ID]],Loan_Types!A:A,Loan_Types!B:B)</f>
        <v>Home Loan</v>
      </c>
      <c r="M333" t="str">
        <f>_xlfn.XLOOKUP(Table5[[#This Row],[Customer_ID]],Customers!A:A,Customers!H:H)</f>
        <v>B01</v>
      </c>
      <c r="N333" t="str">
        <f>_xlfn.XLOOKUP(Table5[[#This Row],[Branch_Id]],Branches!A:A,Branches!B:B)</f>
        <v xml:space="preserve">Hyderabad </v>
      </c>
      <c r="O333" t="str">
        <f>IF(Table5[[#This Row],[Loan_Amount]]&gt;=1000000,"High value","Normal")</f>
        <v>High value</v>
      </c>
      <c r="P333" t="str">
        <f>IF(Table5[[#This Row],[Approval_Date]]="Approved","Processed","Under Review")</f>
        <v>Under Review</v>
      </c>
      <c r="Q333">
        <f>SUMIFS(Loan_Repayments!E:E,Loan_Repayments!B:B,Table5[[#This Row],[Loan_ID]])</f>
        <v>88519</v>
      </c>
      <c r="R333">
        <f>Table5[[#This Row],[Loan_Amount]]-Table5[[#This Row],[Total_Amount_Paid.]]</f>
        <v>8388455</v>
      </c>
      <c r="S333" t="str">
        <f t="shared" si="5"/>
        <v>May</v>
      </c>
      <c r="T333" t="str">
        <f>_xlfn.XLOOKUP(Table5[[#This Row],[Customer_ID]],Customers!A:A,Customers!C:C)</f>
        <v>Female</v>
      </c>
      <c r="U333" t="str">
        <f>_xlfn.XLOOKUP(Table5[[#This Row],[Employee_ID]],Employees!A:A,Employees!B:B)</f>
        <v>Employee 16</v>
      </c>
      <c r="V333" t="str">
        <f>_xlfn.XLOOKUP(Table5[[#This Row],[Branch_Id]],Branches!A:A,Branches!C:C)</f>
        <v>Hyderabad</v>
      </c>
      <c r="W333" t="str">
        <f>_xlfn.XLOOKUP(Table5[[#This Row],[Branch_Id]],Branches!A:A,Branches!D:D)</f>
        <v>Telangana</v>
      </c>
    </row>
    <row r="334" spans="1:23" x14ac:dyDescent="0.3">
      <c r="A334" t="s">
        <v>930</v>
      </c>
      <c r="B334">
        <v>1103</v>
      </c>
      <c r="C334" t="s">
        <v>233</v>
      </c>
      <c r="D334" t="s">
        <v>253</v>
      </c>
      <c r="E334">
        <v>8468071</v>
      </c>
      <c r="F334">
        <v>8.5</v>
      </c>
      <c r="G334">
        <v>36</v>
      </c>
      <c r="H334" t="s">
        <v>802</v>
      </c>
      <c r="I334" t="s">
        <v>323</v>
      </c>
      <c r="J334" t="s">
        <v>580</v>
      </c>
      <c r="K334" t="str">
        <f>_xlfn.XLOOKUP(Table5[[#This Row],[Customer_ID]],Customers!A:A,Customers!B:B)</f>
        <v>Customer 1103</v>
      </c>
      <c r="L334" t="str">
        <f>_xlfn.XLOOKUP(Table5[[#This Row],[Loan_Type_ID]],Loan_Types!A:A,Loan_Types!B:B)</f>
        <v>Personal Loan</v>
      </c>
      <c r="M334" t="str">
        <f>_xlfn.XLOOKUP(Table5[[#This Row],[Customer_ID]],Customers!A:A,Customers!H:H)</f>
        <v>B01</v>
      </c>
      <c r="N334" t="str">
        <f>_xlfn.XLOOKUP(Table5[[#This Row],[Branch_Id]],Branches!A:A,Branches!B:B)</f>
        <v xml:space="preserve">Hyderabad </v>
      </c>
      <c r="O334" t="str">
        <f>IF(Table5[[#This Row],[Loan_Amount]]&gt;=1000000,"High value","Normal")</f>
        <v>High value</v>
      </c>
      <c r="P334" t="str">
        <f>IF(Table5[[#This Row],[Approval_Date]]="Approved","Processed","Under Review")</f>
        <v>Under Review</v>
      </c>
      <c r="Q334">
        <f>SUMIFS(Loan_Repayments!E:E,Loan_Repayments!B:B,Table5[[#This Row],[Loan_ID]])</f>
        <v>22662</v>
      </c>
      <c r="R334">
        <f>Table5[[#This Row],[Loan_Amount]]-Table5[[#This Row],[Total_Amount_Paid.]]</f>
        <v>8445409</v>
      </c>
      <c r="S334" t="str">
        <f t="shared" si="5"/>
        <v>Mar</v>
      </c>
      <c r="T334" t="str">
        <f>_xlfn.XLOOKUP(Table5[[#This Row],[Customer_ID]],Customers!A:A,Customers!C:C)</f>
        <v>Female</v>
      </c>
      <c r="U334" t="str">
        <f>_xlfn.XLOOKUP(Table5[[#This Row],[Employee_ID]],Employees!A:A,Employees!B:B)</f>
        <v>Employee 1</v>
      </c>
      <c r="V334" t="str">
        <f>_xlfn.XLOOKUP(Table5[[#This Row],[Branch_Id]],Branches!A:A,Branches!C:C)</f>
        <v>Hyderabad</v>
      </c>
      <c r="W334" t="str">
        <f>_xlfn.XLOOKUP(Table5[[#This Row],[Branch_Id]],Branches!A:A,Branches!D:D)</f>
        <v>Telangana</v>
      </c>
    </row>
    <row r="335" spans="1:23" x14ac:dyDescent="0.3">
      <c r="A335" t="s">
        <v>931</v>
      </c>
      <c r="B335">
        <v>1194</v>
      </c>
      <c r="C335" t="s">
        <v>239</v>
      </c>
      <c r="D335" t="s">
        <v>277</v>
      </c>
      <c r="E335">
        <v>1806639</v>
      </c>
      <c r="F335">
        <v>9.5</v>
      </c>
      <c r="G335">
        <v>60</v>
      </c>
      <c r="H335" t="s">
        <v>456</v>
      </c>
      <c r="I335" t="s">
        <v>336</v>
      </c>
      <c r="K335" t="str">
        <f>_xlfn.XLOOKUP(Table5[[#This Row],[Customer_ID]],Customers!A:A,Customers!B:B)</f>
        <v>Customer 1194</v>
      </c>
      <c r="L335" t="str">
        <f>_xlfn.XLOOKUP(Table5[[#This Row],[Loan_Type_ID]],Loan_Types!A:A,Loan_Types!B:B)</f>
        <v>Business Loan</v>
      </c>
      <c r="M335" t="str">
        <f>_xlfn.XLOOKUP(Table5[[#This Row],[Customer_ID]],Customers!A:A,Customers!H:H)</f>
        <v>B03</v>
      </c>
      <c r="N335" t="str">
        <f>_xlfn.XLOOKUP(Table5[[#This Row],[Branch_Id]],Branches!A:A,Branches!B:B)</f>
        <v xml:space="preserve">Vizag </v>
      </c>
      <c r="O335" t="str">
        <f>IF(Table5[[#This Row],[Loan_Amount]]&gt;=1000000,"High value","Normal")</f>
        <v>High value</v>
      </c>
      <c r="P335" t="str">
        <f>IF(Table5[[#This Row],[Approval_Date]]="Approved","Processed","Under Review")</f>
        <v>Under Review</v>
      </c>
      <c r="Q335">
        <f>SUMIFS(Loan_Repayments!E:E,Loan_Repayments!B:B,Table5[[#This Row],[Loan_ID]])</f>
        <v>58257</v>
      </c>
      <c r="R335">
        <f>Table5[[#This Row],[Loan_Amount]]-Table5[[#This Row],[Total_Amount_Paid.]]</f>
        <v>1748382</v>
      </c>
      <c r="S335" t="str">
        <f t="shared" si="5"/>
        <v>Jun</v>
      </c>
      <c r="T335" t="str">
        <f>_xlfn.XLOOKUP(Table5[[#This Row],[Customer_ID]],Customers!A:A,Customers!C:C)</f>
        <v>Female</v>
      </c>
      <c r="U335" t="str">
        <f>_xlfn.XLOOKUP(Table5[[#This Row],[Employee_ID]],Employees!A:A,Employees!B:B)</f>
        <v>Employee 12</v>
      </c>
      <c r="V335" t="str">
        <f>_xlfn.XLOOKUP(Table5[[#This Row],[Branch_Id]],Branches!A:A,Branches!C:C)</f>
        <v>Visakhapatnam</v>
      </c>
      <c r="W335" t="str">
        <f>_xlfn.XLOOKUP(Table5[[#This Row],[Branch_Id]],Branches!A:A,Branches!D:D)</f>
        <v>Andhra Pradesh</v>
      </c>
    </row>
    <row r="336" spans="1:23" x14ac:dyDescent="0.3">
      <c r="A336" t="s">
        <v>932</v>
      </c>
      <c r="B336">
        <v>1062</v>
      </c>
      <c r="C336" t="s">
        <v>231</v>
      </c>
      <c r="D336" t="s">
        <v>258</v>
      </c>
      <c r="E336">
        <v>2971623</v>
      </c>
      <c r="F336">
        <v>7.5</v>
      </c>
      <c r="G336">
        <v>240</v>
      </c>
      <c r="H336" t="s">
        <v>437</v>
      </c>
      <c r="I336" t="s">
        <v>323</v>
      </c>
      <c r="J336" t="s">
        <v>504</v>
      </c>
      <c r="K336" t="str">
        <f>_xlfn.XLOOKUP(Table5[[#This Row],[Customer_ID]],Customers!A:A,Customers!B:B)</f>
        <v>Customer 1062</v>
      </c>
      <c r="L336" t="str">
        <f>_xlfn.XLOOKUP(Table5[[#This Row],[Loan_Type_ID]],Loan_Types!A:A,Loan_Types!B:B)</f>
        <v>Home Loan</v>
      </c>
      <c r="M336" t="str">
        <f>_xlfn.XLOOKUP(Table5[[#This Row],[Customer_ID]],Customers!A:A,Customers!H:H)</f>
        <v>B04</v>
      </c>
      <c r="N336" t="str">
        <f>_xlfn.XLOOKUP(Table5[[#This Row],[Branch_Id]],Branches!A:A,Branches!B:B)</f>
        <v xml:space="preserve">Guntur </v>
      </c>
      <c r="O336" t="str">
        <f>IF(Table5[[#This Row],[Loan_Amount]]&gt;=1000000,"High value","Normal")</f>
        <v>High value</v>
      </c>
      <c r="P336" t="str">
        <f>IF(Table5[[#This Row],[Approval_Date]]="Approved","Processed","Under Review")</f>
        <v>Under Review</v>
      </c>
      <c r="Q336">
        <f>SUMIFS(Loan_Repayments!E:E,Loan_Repayments!B:B,Table5[[#This Row],[Loan_ID]])</f>
        <v>206275</v>
      </c>
      <c r="R336">
        <f>Table5[[#This Row],[Loan_Amount]]-Table5[[#This Row],[Total_Amount_Paid.]]</f>
        <v>2765348</v>
      </c>
      <c r="S336" t="str">
        <f t="shared" si="5"/>
        <v>Nov</v>
      </c>
      <c r="T336" t="str">
        <f>_xlfn.XLOOKUP(Table5[[#This Row],[Customer_ID]],Customers!A:A,Customers!C:C)</f>
        <v>Male</v>
      </c>
      <c r="U336" t="str">
        <f>_xlfn.XLOOKUP(Table5[[#This Row],[Employee_ID]],Employees!A:A,Employees!B:B)</f>
        <v>Employee 3</v>
      </c>
      <c r="V336" t="str">
        <f>_xlfn.XLOOKUP(Table5[[#This Row],[Branch_Id]],Branches!A:A,Branches!C:C)</f>
        <v>Guntur</v>
      </c>
      <c r="W336" t="str">
        <f>_xlfn.XLOOKUP(Table5[[#This Row],[Branch_Id]],Branches!A:A,Branches!D:D)</f>
        <v>Andhra Pradesh</v>
      </c>
    </row>
    <row r="337" spans="1:23" x14ac:dyDescent="0.3">
      <c r="A337" t="s">
        <v>933</v>
      </c>
      <c r="B337">
        <v>1006</v>
      </c>
      <c r="C337" t="s">
        <v>233</v>
      </c>
      <c r="D337" t="s">
        <v>281</v>
      </c>
      <c r="E337">
        <v>5427946</v>
      </c>
      <c r="F337">
        <v>12</v>
      </c>
      <c r="G337">
        <v>36</v>
      </c>
      <c r="H337" t="s">
        <v>934</v>
      </c>
      <c r="I337" t="s">
        <v>323</v>
      </c>
      <c r="J337" t="s">
        <v>413</v>
      </c>
      <c r="K337" t="str">
        <f>_xlfn.XLOOKUP(Table5[[#This Row],[Customer_ID]],Customers!A:A,Customers!B:B)</f>
        <v>Customer 1006</v>
      </c>
      <c r="L337" t="str">
        <f>_xlfn.XLOOKUP(Table5[[#This Row],[Loan_Type_ID]],Loan_Types!A:A,Loan_Types!B:B)</f>
        <v>Personal Loan</v>
      </c>
      <c r="M337" t="str">
        <f>_xlfn.XLOOKUP(Table5[[#This Row],[Customer_ID]],Customers!A:A,Customers!H:H)</f>
        <v>B02</v>
      </c>
      <c r="N337" t="str">
        <f>_xlfn.XLOOKUP(Table5[[#This Row],[Branch_Id]],Branches!A:A,Branches!B:B)</f>
        <v xml:space="preserve">Vijayawada </v>
      </c>
      <c r="O337" t="str">
        <f>IF(Table5[[#This Row],[Loan_Amount]]&gt;=1000000,"High value","Normal")</f>
        <v>High value</v>
      </c>
      <c r="P337" t="str">
        <f>IF(Table5[[#This Row],[Approval_Date]]="Approved","Processed","Under Review")</f>
        <v>Under Review</v>
      </c>
      <c r="Q337">
        <f>SUMIFS(Loan_Repayments!E:E,Loan_Repayments!B:B,Table5[[#This Row],[Loan_ID]])</f>
        <v>98573</v>
      </c>
      <c r="R337">
        <f>Table5[[#This Row],[Loan_Amount]]-Table5[[#This Row],[Total_Amount_Paid.]]</f>
        <v>5329373</v>
      </c>
      <c r="S337" t="str">
        <f t="shared" si="5"/>
        <v>Mar</v>
      </c>
      <c r="T337" t="str">
        <f>_xlfn.XLOOKUP(Table5[[#This Row],[Customer_ID]],Customers!A:A,Customers!C:C)</f>
        <v>Male</v>
      </c>
      <c r="U337" t="str">
        <f>_xlfn.XLOOKUP(Table5[[#This Row],[Employee_ID]],Employees!A:A,Employees!B:B)</f>
        <v>Employee 14</v>
      </c>
      <c r="V337" t="str">
        <f>_xlfn.XLOOKUP(Table5[[#This Row],[Branch_Id]],Branches!A:A,Branches!C:C)</f>
        <v>Vijayawada</v>
      </c>
      <c r="W337" t="str">
        <f>_xlfn.XLOOKUP(Table5[[#This Row],[Branch_Id]],Branches!A:A,Branches!D:D)</f>
        <v>Andhra Pradesh</v>
      </c>
    </row>
    <row r="338" spans="1:23" x14ac:dyDescent="0.3">
      <c r="A338" t="s">
        <v>935</v>
      </c>
      <c r="B338">
        <v>1156</v>
      </c>
      <c r="C338" t="s">
        <v>233</v>
      </c>
      <c r="D338" t="s">
        <v>281</v>
      </c>
      <c r="E338">
        <v>6040027</v>
      </c>
      <c r="F338">
        <v>9.5</v>
      </c>
      <c r="G338">
        <v>240</v>
      </c>
      <c r="H338" t="s">
        <v>936</v>
      </c>
      <c r="I338" t="s">
        <v>323</v>
      </c>
      <c r="J338" t="s">
        <v>937</v>
      </c>
      <c r="K338" t="str">
        <f>_xlfn.XLOOKUP(Table5[[#This Row],[Customer_ID]],Customers!A:A,Customers!B:B)</f>
        <v>Customer 1156</v>
      </c>
      <c r="L338" t="str">
        <f>_xlfn.XLOOKUP(Table5[[#This Row],[Loan_Type_ID]],Loan_Types!A:A,Loan_Types!B:B)</f>
        <v>Personal Loan</v>
      </c>
      <c r="M338" t="str">
        <f>_xlfn.XLOOKUP(Table5[[#This Row],[Customer_ID]],Customers!A:A,Customers!H:H)</f>
        <v>B03</v>
      </c>
      <c r="N338" t="str">
        <f>_xlfn.XLOOKUP(Table5[[#This Row],[Branch_Id]],Branches!A:A,Branches!B:B)</f>
        <v xml:space="preserve">Vizag </v>
      </c>
      <c r="O338" t="str">
        <f>IF(Table5[[#This Row],[Loan_Amount]]&gt;=1000000,"High value","Normal")</f>
        <v>High value</v>
      </c>
      <c r="P338" t="str">
        <f>IF(Table5[[#This Row],[Approval_Date]]="Approved","Processed","Under Review")</f>
        <v>Under Review</v>
      </c>
      <c r="Q338">
        <f>SUMIFS(Loan_Repayments!E:E,Loan_Repayments!B:B,Table5[[#This Row],[Loan_ID]])</f>
        <v>129437</v>
      </c>
      <c r="R338">
        <f>Table5[[#This Row],[Loan_Amount]]-Table5[[#This Row],[Total_Amount_Paid.]]</f>
        <v>5910590</v>
      </c>
      <c r="S338" t="str">
        <f t="shared" si="5"/>
        <v>Oct</v>
      </c>
      <c r="T338" t="str">
        <f>_xlfn.XLOOKUP(Table5[[#This Row],[Customer_ID]],Customers!A:A,Customers!C:C)</f>
        <v>Female</v>
      </c>
      <c r="U338" t="str">
        <f>_xlfn.XLOOKUP(Table5[[#This Row],[Employee_ID]],Employees!A:A,Employees!B:B)</f>
        <v>Employee 14</v>
      </c>
      <c r="V338" t="str">
        <f>_xlfn.XLOOKUP(Table5[[#This Row],[Branch_Id]],Branches!A:A,Branches!C:C)</f>
        <v>Visakhapatnam</v>
      </c>
      <c r="W338" t="str">
        <f>_xlfn.XLOOKUP(Table5[[#This Row],[Branch_Id]],Branches!A:A,Branches!D:D)</f>
        <v>Andhra Pradesh</v>
      </c>
    </row>
    <row r="339" spans="1:23" x14ac:dyDescent="0.3">
      <c r="A339" t="s">
        <v>938</v>
      </c>
      <c r="B339">
        <v>1168</v>
      </c>
      <c r="C339" t="s">
        <v>233</v>
      </c>
      <c r="D339" t="s">
        <v>289</v>
      </c>
      <c r="E339">
        <v>1043080</v>
      </c>
      <c r="F339">
        <v>9.5</v>
      </c>
      <c r="G339">
        <v>240</v>
      </c>
      <c r="H339" t="s">
        <v>922</v>
      </c>
      <c r="I339" t="s">
        <v>323</v>
      </c>
      <c r="J339" t="s">
        <v>789</v>
      </c>
      <c r="K339" t="str">
        <f>_xlfn.XLOOKUP(Table5[[#This Row],[Customer_ID]],Customers!A:A,Customers!B:B)</f>
        <v>Customer 1168</v>
      </c>
      <c r="L339" t="str">
        <f>_xlfn.XLOOKUP(Table5[[#This Row],[Loan_Type_ID]],Loan_Types!A:A,Loan_Types!B:B)</f>
        <v>Personal Loan</v>
      </c>
      <c r="M339" t="str">
        <f>_xlfn.XLOOKUP(Table5[[#This Row],[Customer_ID]],Customers!A:A,Customers!H:H)</f>
        <v>B04</v>
      </c>
      <c r="N339" t="str">
        <f>_xlfn.XLOOKUP(Table5[[#This Row],[Branch_Id]],Branches!A:A,Branches!B:B)</f>
        <v xml:space="preserve">Guntur </v>
      </c>
      <c r="O339" t="str">
        <f>IF(Table5[[#This Row],[Loan_Amount]]&gt;=1000000,"High value","Normal")</f>
        <v>High value</v>
      </c>
      <c r="P339" t="str">
        <f>IF(Table5[[#This Row],[Approval_Date]]="Approved","Processed","Under Review")</f>
        <v>Under Review</v>
      </c>
      <c r="Q339">
        <f>SUMIFS(Loan_Repayments!E:E,Loan_Repayments!B:B,Table5[[#This Row],[Loan_ID]])</f>
        <v>179758</v>
      </c>
      <c r="R339">
        <f>Table5[[#This Row],[Loan_Amount]]-Table5[[#This Row],[Total_Amount_Paid.]]</f>
        <v>863322</v>
      </c>
      <c r="S339" t="str">
        <f t="shared" si="5"/>
        <v>Sep</v>
      </c>
      <c r="T339" t="str">
        <f>_xlfn.XLOOKUP(Table5[[#This Row],[Customer_ID]],Customers!A:A,Customers!C:C)</f>
        <v>Male</v>
      </c>
      <c r="U339" t="str">
        <f>_xlfn.XLOOKUP(Table5[[#This Row],[Employee_ID]],Employees!A:A,Employees!B:B)</f>
        <v>Employee 18</v>
      </c>
      <c r="V339" t="str">
        <f>_xlfn.XLOOKUP(Table5[[#This Row],[Branch_Id]],Branches!A:A,Branches!C:C)</f>
        <v>Guntur</v>
      </c>
      <c r="W339" t="str">
        <f>_xlfn.XLOOKUP(Table5[[#This Row],[Branch_Id]],Branches!A:A,Branches!D:D)</f>
        <v>Andhra Pradesh</v>
      </c>
    </row>
    <row r="340" spans="1:23" x14ac:dyDescent="0.3">
      <c r="A340" t="s">
        <v>939</v>
      </c>
      <c r="B340">
        <v>1168</v>
      </c>
      <c r="C340" t="s">
        <v>239</v>
      </c>
      <c r="D340" t="s">
        <v>253</v>
      </c>
      <c r="E340">
        <v>325224</v>
      </c>
      <c r="F340">
        <v>9.5</v>
      </c>
      <c r="G340">
        <v>240</v>
      </c>
      <c r="H340" t="s">
        <v>349</v>
      </c>
      <c r="I340" t="s">
        <v>323</v>
      </c>
      <c r="J340" t="s">
        <v>940</v>
      </c>
      <c r="K340" t="str">
        <f>_xlfn.XLOOKUP(Table5[[#This Row],[Customer_ID]],Customers!A:A,Customers!B:B)</f>
        <v>Customer 1168</v>
      </c>
      <c r="L340" t="str">
        <f>_xlfn.XLOOKUP(Table5[[#This Row],[Loan_Type_ID]],Loan_Types!A:A,Loan_Types!B:B)</f>
        <v>Business Loan</v>
      </c>
      <c r="M340" t="str">
        <f>_xlfn.XLOOKUP(Table5[[#This Row],[Customer_ID]],Customers!A:A,Customers!H:H)</f>
        <v>B04</v>
      </c>
      <c r="N340" t="str">
        <f>_xlfn.XLOOKUP(Table5[[#This Row],[Branch_Id]],Branches!A:A,Branches!B:B)</f>
        <v xml:space="preserve">Guntur </v>
      </c>
      <c r="O340" t="str">
        <f>IF(Table5[[#This Row],[Loan_Amount]]&gt;=1000000,"High value","Normal")</f>
        <v>Normal</v>
      </c>
      <c r="P340" t="str">
        <f>IF(Table5[[#This Row],[Approval_Date]]="Approved","Processed","Under Review")</f>
        <v>Under Review</v>
      </c>
      <c r="Q340">
        <f>SUMIFS(Loan_Repayments!E:E,Loan_Repayments!B:B,Table5[[#This Row],[Loan_ID]])</f>
        <v>22838</v>
      </c>
      <c r="R340">
        <f>Table5[[#This Row],[Loan_Amount]]-Table5[[#This Row],[Total_Amount_Paid.]]</f>
        <v>302386</v>
      </c>
      <c r="S340" t="str">
        <f t="shared" si="5"/>
        <v>Jan</v>
      </c>
      <c r="T340" t="str">
        <f>_xlfn.XLOOKUP(Table5[[#This Row],[Customer_ID]],Customers!A:A,Customers!C:C)</f>
        <v>Male</v>
      </c>
      <c r="U340" t="str">
        <f>_xlfn.XLOOKUP(Table5[[#This Row],[Employee_ID]],Employees!A:A,Employees!B:B)</f>
        <v>Employee 1</v>
      </c>
      <c r="V340" t="str">
        <f>_xlfn.XLOOKUP(Table5[[#This Row],[Branch_Id]],Branches!A:A,Branches!C:C)</f>
        <v>Guntur</v>
      </c>
      <c r="W340" t="str">
        <f>_xlfn.XLOOKUP(Table5[[#This Row],[Branch_Id]],Branches!A:A,Branches!D:D)</f>
        <v>Andhra Pradesh</v>
      </c>
    </row>
    <row r="341" spans="1:23" x14ac:dyDescent="0.3">
      <c r="A341" t="s">
        <v>941</v>
      </c>
      <c r="B341">
        <v>1007</v>
      </c>
      <c r="C341" t="s">
        <v>235</v>
      </c>
      <c r="D341" t="s">
        <v>297</v>
      </c>
      <c r="E341">
        <v>1193398</v>
      </c>
      <c r="F341">
        <v>7.5</v>
      </c>
      <c r="G341">
        <v>120</v>
      </c>
      <c r="H341" t="s">
        <v>878</v>
      </c>
      <c r="I341" t="s">
        <v>323</v>
      </c>
      <c r="J341" t="s">
        <v>942</v>
      </c>
      <c r="K341" t="str">
        <f>_xlfn.XLOOKUP(Table5[[#This Row],[Customer_ID]],Customers!A:A,Customers!B:B)</f>
        <v>Customer 1007</v>
      </c>
      <c r="L341" t="str">
        <f>_xlfn.XLOOKUP(Table5[[#This Row],[Loan_Type_ID]],Loan_Types!A:A,Loan_Types!B:B)</f>
        <v>Car Loan</v>
      </c>
      <c r="M341" t="str">
        <f>_xlfn.XLOOKUP(Table5[[#This Row],[Customer_ID]],Customers!A:A,Customers!H:H)</f>
        <v>B03</v>
      </c>
      <c r="N341" t="str">
        <f>_xlfn.XLOOKUP(Table5[[#This Row],[Branch_Id]],Branches!A:A,Branches!B:B)</f>
        <v xml:space="preserve">Vizag </v>
      </c>
      <c r="O341" t="str">
        <f>IF(Table5[[#This Row],[Loan_Amount]]&gt;=1000000,"High value","Normal")</f>
        <v>High value</v>
      </c>
      <c r="P341" t="str">
        <f>IF(Table5[[#This Row],[Approval_Date]]="Approved","Processed","Under Review")</f>
        <v>Under Review</v>
      </c>
      <c r="Q341">
        <f>SUMIFS(Loan_Repayments!E:E,Loan_Repayments!B:B,Table5[[#This Row],[Loan_ID]])</f>
        <v>34131</v>
      </c>
      <c r="R341">
        <f>Table5[[#This Row],[Loan_Amount]]-Table5[[#This Row],[Total_Amount_Paid.]]</f>
        <v>1159267</v>
      </c>
      <c r="S341" t="str">
        <f t="shared" si="5"/>
        <v>Oct</v>
      </c>
      <c r="T341" t="str">
        <f>_xlfn.XLOOKUP(Table5[[#This Row],[Customer_ID]],Customers!A:A,Customers!C:C)</f>
        <v>Male</v>
      </c>
      <c r="U341" t="str">
        <f>_xlfn.XLOOKUP(Table5[[#This Row],[Employee_ID]],Employees!A:A,Employees!B:B)</f>
        <v>Employee 22</v>
      </c>
      <c r="V341" t="str">
        <f>_xlfn.XLOOKUP(Table5[[#This Row],[Branch_Id]],Branches!A:A,Branches!C:C)</f>
        <v>Visakhapatnam</v>
      </c>
      <c r="W341" t="str">
        <f>_xlfn.XLOOKUP(Table5[[#This Row],[Branch_Id]],Branches!A:A,Branches!D:D)</f>
        <v>Andhra Pradesh</v>
      </c>
    </row>
    <row r="342" spans="1:23" x14ac:dyDescent="0.3">
      <c r="A342" t="s">
        <v>943</v>
      </c>
      <c r="B342">
        <v>1031</v>
      </c>
      <c r="C342" t="s">
        <v>239</v>
      </c>
      <c r="D342" t="s">
        <v>311</v>
      </c>
      <c r="E342">
        <v>5417700</v>
      </c>
      <c r="F342">
        <v>9.5</v>
      </c>
      <c r="G342">
        <v>240</v>
      </c>
      <c r="H342" t="s">
        <v>469</v>
      </c>
      <c r="I342" t="s">
        <v>346</v>
      </c>
      <c r="K342" t="str">
        <f>_xlfn.XLOOKUP(Table5[[#This Row],[Customer_ID]],Customers!A:A,Customers!B:B)</f>
        <v>Customer 1031</v>
      </c>
      <c r="L342" t="str">
        <f>_xlfn.XLOOKUP(Table5[[#This Row],[Loan_Type_ID]],Loan_Types!A:A,Loan_Types!B:B)</f>
        <v>Business Loan</v>
      </c>
      <c r="M342" t="str">
        <f>_xlfn.XLOOKUP(Table5[[#This Row],[Customer_ID]],Customers!A:A,Customers!H:H)</f>
        <v>B01</v>
      </c>
      <c r="N342" t="str">
        <f>_xlfn.XLOOKUP(Table5[[#This Row],[Branch_Id]],Branches!A:A,Branches!B:B)</f>
        <v xml:space="preserve">Hyderabad </v>
      </c>
      <c r="O342" t="str">
        <f>IF(Table5[[#This Row],[Loan_Amount]]&gt;=1000000,"High value","Normal")</f>
        <v>High value</v>
      </c>
      <c r="P342" t="str">
        <f>IF(Table5[[#This Row],[Approval_Date]]="Approved","Processed","Under Review")</f>
        <v>Under Review</v>
      </c>
      <c r="Q342">
        <f>SUMIFS(Loan_Repayments!E:E,Loan_Repayments!B:B,Table5[[#This Row],[Loan_ID]])</f>
        <v>33691</v>
      </c>
      <c r="R342">
        <f>Table5[[#This Row],[Loan_Amount]]-Table5[[#This Row],[Total_Amount_Paid.]]</f>
        <v>5384009</v>
      </c>
      <c r="S342" t="str">
        <f t="shared" si="5"/>
        <v>Jul</v>
      </c>
      <c r="T342" t="str">
        <f>_xlfn.XLOOKUP(Table5[[#This Row],[Customer_ID]],Customers!A:A,Customers!C:C)</f>
        <v>Male</v>
      </c>
      <c r="U342" t="str">
        <f>_xlfn.XLOOKUP(Table5[[#This Row],[Employee_ID]],Employees!A:A,Employees!B:B)</f>
        <v>Employee 29</v>
      </c>
      <c r="V342" t="str">
        <f>_xlfn.XLOOKUP(Table5[[#This Row],[Branch_Id]],Branches!A:A,Branches!C:C)</f>
        <v>Hyderabad</v>
      </c>
      <c r="W342" t="str">
        <f>_xlfn.XLOOKUP(Table5[[#This Row],[Branch_Id]],Branches!A:A,Branches!D:D)</f>
        <v>Telangana</v>
      </c>
    </row>
    <row r="343" spans="1:23" x14ac:dyDescent="0.3">
      <c r="A343" t="s">
        <v>944</v>
      </c>
      <c r="B343">
        <v>1114</v>
      </c>
      <c r="C343" t="s">
        <v>239</v>
      </c>
      <c r="D343" t="s">
        <v>289</v>
      </c>
      <c r="E343">
        <v>1082602</v>
      </c>
      <c r="F343">
        <v>9.5</v>
      </c>
      <c r="G343">
        <v>84</v>
      </c>
      <c r="H343" t="s">
        <v>717</v>
      </c>
      <c r="I343" t="s">
        <v>336</v>
      </c>
      <c r="K343" t="str">
        <f>_xlfn.XLOOKUP(Table5[[#This Row],[Customer_ID]],Customers!A:A,Customers!B:B)</f>
        <v>Customer 1114</v>
      </c>
      <c r="L343" t="str">
        <f>_xlfn.XLOOKUP(Table5[[#This Row],[Loan_Type_ID]],Loan_Types!A:A,Loan_Types!B:B)</f>
        <v>Business Loan</v>
      </c>
      <c r="M343" t="str">
        <f>_xlfn.XLOOKUP(Table5[[#This Row],[Customer_ID]],Customers!A:A,Customers!H:H)</f>
        <v>B03</v>
      </c>
      <c r="N343" t="str">
        <f>_xlfn.XLOOKUP(Table5[[#This Row],[Branch_Id]],Branches!A:A,Branches!B:B)</f>
        <v xml:space="preserve">Vizag </v>
      </c>
      <c r="O343" t="str">
        <f>IF(Table5[[#This Row],[Loan_Amount]]&gt;=1000000,"High value","Normal")</f>
        <v>High value</v>
      </c>
      <c r="P343" t="str">
        <f>IF(Table5[[#This Row],[Approval_Date]]="Approved","Processed","Under Review")</f>
        <v>Under Review</v>
      </c>
      <c r="Q343">
        <f>SUMIFS(Loan_Repayments!E:E,Loan_Repayments!B:B,Table5[[#This Row],[Loan_ID]])</f>
        <v>67566</v>
      </c>
      <c r="R343">
        <f>Table5[[#This Row],[Loan_Amount]]-Table5[[#This Row],[Total_Amount_Paid.]]</f>
        <v>1015036</v>
      </c>
      <c r="S343" t="str">
        <f t="shared" si="5"/>
        <v>Mar</v>
      </c>
      <c r="T343" t="str">
        <f>_xlfn.XLOOKUP(Table5[[#This Row],[Customer_ID]],Customers!A:A,Customers!C:C)</f>
        <v>Female</v>
      </c>
      <c r="U343" t="str">
        <f>_xlfn.XLOOKUP(Table5[[#This Row],[Employee_ID]],Employees!A:A,Employees!B:B)</f>
        <v>Employee 18</v>
      </c>
      <c r="V343" t="str">
        <f>_xlfn.XLOOKUP(Table5[[#This Row],[Branch_Id]],Branches!A:A,Branches!C:C)</f>
        <v>Visakhapatnam</v>
      </c>
      <c r="W343" t="str">
        <f>_xlfn.XLOOKUP(Table5[[#This Row],[Branch_Id]],Branches!A:A,Branches!D:D)</f>
        <v>Andhra Pradesh</v>
      </c>
    </row>
    <row r="344" spans="1:23" x14ac:dyDescent="0.3">
      <c r="A344" t="s">
        <v>945</v>
      </c>
      <c r="B344">
        <v>1094</v>
      </c>
      <c r="C344" t="s">
        <v>231</v>
      </c>
      <c r="D344" t="s">
        <v>255</v>
      </c>
      <c r="E344">
        <v>4157455</v>
      </c>
      <c r="F344">
        <v>12</v>
      </c>
      <c r="G344">
        <v>84</v>
      </c>
      <c r="H344" t="s">
        <v>783</v>
      </c>
      <c r="I344" t="s">
        <v>336</v>
      </c>
      <c r="K344" t="str">
        <f>_xlfn.XLOOKUP(Table5[[#This Row],[Customer_ID]],Customers!A:A,Customers!B:B)</f>
        <v>Customer 1094</v>
      </c>
      <c r="L344" t="str">
        <f>_xlfn.XLOOKUP(Table5[[#This Row],[Loan_Type_ID]],Loan_Types!A:A,Loan_Types!B:B)</f>
        <v>Home Loan</v>
      </c>
      <c r="M344" t="str">
        <f>_xlfn.XLOOKUP(Table5[[#This Row],[Customer_ID]],Customers!A:A,Customers!H:H)</f>
        <v>B01</v>
      </c>
      <c r="N344" t="str">
        <f>_xlfn.XLOOKUP(Table5[[#This Row],[Branch_Id]],Branches!A:A,Branches!B:B)</f>
        <v xml:space="preserve">Hyderabad </v>
      </c>
      <c r="O344" t="str">
        <f>IF(Table5[[#This Row],[Loan_Amount]]&gt;=1000000,"High value","Normal")</f>
        <v>High value</v>
      </c>
      <c r="P344" t="str">
        <f>IF(Table5[[#This Row],[Approval_Date]]="Approved","Processed","Under Review")</f>
        <v>Under Review</v>
      </c>
      <c r="Q344">
        <f>SUMIFS(Loan_Repayments!E:E,Loan_Repayments!B:B,Table5[[#This Row],[Loan_ID]])</f>
        <v>95072</v>
      </c>
      <c r="R344">
        <f>Table5[[#This Row],[Loan_Amount]]-Table5[[#This Row],[Total_Amount_Paid.]]</f>
        <v>4062383</v>
      </c>
      <c r="S344" t="str">
        <f t="shared" si="5"/>
        <v>Apr</v>
      </c>
      <c r="T344" t="str">
        <f>_xlfn.XLOOKUP(Table5[[#This Row],[Customer_ID]],Customers!A:A,Customers!C:C)</f>
        <v>Male</v>
      </c>
      <c r="U344" t="str">
        <f>_xlfn.XLOOKUP(Table5[[#This Row],[Employee_ID]],Employees!A:A,Employees!B:B)</f>
        <v>Employee 2</v>
      </c>
      <c r="V344" t="str">
        <f>_xlfn.XLOOKUP(Table5[[#This Row],[Branch_Id]],Branches!A:A,Branches!C:C)</f>
        <v>Hyderabad</v>
      </c>
      <c r="W344" t="str">
        <f>_xlfn.XLOOKUP(Table5[[#This Row],[Branch_Id]],Branches!A:A,Branches!D:D)</f>
        <v>Telangana</v>
      </c>
    </row>
    <row r="345" spans="1:23" x14ac:dyDescent="0.3">
      <c r="A345" t="s">
        <v>946</v>
      </c>
      <c r="B345">
        <v>1013</v>
      </c>
      <c r="C345" t="s">
        <v>237</v>
      </c>
      <c r="D345" t="s">
        <v>289</v>
      </c>
      <c r="E345">
        <v>437270</v>
      </c>
      <c r="F345">
        <v>8.5</v>
      </c>
      <c r="G345">
        <v>60</v>
      </c>
      <c r="H345" t="s">
        <v>446</v>
      </c>
      <c r="I345" t="s">
        <v>323</v>
      </c>
      <c r="J345" t="s">
        <v>709</v>
      </c>
      <c r="K345" t="str">
        <f>_xlfn.XLOOKUP(Table5[[#This Row],[Customer_ID]],Customers!A:A,Customers!B:B)</f>
        <v>Customer 1013</v>
      </c>
      <c r="L345" t="str">
        <f>_xlfn.XLOOKUP(Table5[[#This Row],[Loan_Type_ID]],Loan_Types!A:A,Loan_Types!B:B)</f>
        <v>Education Loan</v>
      </c>
      <c r="M345" t="str">
        <f>_xlfn.XLOOKUP(Table5[[#This Row],[Customer_ID]],Customers!A:A,Customers!H:H)</f>
        <v>B03</v>
      </c>
      <c r="N345" t="str">
        <f>_xlfn.XLOOKUP(Table5[[#This Row],[Branch_Id]],Branches!A:A,Branches!B:B)</f>
        <v xml:space="preserve">Vizag </v>
      </c>
      <c r="O345" t="str">
        <f>IF(Table5[[#This Row],[Loan_Amount]]&gt;=1000000,"High value","Normal")</f>
        <v>Normal</v>
      </c>
      <c r="P345" t="str">
        <f>IF(Table5[[#This Row],[Approval_Date]]="Approved","Processed","Under Review")</f>
        <v>Under Review</v>
      </c>
      <c r="Q345">
        <f>SUMIFS(Loan_Repayments!E:E,Loan_Repayments!B:B,Table5[[#This Row],[Loan_ID]])</f>
        <v>19434</v>
      </c>
      <c r="R345">
        <f>Table5[[#This Row],[Loan_Amount]]-Table5[[#This Row],[Total_Amount_Paid.]]</f>
        <v>417836</v>
      </c>
      <c r="S345" t="str">
        <f t="shared" si="5"/>
        <v>Nov</v>
      </c>
      <c r="T345" t="str">
        <f>_xlfn.XLOOKUP(Table5[[#This Row],[Customer_ID]],Customers!A:A,Customers!C:C)</f>
        <v>Male</v>
      </c>
      <c r="U345" t="str">
        <f>_xlfn.XLOOKUP(Table5[[#This Row],[Employee_ID]],Employees!A:A,Employees!B:B)</f>
        <v>Employee 18</v>
      </c>
      <c r="V345" t="str">
        <f>_xlfn.XLOOKUP(Table5[[#This Row],[Branch_Id]],Branches!A:A,Branches!C:C)</f>
        <v>Visakhapatnam</v>
      </c>
      <c r="W345" t="str">
        <f>_xlfn.XLOOKUP(Table5[[#This Row],[Branch_Id]],Branches!A:A,Branches!D:D)</f>
        <v>Andhra Pradesh</v>
      </c>
    </row>
    <row r="346" spans="1:23" x14ac:dyDescent="0.3">
      <c r="A346" t="s">
        <v>947</v>
      </c>
      <c r="B346">
        <v>1055</v>
      </c>
      <c r="C346" t="s">
        <v>233</v>
      </c>
      <c r="D346" t="s">
        <v>291</v>
      </c>
      <c r="E346">
        <v>9449647</v>
      </c>
      <c r="F346">
        <v>7.5</v>
      </c>
      <c r="G346">
        <v>60</v>
      </c>
      <c r="H346" t="s">
        <v>787</v>
      </c>
      <c r="I346" t="s">
        <v>323</v>
      </c>
      <c r="J346" t="s">
        <v>948</v>
      </c>
      <c r="K346" t="str">
        <f>_xlfn.XLOOKUP(Table5[[#This Row],[Customer_ID]],Customers!A:A,Customers!B:B)</f>
        <v>Customer 1055</v>
      </c>
      <c r="L346" t="str">
        <f>_xlfn.XLOOKUP(Table5[[#This Row],[Loan_Type_ID]],Loan_Types!A:A,Loan_Types!B:B)</f>
        <v>Personal Loan</v>
      </c>
      <c r="M346" t="str">
        <f>_xlfn.XLOOKUP(Table5[[#This Row],[Customer_ID]],Customers!A:A,Customers!H:H)</f>
        <v>B05</v>
      </c>
      <c r="N346" t="str">
        <f>_xlfn.XLOOKUP(Table5[[#This Row],[Branch_Id]],Branches!A:A,Branches!B:B)</f>
        <v xml:space="preserve">Warangal </v>
      </c>
      <c r="O346" t="str">
        <f>IF(Table5[[#This Row],[Loan_Amount]]&gt;=1000000,"High value","Normal")</f>
        <v>High value</v>
      </c>
      <c r="P346" t="str">
        <f>IF(Table5[[#This Row],[Approval_Date]]="Approved","Processed","Under Review")</f>
        <v>Under Review</v>
      </c>
      <c r="Q346">
        <f>SUMIFS(Loan_Repayments!E:E,Loan_Repayments!B:B,Table5[[#This Row],[Loan_ID]])</f>
        <v>42573</v>
      </c>
      <c r="R346">
        <f>Table5[[#This Row],[Loan_Amount]]-Table5[[#This Row],[Total_Amount_Paid.]]</f>
        <v>9407074</v>
      </c>
      <c r="S346" t="str">
        <f t="shared" si="5"/>
        <v>Oct</v>
      </c>
      <c r="T346" t="str">
        <f>_xlfn.XLOOKUP(Table5[[#This Row],[Customer_ID]],Customers!A:A,Customers!C:C)</f>
        <v>Female</v>
      </c>
      <c r="U346" t="str">
        <f>_xlfn.XLOOKUP(Table5[[#This Row],[Employee_ID]],Employees!A:A,Employees!B:B)</f>
        <v>Employee 19</v>
      </c>
      <c r="V346" t="str">
        <f>_xlfn.XLOOKUP(Table5[[#This Row],[Branch_Id]],Branches!A:A,Branches!C:C)</f>
        <v>Warangal</v>
      </c>
      <c r="W346" t="str">
        <f>_xlfn.XLOOKUP(Table5[[#This Row],[Branch_Id]],Branches!A:A,Branches!D:D)</f>
        <v>Telangana</v>
      </c>
    </row>
    <row r="347" spans="1:23" x14ac:dyDescent="0.3">
      <c r="A347" t="s">
        <v>949</v>
      </c>
      <c r="B347">
        <v>1043</v>
      </c>
      <c r="C347" t="s">
        <v>231</v>
      </c>
      <c r="D347" t="s">
        <v>301</v>
      </c>
      <c r="E347">
        <v>4597875</v>
      </c>
      <c r="F347">
        <v>12</v>
      </c>
      <c r="G347">
        <v>36</v>
      </c>
      <c r="H347" t="s">
        <v>491</v>
      </c>
      <c r="I347" t="s">
        <v>323</v>
      </c>
      <c r="J347" t="s">
        <v>368</v>
      </c>
      <c r="K347" t="str">
        <f>_xlfn.XLOOKUP(Table5[[#This Row],[Customer_ID]],Customers!A:A,Customers!B:B)</f>
        <v>Customer 1043</v>
      </c>
      <c r="L347" t="str">
        <f>_xlfn.XLOOKUP(Table5[[#This Row],[Loan_Type_ID]],Loan_Types!A:A,Loan_Types!B:B)</f>
        <v>Home Loan</v>
      </c>
      <c r="M347" t="str">
        <f>_xlfn.XLOOKUP(Table5[[#This Row],[Customer_ID]],Customers!A:A,Customers!H:H)</f>
        <v>B02</v>
      </c>
      <c r="N347" t="str">
        <f>_xlfn.XLOOKUP(Table5[[#This Row],[Branch_Id]],Branches!A:A,Branches!B:B)</f>
        <v xml:space="preserve">Vijayawada </v>
      </c>
      <c r="O347" t="str">
        <f>IF(Table5[[#This Row],[Loan_Amount]]&gt;=1000000,"High value","Normal")</f>
        <v>High value</v>
      </c>
      <c r="P347" t="str">
        <f>IF(Table5[[#This Row],[Approval_Date]]="Approved","Processed","Under Review")</f>
        <v>Under Review</v>
      </c>
      <c r="Q347">
        <f>SUMIFS(Loan_Repayments!E:E,Loan_Repayments!B:B,Table5[[#This Row],[Loan_ID]])</f>
        <v>25198</v>
      </c>
      <c r="R347">
        <f>Table5[[#This Row],[Loan_Amount]]-Table5[[#This Row],[Total_Amount_Paid.]]</f>
        <v>4572677</v>
      </c>
      <c r="S347" t="str">
        <f t="shared" si="5"/>
        <v>Jan</v>
      </c>
      <c r="T347" t="str">
        <f>_xlfn.XLOOKUP(Table5[[#This Row],[Customer_ID]],Customers!A:A,Customers!C:C)</f>
        <v>Male</v>
      </c>
      <c r="U347" t="str">
        <f>_xlfn.XLOOKUP(Table5[[#This Row],[Employee_ID]],Employees!A:A,Employees!B:B)</f>
        <v>Employee 24</v>
      </c>
      <c r="V347" t="str">
        <f>_xlfn.XLOOKUP(Table5[[#This Row],[Branch_Id]],Branches!A:A,Branches!C:C)</f>
        <v>Vijayawada</v>
      </c>
      <c r="W347" t="str">
        <f>_xlfn.XLOOKUP(Table5[[#This Row],[Branch_Id]],Branches!A:A,Branches!D:D)</f>
        <v>Andhra Pradesh</v>
      </c>
    </row>
    <row r="348" spans="1:23" x14ac:dyDescent="0.3">
      <c r="A348" t="s">
        <v>950</v>
      </c>
      <c r="B348">
        <v>1185</v>
      </c>
      <c r="C348" t="s">
        <v>237</v>
      </c>
      <c r="D348" t="s">
        <v>258</v>
      </c>
      <c r="E348">
        <v>3076661</v>
      </c>
      <c r="F348">
        <v>12</v>
      </c>
      <c r="G348">
        <v>36</v>
      </c>
      <c r="H348" t="s">
        <v>951</v>
      </c>
      <c r="I348" t="s">
        <v>323</v>
      </c>
      <c r="J348" t="s">
        <v>827</v>
      </c>
      <c r="K348" t="str">
        <f>_xlfn.XLOOKUP(Table5[[#This Row],[Customer_ID]],Customers!A:A,Customers!B:B)</f>
        <v>Customer 1185</v>
      </c>
      <c r="L348" t="str">
        <f>_xlfn.XLOOKUP(Table5[[#This Row],[Loan_Type_ID]],Loan_Types!A:A,Loan_Types!B:B)</f>
        <v>Education Loan</v>
      </c>
      <c r="M348" t="str">
        <f>_xlfn.XLOOKUP(Table5[[#This Row],[Customer_ID]],Customers!A:A,Customers!H:H)</f>
        <v>B02</v>
      </c>
      <c r="N348" t="str">
        <f>_xlfn.XLOOKUP(Table5[[#This Row],[Branch_Id]],Branches!A:A,Branches!B:B)</f>
        <v xml:space="preserve">Vijayawada </v>
      </c>
      <c r="O348" t="str">
        <f>IF(Table5[[#This Row],[Loan_Amount]]&gt;=1000000,"High value","Normal")</f>
        <v>High value</v>
      </c>
      <c r="P348" t="str">
        <f>IF(Table5[[#This Row],[Approval_Date]]="Approved","Processed","Under Review")</f>
        <v>Under Review</v>
      </c>
      <c r="Q348">
        <f>SUMIFS(Loan_Repayments!E:E,Loan_Repayments!B:B,Table5[[#This Row],[Loan_ID]])</f>
        <v>146272</v>
      </c>
      <c r="R348">
        <f>Table5[[#This Row],[Loan_Amount]]-Table5[[#This Row],[Total_Amount_Paid.]]</f>
        <v>2930389</v>
      </c>
      <c r="S348" t="str">
        <f t="shared" si="5"/>
        <v>Dec</v>
      </c>
      <c r="T348" t="str">
        <f>_xlfn.XLOOKUP(Table5[[#This Row],[Customer_ID]],Customers!A:A,Customers!C:C)</f>
        <v>Male</v>
      </c>
      <c r="U348" t="str">
        <f>_xlfn.XLOOKUP(Table5[[#This Row],[Employee_ID]],Employees!A:A,Employees!B:B)</f>
        <v>Employee 3</v>
      </c>
      <c r="V348" t="str">
        <f>_xlfn.XLOOKUP(Table5[[#This Row],[Branch_Id]],Branches!A:A,Branches!C:C)</f>
        <v>Vijayawada</v>
      </c>
      <c r="W348" t="str">
        <f>_xlfn.XLOOKUP(Table5[[#This Row],[Branch_Id]],Branches!A:A,Branches!D:D)</f>
        <v>Andhra Pradesh</v>
      </c>
    </row>
    <row r="349" spans="1:23" x14ac:dyDescent="0.3">
      <c r="A349" t="s">
        <v>952</v>
      </c>
      <c r="B349">
        <v>1020</v>
      </c>
      <c r="C349" t="s">
        <v>237</v>
      </c>
      <c r="D349" t="s">
        <v>281</v>
      </c>
      <c r="E349">
        <v>7976055</v>
      </c>
      <c r="F349">
        <v>11</v>
      </c>
      <c r="G349">
        <v>84</v>
      </c>
      <c r="H349" t="s">
        <v>936</v>
      </c>
      <c r="I349" t="s">
        <v>323</v>
      </c>
      <c r="J349" t="s">
        <v>815</v>
      </c>
      <c r="K349" t="str">
        <f>_xlfn.XLOOKUP(Table5[[#This Row],[Customer_ID]],Customers!A:A,Customers!B:B)</f>
        <v>Customer 1020</v>
      </c>
      <c r="L349" t="str">
        <f>_xlfn.XLOOKUP(Table5[[#This Row],[Loan_Type_ID]],Loan_Types!A:A,Loan_Types!B:B)</f>
        <v>Education Loan</v>
      </c>
      <c r="M349" t="str">
        <f>_xlfn.XLOOKUP(Table5[[#This Row],[Customer_ID]],Customers!A:A,Customers!H:H)</f>
        <v>B04</v>
      </c>
      <c r="N349" t="str">
        <f>_xlfn.XLOOKUP(Table5[[#This Row],[Branch_Id]],Branches!A:A,Branches!B:B)</f>
        <v xml:space="preserve">Guntur </v>
      </c>
      <c r="O349" t="str">
        <f>IF(Table5[[#This Row],[Loan_Amount]]&gt;=1000000,"High value","Normal")</f>
        <v>High value</v>
      </c>
      <c r="P349" t="str">
        <f>IF(Table5[[#This Row],[Approval_Date]]="Approved","Processed","Under Review")</f>
        <v>Under Review</v>
      </c>
      <c r="Q349">
        <f>SUMIFS(Loan_Repayments!E:E,Loan_Repayments!B:B,Table5[[#This Row],[Loan_ID]])</f>
        <v>232099</v>
      </c>
      <c r="R349">
        <f>Table5[[#This Row],[Loan_Amount]]-Table5[[#This Row],[Total_Amount_Paid.]]</f>
        <v>7743956</v>
      </c>
      <c r="S349" t="str">
        <f t="shared" si="5"/>
        <v>Oct</v>
      </c>
      <c r="T349" t="str">
        <f>_xlfn.XLOOKUP(Table5[[#This Row],[Customer_ID]],Customers!A:A,Customers!C:C)</f>
        <v>Male</v>
      </c>
      <c r="U349" t="str">
        <f>_xlfn.XLOOKUP(Table5[[#This Row],[Employee_ID]],Employees!A:A,Employees!B:B)</f>
        <v>Employee 14</v>
      </c>
      <c r="V349" t="str">
        <f>_xlfn.XLOOKUP(Table5[[#This Row],[Branch_Id]],Branches!A:A,Branches!C:C)</f>
        <v>Guntur</v>
      </c>
      <c r="W349" t="str">
        <f>_xlfn.XLOOKUP(Table5[[#This Row],[Branch_Id]],Branches!A:A,Branches!D:D)</f>
        <v>Andhra Pradesh</v>
      </c>
    </row>
    <row r="350" spans="1:23" x14ac:dyDescent="0.3">
      <c r="A350" t="s">
        <v>953</v>
      </c>
      <c r="B350">
        <v>1057</v>
      </c>
      <c r="C350" t="s">
        <v>233</v>
      </c>
      <c r="D350" t="s">
        <v>299</v>
      </c>
      <c r="E350">
        <v>5205943</v>
      </c>
      <c r="F350">
        <v>11</v>
      </c>
      <c r="G350">
        <v>240</v>
      </c>
      <c r="H350" t="s">
        <v>954</v>
      </c>
      <c r="I350" t="s">
        <v>336</v>
      </c>
      <c r="K350" t="str">
        <f>_xlfn.XLOOKUP(Table5[[#This Row],[Customer_ID]],Customers!A:A,Customers!B:B)</f>
        <v>Customer 1057</v>
      </c>
      <c r="L350" t="str">
        <f>_xlfn.XLOOKUP(Table5[[#This Row],[Loan_Type_ID]],Loan_Types!A:A,Loan_Types!B:B)</f>
        <v>Personal Loan</v>
      </c>
      <c r="M350" t="str">
        <f>_xlfn.XLOOKUP(Table5[[#This Row],[Customer_ID]],Customers!A:A,Customers!H:H)</f>
        <v>B02</v>
      </c>
      <c r="N350" t="str">
        <f>_xlfn.XLOOKUP(Table5[[#This Row],[Branch_Id]],Branches!A:A,Branches!B:B)</f>
        <v xml:space="preserve">Vijayawada </v>
      </c>
      <c r="O350" t="str">
        <f>IF(Table5[[#This Row],[Loan_Amount]]&gt;=1000000,"High value","Normal")</f>
        <v>High value</v>
      </c>
      <c r="P350" t="str">
        <f>IF(Table5[[#This Row],[Approval_Date]]="Approved","Processed","Under Review")</f>
        <v>Under Review</v>
      </c>
      <c r="Q350">
        <f>SUMIFS(Loan_Repayments!E:E,Loan_Repayments!B:B,Table5[[#This Row],[Loan_ID]])</f>
        <v>31200</v>
      </c>
      <c r="R350">
        <f>Table5[[#This Row],[Loan_Amount]]-Table5[[#This Row],[Total_Amount_Paid.]]</f>
        <v>5174743</v>
      </c>
      <c r="S350" t="str">
        <f t="shared" si="5"/>
        <v>Feb</v>
      </c>
      <c r="T350" t="str">
        <f>_xlfn.XLOOKUP(Table5[[#This Row],[Customer_ID]],Customers!A:A,Customers!C:C)</f>
        <v>Female</v>
      </c>
      <c r="U350" t="str">
        <f>_xlfn.XLOOKUP(Table5[[#This Row],[Employee_ID]],Employees!A:A,Employees!B:B)</f>
        <v>Employee 23</v>
      </c>
      <c r="V350" t="str">
        <f>_xlfn.XLOOKUP(Table5[[#This Row],[Branch_Id]],Branches!A:A,Branches!C:C)</f>
        <v>Vijayawada</v>
      </c>
      <c r="W350" t="str">
        <f>_xlfn.XLOOKUP(Table5[[#This Row],[Branch_Id]],Branches!A:A,Branches!D:D)</f>
        <v>Andhra Pradesh</v>
      </c>
    </row>
    <row r="351" spans="1:23" x14ac:dyDescent="0.3">
      <c r="A351" t="s">
        <v>955</v>
      </c>
      <c r="B351">
        <v>1057</v>
      </c>
      <c r="C351" t="s">
        <v>233</v>
      </c>
      <c r="D351" t="s">
        <v>293</v>
      </c>
      <c r="E351">
        <v>298578</v>
      </c>
      <c r="F351">
        <v>11</v>
      </c>
      <c r="G351">
        <v>36</v>
      </c>
      <c r="H351" t="s">
        <v>414</v>
      </c>
      <c r="I351" t="s">
        <v>323</v>
      </c>
      <c r="J351" t="s">
        <v>614</v>
      </c>
      <c r="K351" t="str">
        <f>_xlfn.XLOOKUP(Table5[[#This Row],[Customer_ID]],Customers!A:A,Customers!B:B)</f>
        <v>Customer 1057</v>
      </c>
      <c r="L351" t="str">
        <f>_xlfn.XLOOKUP(Table5[[#This Row],[Loan_Type_ID]],Loan_Types!A:A,Loan_Types!B:B)</f>
        <v>Personal Loan</v>
      </c>
      <c r="M351" t="str">
        <f>_xlfn.XLOOKUP(Table5[[#This Row],[Customer_ID]],Customers!A:A,Customers!H:H)</f>
        <v>B02</v>
      </c>
      <c r="N351" t="str">
        <f>_xlfn.XLOOKUP(Table5[[#This Row],[Branch_Id]],Branches!A:A,Branches!B:B)</f>
        <v xml:space="preserve">Vijayawada </v>
      </c>
      <c r="O351" t="str">
        <f>IF(Table5[[#This Row],[Loan_Amount]]&gt;=1000000,"High value","Normal")</f>
        <v>Normal</v>
      </c>
      <c r="P351" t="str">
        <f>IF(Table5[[#This Row],[Approval_Date]]="Approved","Processed","Under Review")</f>
        <v>Under Review</v>
      </c>
      <c r="Q351">
        <f>SUMIFS(Loan_Repayments!E:E,Loan_Repayments!B:B,Table5[[#This Row],[Loan_ID]])</f>
        <v>26082</v>
      </c>
      <c r="R351">
        <f>Table5[[#This Row],[Loan_Amount]]-Table5[[#This Row],[Total_Amount_Paid.]]</f>
        <v>272496</v>
      </c>
      <c r="S351" t="str">
        <f t="shared" si="5"/>
        <v>Mar</v>
      </c>
      <c r="T351" t="str">
        <f>_xlfn.XLOOKUP(Table5[[#This Row],[Customer_ID]],Customers!A:A,Customers!C:C)</f>
        <v>Female</v>
      </c>
      <c r="U351" t="str">
        <f>_xlfn.XLOOKUP(Table5[[#This Row],[Employee_ID]],Employees!A:A,Employees!B:B)</f>
        <v>Employee 20</v>
      </c>
      <c r="V351" t="str">
        <f>_xlfn.XLOOKUP(Table5[[#This Row],[Branch_Id]],Branches!A:A,Branches!C:C)</f>
        <v>Vijayawada</v>
      </c>
      <c r="W351" t="str">
        <f>_xlfn.XLOOKUP(Table5[[#This Row],[Branch_Id]],Branches!A:A,Branches!D:D)</f>
        <v>Andhra Pradesh</v>
      </c>
    </row>
    <row r="352" spans="1:23" x14ac:dyDescent="0.3">
      <c r="A352" t="s">
        <v>956</v>
      </c>
      <c r="B352">
        <v>1066</v>
      </c>
      <c r="C352" t="s">
        <v>235</v>
      </c>
      <c r="D352" t="s">
        <v>295</v>
      </c>
      <c r="E352">
        <v>6199016</v>
      </c>
      <c r="F352">
        <v>11</v>
      </c>
      <c r="G352">
        <v>120</v>
      </c>
      <c r="H352" t="s">
        <v>466</v>
      </c>
      <c r="I352" t="s">
        <v>323</v>
      </c>
      <c r="J352" t="s">
        <v>608</v>
      </c>
      <c r="K352" t="str">
        <f>_xlfn.XLOOKUP(Table5[[#This Row],[Customer_ID]],Customers!A:A,Customers!B:B)</f>
        <v>Customer 1066</v>
      </c>
      <c r="L352" t="str">
        <f>_xlfn.XLOOKUP(Table5[[#This Row],[Loan_Type_ID]],Loan_Types!A:A,Loan_Types!B:B)</f>
        <v>Car Loan</v>
      </c>
      <c r="M352" t="str">
        <f>_xlfn.XLOOKUP(Table5[[#This Row],[Customer_ID]],Customers!A:A,Customers!H:H)</f>
        <v>B02</v>
      </c>
      <c r="N352" t="str">
        <f>_xlfn.XLOOKUP(Table5[[#This Row],[Branch_Id]],Branches!A:A,Branches!B:B)</f>
        <v xml:space="preserve">Vijayawada </v>
      </c>
      <c r="O352" t="str">
        <f>IF(Table5[[#This Row],[Loan_Amount]]&gt;=1000000,"High value","Normal")</f>
        <v>High value</v>
      </c>
      <c r="P352" t="str">
        <f>IF(Table5[[#This Row],[Approval_Date]]="Approved","Processed","Under Review")</f>
        <v>Under Review</v>
      </c>
      <c r="Q352">
        <f>SUMIFS(Loan_Repayments!E:E,Loan_Repayments!B:B,Table5[[#This Row],[Loan_ID]])</f>
        <v>170435</v>
      </c>
      <c r="R352">
        <f>Table5[[#This Row],[Loan_Amount]]-Table5[[#This Row],[Total_Amount_Paid.]]</f>
        <v>6028581</v>
      </c>
      <c r="S352" t="str">
        <f t="shared" si="5"/>
        <v>May</v>
      </c>
      <c r="T352" t="str">
        <f>_xlfn.XLOOKUP(Table5[[#This Row],[Customer_ID]],Customers!A:A,Customers!C:C)</f>
        <v>Male</v>
      </c>
      <c r="U352" t="str">
        <f>_xlfn.XLOOKUP(Table5[[#This Row],[Employee_ID]],Employees!A:A,Employees!B:B)</f>
        <v>Employee 21</v>
      </c>
      <c r="V352" t="str">
        <f>_xlfn.XLOOKUP(Table5[[#This Row],[Branch_Id]],Branches!A:A,Branches!C:C)</f>
        <v>Vijayawada</v>
      </c>
      <c r="W352" t="str">
        <f>_xlfn.XLOOKUP(Table5[[#This Row],[Branch_Id]],Branches!A:A,Branches!D:D)</f>
        <v>Andhra Pradesh</v>
      </c>
    </row>
    <row r="353" spans="1:23" x14ac:dyDescent="0.3">
      <c r="A353" t="s">
        <v>957</v>
      </c>
      <c r="B353">
        <v>1109</v>
      </c>
      <c r="C353" t="s">
        <v>231</v>
      </c>
      <c r="D353" t="s">
        <v>283</v>
      </c>
      <c r="E353">
        <v>6021846</v>
      </c>
      <c r="F353">
        <v>8.5</v>
      </c>
      <c r="G353">
        <v>240</v>
      </c>
      <c r="H353" t="s">
        <v>707</v>
      </c>
      <c r="I353" t="s">
        <v>323</v>
      </c>
      <c r="J353" t="s">
        <v>693</v>
      </c>
      <c r="K353" t="str">
        <f>_xlfn.XLOOKUP(Table5[[#This Row],[Customer_ID]],Customers!A:A,Customers!B:B)</f>
        <v>Customer 1109</v>
      </c>
      <c r="L353" t="str">
        <f>_xlfn.XLOOKUP(Table5[[#This Row],[Loan_Type_ID]],Loan_Types!A:A,Loan_Types!B:B)</f>
        <v>Home Loan</v>
      </c>
      <c r="M353" t="str">
        <f>_xlfn.XLOOKUP(Table5[[#This Row],[Customer_ID]],Customers!A:A,Customers!H:H)</f>
        <v>B02</v>
      </c>
      <c r="N353" t="str">
        <f>_xlfn.XLOOKUP(Table5[[#This Row],[Branch_Id]],Branches!A:A,Branches!B:B)</f>
        <v xml:space="preserve">Vijayawada </v>
      </c>
      <c r="O353" t="str">
        <f>IF(Table5[[#This Row],[Loan_Amount]]&gt;=1000000,"High value","Normal")</f>
        <v>High value</v>
      </c>
      <c r="P353" t="str">
        <f>IF(Table5[[#This Row],[Approval_Date]]="Approved","Processed","Under Review")</f>
        <v>Under Review</v>
      </c>
      <c r="Q353">
        <f>SUMIFS(Loan_Repayments!E:E,Loan_Repayments!B:B,Table5[[#This Row],[Loan_ID]])</f>
        <v>136599</v>
      </c>
      <c r="R353">
        <f>Table5[[#This Row],[Loan_Amount]]-Table5[[#This Row],[Total_Amount_Paid.]]</f>
        <v>5885247</v>
      </c>
      <c r="S353" t="str">
        <f t="shared" si="5"/>
        <v>Aug</v>
      </c>
      <c r="T353" t="str">
        <f>_xlfn.XLOOKUP(Table5[[#This Row],[Customer_ID]],Customers!A:A,Customers!C:C)</f>
        <v>Male</v>
      </c>
      <c r="U353" t="str">
        <f>_xlfn.XLOOKUP(Table5[[#This Row],[Employee_ID]],Employees!A:A,Employees!B:B)</f>
        <v>Employee 15</v>
      </c>
      <c r="V353" t="str">
        <f>_xlfn.XLOOKUP(Table5[[#This Row],[Branch_Id]],Branches!A:A,Branches!C:C)</f>
        <v>Vijayawada</v>
      </c>
      <c r="W353" t="str">
        <f>_xlfn.XLOOKUP(Table5[[#This Row],[Branch_Id]],Branches!A:A,Branches!D:D)</f>
        <v>Andhra Pradesh</v>
      </c>
    </row>
    <row r="354" spans="1:23" x14ac:dyDescent="0.3">
      <c r="A354" t="s">
        <v>958</v>
      </c>
      <c r="B354">
        <v>1023</v>
      </c>
      <c r="C354" t="s">
        <v>235</v>
      </c>
      <c r="D354" t="s">
        <v>295</v>
      </c>
      <c r="E354">
        <v>7363475</v>
      </c>
      <c r="F354">
        <v>11</v>
      </c>
      <c r="G354">
        <v>120</v>
      </c>
      <c r="H354" t="s">
        <v>560</v>
      </c>
      <c r="I354" t="s">
        <v>336</v>
      </c>
      <c r="K354" t="str">
        <f>_xlfn.XLOOKUP(Table5[[#This Row],[Customer_ID]],Customers!A:A,Customers!B:B)</f>
        <v>Customer 1023</v>
      </c>
      <c r="L354" t="str">
        <f>_xlfn.XLOOKUP(Table5[[#This Row],[Loan_Type_ID]],Loan_Types!A:A,Loan_Types!B:B)</f>
        <v>Car Loan</v>
      </c>
      <c r="M354" t="str">
        <f>_xlfn.XLOOKUP(Table5[[#This Row],[Customer_ID]],Customers!A:A,Customers!H:H)</f>
        <v>B02</v>
      </c>
      <c r="N354" t="str">
        <f>_xlfn.XLOOKUP(Table5[[#This Row],[Branch_Id]],Branches!A:A,Branches!B:B)</f>
        <v xml:space="preserve">Vijayawada </v>
      </c>
      <c r="O354" t="str">
        <f>IF(Table5[[#This Row],[Loan_Amount]]&gt;=1000000,"High value","Normal")</f>
        <v>High value</v>
      </c>
      <c r="P354" t="str">
        <f>IF(Table5[[#This Row],[Approval_Date]]="Approved","Processed","Under Review")</f>
        <v>Under Review</v>
      </c>
      <c r="Q354">
        <f>SUMIFS(Loan_Repayments!E:E,Loan_Repayments!B:B,Table5[[#This Row],[Loan_ID]])</f>
        <v>56064</v>
      </c>
      <c r="R354">
        <f>Table5[[#This Row],[Loan_Amount]]-Table5[[#This Row],[Total_Amount_Paid.]]</f>
        <v>7307411</v>
      </c>
      <c r="S354" t="str">
        <f t="shared" si="5"/>
        <v>Sep</v>
      </c>
      <c r="T354" t="str">
        <f>_xlfn.XLOOKUP(Table5[[#This Row],[Customer_ID]],Customers!A:A,Customers!C:C)</f>
        <v>Male</v>
      </c>
      <c r="U354" t="str">
        <f>_xlfn.XLOOKUP(Table5[[#This Row],[Employee_ID]],Employees!A:A,Employees!B:B)</f>
        <v>Employee 21</v>
      </c>
      <c r="V354" t="str">
        <f>_xlfn.XLOOKUP(Table5[[#This Row],[Branch_Id]],Branches!A:A,Branches!C:C)</f>
        <v>Vijayawada</v>
      </c>
      <c r="W354" t="str">
        <f>_xlfn.XLOOKUP(Table5[[#This Row],[Branch_Id]],Branches!A:A,Branches!D:D)</f>
        <v>Andhra Pradesh</v>
      </c>
    </row>
    <row r="355" spans="1:23" x14ac:dyDescent="0.3">
      <c r="A355" t="s">
        <v>959</v>
      </c>
      <c r="B355">
        <v>1042</v>
      </c>
      <c r="C355" t="s">
        <v>233</v>
      </c>
      <c r="D355" t="s">
        <v>301</v>
      </c>
      <c r="E355">
        <v>6827190</v>
      </c>
      <c r="F355">
        <v>9.5</v>
      </c>
      <c r="G355">
        <v>84</v>
      </c>
      <c r="H355" t="s">
        <v>895</v>
      </c>
      <c r="I355" t="s">
        <v>323</v>
      </c>
      <c r="J355" t="s">
        <v>745</v>
      </c>
      <c r="K355" t="str">
        <f>_xlfn.XLOOKUP(Table5[[#This Row],[Customer_ID]],Customers!A:A,Customers!B:B)</f>
        <v>Customer 1042</v>
      </c>
      <c r="L355" t="str">
        <f>_xlfn.XLOOKUP(Table5[[#This Row],[Loan_Type_ID]],Loan_Types!A:A,Loan_Types!B:B)</f>
        <v>Personal Loan</v>
      </c>
      <c r="M355" t="str">
        <f>_xlfn.XLOOKUP(Table5[[#This Row],[Customer_ID]],Customers!A:A,Customers!H:H)</f>
        <v>B02</v>
      </c>
      <c r="N355" t="str">
        <f>_xlfn.XLOOKUP(Table5[[#This Row],[Branch_Id]],Branches!A:A,Branches!B:B)</f>
        <v xml:space="preserve">Vijayawada </v>
      </c>
      <c r="O355" t="str">
        <f>IF(Table5[[#This Row],[Loan_Amount]]&gt;=1000000,"High value","Normal")</f>
        <v>High value</v>
      </c>
      <c r="P355" t="str">
        <f>IF(Table5[[#This Row],[Approval_Date]]="Approved","Processed","Under Review")</f>
        <v>Under Review</v>
      </c>
      <c r="Q355">
        <f>SUMIFS(Loan_Repayments!E:E,Loan_Repayments!B:B,Table5[[#This Row],[Loan_ID]])</f>
        <v>7200</v>
      </c>
      <c r="R355">
        <f>Table5[[#This Row],[Loan_Amount]]-Table5[[#This Row],[Total_Amount_Paid.]]</f>
        <v>6819990</v>
      </c>
      <c r="S355" t="str">
        <f t="shared" si="5"/>
        <v>Nov</v>
      </c>
      <c r="T355" t="str">
        <f>_xlfn.XLOOKUP(Table5[[#This Row],[Customer_ID]],Customers!A:A,Customers!C:C)</f>
        <v>Female</v>
      </c>
      <c r="U355" t="str">
        <f>_xlfn.XLOOKUP(Table5[[#This Row],[Employee_ID]],Employees!A:A,Employees!B:B)</f>
        <v>Employee 24</v>
      </c>
      <c r="V355" t="str">
        <f>_xlfn.XLOOKUP(Table5[[#This Row],[Branch_Id]],Branches!A:A,Branches!C:C)</f>
        <v>Vijayawada</v>
      </c>
      <c r="W355" t="str">
        <f>_xlfn.XLOOKUP(Table5[[#This Row],[Branch_Id]],Branches!A:A,Branches!D:D)</f>
        <v>Andhra Pradesh</v>
      </c>
    </row>
    <row r="356" spans="1:23" x14ac:dyDescent="0.3">
      <c r="A356" t="s">
        <v>960</v>
      </c>
      <c r="B356">
        <v>1129</v>
      </c>
      <c r="C356" t="s">
        <v>237</v>
      </c>
      <c r="D356" t="s">
        <v>266</v>
      </c>
      <c r="E356">
        <v>3637923</v>
      </c>
      <c r="F356">
        <v>12</v>
      </c>
      <c r="G356">
        <v>84</v>
      </c>
      <c r="H356" t="s">
        <v>858</v>
      </c>
      <c r="I356" t="s">
        <v>323</v>
      </c>
      <c r="J356" t="s">
        <v>747</v>
      </c>
      <c r="K356" t="str">
        <f>_xlfn.XLOOKUP(Table5[[#This Row],[Customer_ID]],Customers!A:A,Customers!B:B)</f>
        <v>Customer 1129</v>
      </c>
      <c r="L356" t="str">
        <f>_xlfn.XLOOKUP(Table5[[#This Row],[Loan_Type_ID]],Loan_Types!A:A,Loan_Types!B:B)</f>
        <v>Education Loan</v>
      </c>
      <c r="M356" t="str">
        <f>_xlfn.XLOOKUP(Table5[[#This Row],[Customer_ID]],Customers!A:A,Customers!H:H)</f>
        <v>B02</v>
      </c>
      <c r="N356" t="str">
        <f>_xlfn.XLOOKUP(Table5[[#This Row],[Branch_Id]],Branches!A:A,Branches!B:B)</f>
        <v xml:space="preserve">Vijayawada </v>
      </c>
      <c r="O356" t="str">
        <f>IF(Table5[[#This Row],[Loan_Amount]]&gt;=1000000,"High value","Normal")</f>
        <v>High value</v>
      </c>
      <c r="P356" t="str">
        <f>IF(Table5[[#This Row],[Approval_Date]]="Approved","Processed","Under Review")</f>
        <v>Under Review</v>
      </c>
      <c r="Q356">
        <f>SUMIFS(Loan_Repayments!E:E,Loan_Repayments!B:B,Table5[[#This Row],[Loan_ID]])</f>
        <v>185586</v>
      </c>
      <c r="R356">
        <f>Table5[[#This Row],[Loan_Amount]]-Table5[[#This Row],[Total_Amount_Paid.]]</f>
        <v>3452337</v>
      </c>
      <c r="S356" t="str">
        <f t="shared" si="5"/>
        <v>Aug</v>
      </c>
      <c r="T356" t="str">
        <f>_xlfn.XLOOKUP(Table5[[#This Row],[Customer_ID]],Customers!A:A,Customers!C:C)</f>
        <v>Female</v>
      </c>
      <c r="U356" t="str">
        <f>_xlfn.XLOOKUP(Table5[[#This Row],[Employee_ID]],Employees!A:A,Employees!B:B)</f>
        <v>Employee 7</v>
      </c>
      <c r="V356" t="str">
        <f>_xlfn.XLOOKUP(Table5[[#This Row],[Branch_Id]],Branches!A:A,Branches!C:C)</f>
        <v>Vijayawada</v>
      </c>
      <c r="W356" t="str">
        <f>_xlfn.XLOOKUP(Table5[[#This Row],[Branch_Id]],Branches!A:A,Branches!D:D)</f>
        <v>Andhra Pradesh</v>
      </c>
    </row>
    <row r="357" spans="1:23" x14ac:dyDescent="0.3">
      <c r="A357" t="s">
        <v>961</v>
      </c>
      <c r="B357">
        <v>1096</v>
      </c>
      <c r="C357" t="s">
        <v>239</v>
      </c>
      <c r="D357" t="s">
        <v>281</v>
      </c>
      <c r="E357">
        <v>3474891</v>
      </c>
      <c r="F357">
        <v>7.5</v>
      </c>
      <c r="G357">
        <v>60</v>
      </c>
      <c r="H357" t="s">
        <v>391</v>
      </c>
      <c r="I357" t="s">
        <v>323</v>
      </c>
      <c r="J357" t="s">
        <v>556</v>
      </c>
      <c r="K357" t="str">
        <f>_xlfn.XLOOKUP(Table5[[#This Row],[Customer_ID]],Customers!A:A,Customers!B:B)</f>
        <v>Customer 1096</v>
      </c>
      <c r="L357" t="str">
        <f>_xlfn.XLOOKUP(Table5[[#This Row],[Loan_Type_ID]],Loan_Types!A:A,Loan_Types!B:B)</f>
        <v>Business Loan</v>
      </c>
      <c r="M357" t="str">
        <f>_xlfn.XLOOKUP(Table5[[#This Row],[Customer_ID]],Customers!A:A,Customers!H:H)</f>
        <v>B03</v>
      </c>
      <c r="N357" t="str">
        <f>_xlfn.XLOOKUP(Table5[[#This Row],[Branch_Id]],Branches!A:A,Branches!B:B)</f>
        <v xml:space="preserve">Vizag </v>
      </c>
      <c r="O357" t="str">
        <f>IF(Table5[[#This Row],[Loan_Amount]]&gt;=1000000,"High value","Normal")</f>
        <v>High value</v>
      </c>
      <c r="P357" t="str">
        <f>IF(Table5[[#This Row],[Approval_Date]]="Approved","Processed","Under Review")</f>
        <v>Under Review</v>
      </c>
      <c r="Q357">
        <f>SUMIFS(Loan_Repayments!E:E,Loan_Repayments!B:B,Table5[[#This Row],[Loan_ID]])</f>
        <v>163736</v>
      </c>
      <c r="R357">
        <f>Table5[[#This Row],[Loan_Amount]]-Table5[[#This Row],[Total_Amount_Paid.]]</f>
        <v>3311155</v>
      </c>
      <c r="S357" t="str">
        <f t="shared" si="5"/>
        <v>May</v>
      </c>
      <c r="T357" t="str">
        <f>_xlfn.XLOOKUP(Table5[[#This Row],[Customer_ID]],Customers!A:A,Customers!C:C)</f>
        <v>Female</v>
      </c>
      <c r="U357" t="str">
        <f>_xlfn.XLOOKUP(Table5[[#This Row],[Employee_ID]],Employees!A:A,Employees!B:B)</f>
        <v>Employee 14</v>
      </c>
      <c r="V357" t="str">
        <f>_xlfn.XLOOKUP(Table5[[#This Row],[Branch_Id]],Branches!A:A,Branches!C:C)</f>
        <v>Visakhapatnam</v>
      </c>
      <c r="W357" t="str">
        <f>_xlfn.XLOOKUP(Table5[[#This Row],[Branch_Id]],Branches!A:A,Branches!D:D)</f>
        <v>Andhra Pradesh</v>
      </c>
    </row>
    <row r="358" spans="1:23" x14ac:dyDescent="0.3">
      <c r="A358" t="s">
        <v>962</v>
      </c>
      <c r="B358">
        <v>1159</v>
      </c>
      <c r="C358" t="s">
        <v>231</v>
      </c>
      <c r="D358" t="s">
        <v>255</v>
      </c>
      <c r="E358">
        <v>9495778</v>
      </c>
      <c r="F358">
        <v>9.5</v>
      </c>
      <c r="G358">
        <v>240</v>
      </c>
      <c r="H358" t="s">
        <v>963</v>
      </c>
      <c r="I358" t="s">
        <v>323</v>
      </c>
      <c r="J358" t="s">
        <v>964</v>
      </c>
      <c r="K358" t="str">
        <f>_xlfn.XLOOKUP(Table5[[#This Row],[Customer_ID]],Customers!A:A,Customers!B:B)</f>
        <v>Customer 1159</v>
      </c>
      <c r="L358" t="str">
        <f>_xlfn.XLOOKUP(Table5[[#This Row],[Loan_Type_ID]],Loan_Types!A:A,Loan_Types!B:B)</f>
        <v>Home Loan</v>
      </c>
      <c r="M358" t="str">
        <f>_xlfn.XLOOKUP(Table5[[#This Row],[Customer_ID]],Customers!A:A,Customers!H:H)</f>
        <v>B05</v>
      </c>
      <c r="N358" t="str">
        <f>_xlfn.XLOOKUP(Table5[[#This Row],[Branch_Id]],Branches!A:A,Branches!B:B)</f>
        <v xml:space="preserve">Warangal </v>
      </c>
      <c r="O358" t="str">
        <f>IF(Table5[[#This Row],[Loan_Amount]]&gt;=1000000,"High value","Normal")</f>
        <v>High value</v>
      </c>
      <c r="P358" t="str">
        <f>IF(Table5[[#This Row],[Approval_Date]]="Approved","Processed","Under Review")</f>
        <v>Under Review</v>
      </c>
      <c r="Q358">
        <f>SUMIFS(Loan_Repayments!E:E,Loan_Repayments!B:B,Table5[[#This Row],[Loan_ID]])</f>
        <v>152342</v>
      </c>
      <c r="R358">
        <f>Table5[[#This Row],[Loan_Amount]]-Table5[[#This Row],[Total_Amount_Paid.]]</f>
        <v>9343436</v>
      </c>
      <c r="S358" t="str">
        <f t="shared" si="5"/>
        <v>Sep</v>
      </c>
      <c r="T358" t="str">
        <f>_xlfn.XLOOKUP(Table5[[#This Row],[Customer_ID]],Customers!A:A,Customers!C:C)</f>
        <v>Male</v>
      </c>
      <c r="U358" t="str">
        <f>_xlfn.XLOOKUP(Table5[[#This Row],[Employee_ID]],Employees!A:A,Employees!B:B)</f>
        <v>Employee 2</v>
      </c>
      <c r="V358" t="str">
        <f>_xlfn.XLOOKUP(Table5[[#This Row],[Branch_Id]],Branches!A:A,Branches!C:C)</f>
        <v>Warangal</v>
      </c>
      <c r="W358" t="str">
        <f>_xlfn.XLOOKUP(Table5[[#This Row],[Branch_Id]],Branches!A:A,Branches!D:D)</f>
        <v>Telangana</v>
      </c>
    </row>
    <row r="359" spans="1:23" x14ac:dyDescent="0.3">
      <c r="A359" t="s">
        <v>965</v>
      </c>
      <c r="B359">
        <v>1036</v>
      </c>
      <c r="C359" t="s">
        <v>235</v>
      </c>
      <c r="D359" t="s">
        <v>253</v>
      </c>
      <c r="E359">
        <v>417481</v>
      </c>
      <c r="F359">
        <v>11</v>
      </c>
      <c r="G359">
        <v>84</v>
      </c>
      <c r="H359" t="s">
        <v>966</v>
      </c>
      <c r="I359" t="s">
        <v>346</v>
      </c>
      <c r="K359" t="str">
        <f>_xlfn.XLOOKUP(Table5[[#This Row],[Customer_ID]],Customers!A:A,Customers!B:B)</f>
        <v>Customer 1036</v>
      </c>
      <c r="L359" t="str">
        <f>_xlfn.XLOOKUP(Table5[[#This Row],[Loan_Type_ID]],Loan_Types!A:A,Loan_Types!B:B)</f>
        <v>Car Loan</v>
      </c>
      <c r="M359" t="str">
        <f>_xlfn.XLOOKUP(Table5[[#This Row],[Customer_ID]],Customers!A:A,Customers!H:H)</f>
        <v>B04</v>
      </c>
      <c r="N359" t="str">
        <f>_xlfn.XLOOKUP(Table5[[#This Row],[Branch_Id]],Branches!A:A,Branches!B:B)</f>
        <v xml:space="preserve">Guntur </v>
      </c>
      <c r="O359" t="str">
        <f>IF(Table5[[#This Row],[Loan_Amount]]&gt;=1000000,"High value","Normal")</f>
        <v>Normal</v>
      </c>
      <c r="P359" t="str">
        <f>IF(Table5[[#This Row],[Approval_Date]]="Approved","Processed","Under Review")</f>
        <v>Under Review</v>
      </c>
      <c r="Q359">
        <f>SUMIFS(Loan_Repayments!E:E,Loan_Repayments!B:B,Table5[[#This Row],[Loan_ID]])</f>
        <v>69845</v>
      </c>
      <c r="R359">
        <f>Table5[[#This Row],[Loan_Amount]]-Table5[[#This Row],[Total_Amount_Paid.]]</f>
        <v>347636</v>
      </c>
      <c r="S359" t="str">
        <f t="shared" si="5"/>
        <v>May</v>
      </c>
      <c r="T359" t="str">
        <f>_xlfn.XLOOKUP(Table5[[#This Row],[Customer_ID]],Customers!A:A,Customers!C:C)</f>
        <v>Male</v>
      </c>
      <c r="U359" t="str">
        <f>_xlfn.XLOOKUP(Table5[[#This Row],[Employee_ID]],Employees!A:A,Employees!B:B)</f>
        <v>Employee 1</v>
      </c>
      <c r="V359" t="str">
        <f>_xlfn.XLOOKUP(Table5[[#This Row],[Branch_Id]],Branches!A:A,Branches!C:C)</f>
        <v>Guntur</v>
      </c>
      <c r="W359" t="str">
        <f>_xlfn.XLOOKUP(Table5[[#This Row],[Branch_Id]],Branches!A:A,Branches!D:D)</f>
        <v>Andhra Pradesh</v>
      </c>
    </row>
    <row r="360" spans="1:23" x14ac:dyDescent="0.3">
      <c r="A360" t="s">
        <v>967</v>
      </c>
      <c r="B360">
        <v>1175</v>
      </c>
      <c r="C360" t="s">
        <v>233</v>
      </c>
      <c r="D360" t="s">
        <v>264</v>
      </c>
      <c r="E360">
        <v>4773292</v>
      </c>
      <c r="F360">
        <v>7.5</v>
      </c>
      <c r="G360">
        <v>60</v>
      </c>
      <c r="H360" t="s">
        <v>968</v>
      </c>
      <c r="I360" t="s">
        <v>323</v>
      </c>
      <c r="J360" t="s">
        <v>792</v>
      </c>
      <c r="K360" t="str">
        <f>_xlfn.XLOOKUP(Table5[[#This Row],[Customer_ID]],Customers!A:A,Customers!B:B)</f>
        <v>Customer 1175</v>
      </c>
      <c r="L360" t="str">
        <f>_xlfn.XLOOKUP(Table5[[#This Row],[Loan_Type_ID]],Loan_Types!A:A,Loan_Types!B:B)</f>
        <v>Personal Loan</v>
      </c>
      <c r="M360" t="str">
        <f>_xlfn.XLOOKUP(Table5[[#This Row],[Customer_ID]],Customers!A:A,Customers!H:H)</f>
        <v>B01</v>
      </c>
      <c r="N360" t="str">
        <f>_xlfn.XLOOKUP(Table5[[#This Row],[Branch_Id]],Branches!A:A,Branches!B:B)</f>
        <v xml:space="preserve">Hyderabad </v>
      </c>
      <c r="O360" t="str">
        <f>IF(Table5[[#This Row],[Loan_Amount]]&gt;=1000000,"High value","Normal")</f>
        <v>High value</v>
      </c>
      <c r="P360" t="str">
        <f>IF(Table5[[#This Row],[Approval_Date]]="Approved","Processed","Under Review")</f>
        <v>Under Review</v>
      </c>
      <c r="Q360">
        <f>SUMIFS(Loan_Repayments!E:E,Loan_Repayments!B:B,Table5[[#This Row],[Loan_ID]])</f>
        <v>105139</v>
      </c>
      <c r="R360">
        <f>Table5[[#This Row],[Loan_Amount]]-Table5[[#This Row],[Total_Amount_Paid.]]</f>
        <v>4668153</v>
      </c>
      <c r="S360" t="str">
        <f t="shared" si="5"/>
        <v>Feb</v>
      </c>
      <c r="T360" t="str">
        <f>_xlfn.XLOOKUP(Table5[[#This Row],[Customer_ID]],Customers!A:A,Customers!C:C)</f>
        <v>Male</v>
      </c>
      <c r="U360" t="str">
        <f>_xlfn.XLOOKUP(Table5[[#This Row],[Employee_ID]],Employees!A:A,Employees!B:B)</f>
        <v>Employee 6</v>
      </c>
      <c r="V360" t="str">
        <f>_xlfn.XLOOKUP(Table5[[#This Row],[Branch_Id]],Branches!A:A,Branches!C:C)</f>
        <v>Hyderabad</v>
      </c>
      <c r="W360" t="str">
        <f>_xlfn.XLOOKUP(Table5[[#This Row],[Branch_Id]],Branches!A:A,Branches!D:D)</f>
        <v>Telangana</v>
      </c>
    </row>
    <row r="361" spans="1:23" x14ac:dyDescent="0.3">
      <c r="A361" t="s">
        <v>969</v>
      </c>
      <c r="B361">
        <v>1127</v>
      </c>
      <c r="C361" t="s">
        <v>231</v>
      </c>
      <c r="D361" t="s">
        <v>262</v>
      </c>
      <c r="E361">
        <v>9999077</v>
      </c>
      <c r="F361">
        <v>8.5</v>
      </c>
      <c r="G361">
        <v>36</v>
      </c>
      <c r="H361" t="s">
        <v>604</v>
      </c>
      <c r="I361" t="s">
        <v>346</v>
      </c>
      <c r="K361" t="str">
        <f>_xlfn.XLOOKUP(Table5[[#This Row],[Customer_ID]],Customers!A:A,Customers!B:B)</f>
        <v>Customer 1127</v>
      </c>
      <c r="L361" t="str">
        <f>_xlfn.XLOOKUP(Table5[[#This Row],[Loan_Type_ID]],Loan_Types!A:A,Loan_Types!B:B)</f>
        <v>Home Loan</v>
      </c>
      <c r="M361" t="str">
        <f>_xlfn.XLOOKUP(Table5[[#This Row],[Customer_ID]],Customers!A:A,Customers!H:H)</f>
        <v>B02</v>
      </c>
      <c r="N361" t="str">
        <f>_xlfn.XLOOKUP(Table5[[#This Row],[Branch_Id]],Branches!A:A,Branches!B:B)</f>
        <v xml:space="preserve">Vijayawada </v>
      </c>
      <c r="O361" t="str">
        <f>IF(Table5[[#This Row],[Loan_Amount]]&gt;=1000000,"High value","Normal")</f>
        <v>High value</v>
      </c>
      <c r="P361" t="str">
        <f>IF(Table5[[#This Row],[Approval_Date]]="Approved","Processed","Under Review")</f>
        <v>Under Review</v>
      </c>
      <c r="Q361">
        <f>SUMIFS(Loan_Repayments!E:E,Loan_Repayments!B:B,Table5[[#This Row],[Loan_ID]])</f>
        <v>116218</v>
      </c>
      <c r="R361">
        <f>Table5[[#This Row],[Loan_Amount]]-Table5[[#This Row],[Total_Amount_Paid.]]</f>
        <v>9882859</v>
      </c>
      <c r="S361" t="str">
        <f t="shared" si="5"/>
        <v>Jan</v>
      </c>
      <c r="T361" t="str">
        <f>_xlfn.XLOOKUP(Table5[[#This Row],[Customer_ID]],Customers!A:A,Customers!C:C)</f>
        <v>Male</v>
      </c>
      <c r="U361" t="str">
        <f>_xlfn.XLOOKUP(Table5[[#This Row],[Employee_ID]],Employees!A:A,Employees!B:B)</f>
        <v>Employee 5</v>
      </c>
      <c r="V361" t="str">
        <f>_xlfn.XLOOKUP(Table5[[#This Row],[Branch_Id]],Branches!A:A,Branches!C:C)</f>
        <v>Vijayawada</v>
      </c>
      <c r="W361" t="str">
        <f>_xlfn.XLOOKUP(Table5[[#This Row],[Branch_Id]],Branches!A:A,Branches!D:D)</f>
        <v>Andhra Pradesh</v>
      </c>
    </row>
    <row r="362" spans="1:23" x14ac:dyDescent="0.3">
      <c r="A362" t="s">
        <v>970</v>
      </c>
      <c r="B362">
        <v>1074</v>
      </c>
      <c r="C362" t="s">
        <v>237</v>
      </c>
      <c r="D362" t="s">
        <v>289</v>
      </c>
      <c r="E362">
        <v>5248641</v>
      </c>
      <c r="F362">
        <v>7.5</v>
      </c>
      <c r="G362">
        <v>120</v>
      </c>
      <c r="H362" t="s">
        <v>971</v>
      </c>
      <c r="I362" t="s">
        <v>323</v>
      </c>
      <c r="J362" t="s">
        <v>878</v>
      </c>
      <c r="K362" t="str">
        <f>_xlfn.XLOOKUP(Table5[[#This Row],[Customer_ID]],Customers!A:A,Customers!B:B)</f>
        <v>Customer 1074</v>
      </c>
      <c r="L362" t="str">
        <f>_xlfn.XLOOKUP(Table5[[#This Row],[Loan_Type_ID]],Loan_Types!A:A,Loan_Types!B:B)</f>
        <v>Education Loan</v>
      </c>
      <c r="M362" t="str">
        <f>_xlfn.XLOOKUP(Table5[[#This Row],[Customer_ID]],Customers!A:A,Customers!H:H)</f>
        <v>B03</v>
      </c>
      <c r="N362" t="str">
        <f>_xlfn.XLOOKUP(Table5[[#This Row],[Branch_Id]],Branches!A:A,Branches!B:B)</f>
        <v xml:space="preserve">Vizag </v>
      </c>
      <c r="O362" t="str">
        <f>IF(Table5[[#This Row],[Loan_Amount]]&gt;=1000000,"High value","Normal")</f>
        <v>High value</v>
      </c>
      <c r="P362" t="str">
        <f>IF(Table5[[#This Row],[Approval_Date]]="Approved","Processed","Under Review")</f>
        <v>Under Review</v>
      </c>
      <c r="Q362">
        <f>SUMIFS(Loan_Repayments!E:E,Loan_Repayments!B:B,Table5[[#This Row],[Loan_ID]])</f>
        <v>104127</v>
      </c>
      <c r="R362">
        <f>Table5[[#This Row],[Loan_Amount]]-Table5[[#This Row],[Total_Amount_Paid.]]</f>
        <v>5144514</v>
      </c>
      <c r="S362" t="str">
        <f t="shared" si="5"/>
        <v>Oct</v>
      </c>
      <c r="T362" t="str">
        <f>_xlfn.XLOOKUP(Table5[[#This Row],[Customer_ID]],Customers!A:A,Customers!C:C)</f>
        <v>Female</v>
      </c>
      <c r="U362" t="str">
        <f>_xlfn.XLOOKUP(Table5[[#This Row],[Employee_ID]],Employees!A:A,Employees!B:B)</f>
        <v>Employee 18</v>
      </c>
      <c r="V362" t="str">
        <f>_xlfn.XLOOKUP(Table5[[#This Row],[Branch_Id]],Branches!A:A,Branches!C:C)</f>
        <v>Visakhapatnam</v>
      </c>
      <c r="W362" t="str">
        <f>_xlfn.XLOOKUP(Table5[[#This Row],[Branch_Id]],Branches!A:A,Branches!D:D)</f>
        <v>Andhra Pradesh</v>
      </c>
    </row>
    <row r="363" spans="1:23" x14ac:dyDescent="0.3">
      <c r="A363" t="s">
        <v>972</v>
      </c>
      <c r="B363">
        <v>1175</v>
      </c>
      <c r="C363" t="s">
        <v>231</v>
      </c>
      <c r="D363" t="s">
        <v>309</v>
      </c>
      <c r="E363">
        <v>5274869</v>
      </c>
      <c r="F363">
        <v>11</v>
      </c>
      <c r="G363">
        <v>84</v>
      </c>
      <c r="H363" t="s">
        <v>330</v>
      </c>
      <c r="I363" t="s">
        <v>323</v>
      </c>
      <c r="J363" t="s">
        <v>707</v>
      </c>
      <c r="K363" t="str">
        <f>_xlfn.XLOOKUP(Table5[[#This Row],[Customer_ID]],Customers!A:A,Customers!B:B)</f>
        <v>Customer 1175</v>
      </c>
      <c r="L363" t="str">
        <f>_xlfn.XLOOKUP(Table5[[#This Row],[Loan_Type_ID]],Loan_Types!A:A,Loan_Types!B:B)</f>
        <v>Home Loan</v>
      </c>
      <c r="M363" t="str">
        <f>_xlfn.XLOOKUP(Table5[[#This Row],[Customer_ID]],Customers!A:A,Customers!H:H)</f>
        <v>B01</v>
      </c>
      <c r="N363" t="str">
        <f>_xlfn.XLOOKUP(Table5[[#This Row],[Branch_Id]],Branches!A:A,Branches!B:B)</f>
        <v xml:space="preserve">Hyderabad </v>
      </c>
      <c r="O363" t="str">
        <f>IF(Table5[[#This Row],[Loan_Amount]]&gt;=1000000,"High value","Normal")</f>
        <v>High value</v>
      </c>
      <c r="P363" t="str">
        <f>IF(Table5[[#This Row],[Approval_Date]]="Approved","Processed","Under Review")</f>
        <v>Under Review</v>
      </c>
      <c r="Q363">
        <f>SUMIFS(Loan_Repayments!E:E,Loan_Repayments!B:B,Table5[[#This Row],[Loan_ID]])</f>
        <v>180531</v>
      </c>
      <c r="R363">
        <f>Table5[[#This Row],[Loan_Amount]]-Table5[[#This Row],[Total_Amount_Paid.]]</f>
        <v>5094338</v>
      </c>
      <c r="S363" t="str">
        <f t="shared" si="5"/>
        <v>Aug</v>
      </c>
      <c r="T363" t="str">
        <f>_xlfn.XLOOKUP(Table5[[#This Row],[Customer_ID]],Customers!A:A,Customers!C:C)</f>
        <v>Male</v>
      </c>
      <c r="U363" t="str">
        <f>_xlfn.XLOOKUP(Table5[[#This Row],[Employee_ID]],Employees!A:A,Employees!B:B)</f>
        <v>Employee 28</v>
      </c>
      <c r="V363" t="str">
        <f>_xlfn.XLOOKUP(Table5[[#This Row],[Branch_Id]],Branches!A:A,Branches!C:C)</f>
        <v>Hyderabad</v>
      </c>
      <c r="W363" t="str">
        <f>_xlfn.XLOOKUP(Table5[[#This Row],[Branch_Id]],Branches!A:A,Branches!D:D)</f>
        <v>Telangana</v>
      </c>
    </row>
    <row r="364" spans="1:23" x14ac:dyDescent="0.3">
      <c r="A364" t="s">
        <v>973</v>
      </c>
      <c r="B364">
        <v>1118</v>
      </c>
      <c r="C364" t="s">
        <v>231</v>
      </c>
      <c r="D364" t="s">
        <v>266</v>
      </c>
      <c r="E364">
        <v>3742387</v>
      </c>
      <c r="F364">
        <v>9.5</v>
      </c>
      <c r="G364">
        <v>60</v>
      </c>
      <c r="H364" t="s">
        <v>974</v>
      </c>
      <c r="I364" t="s">
        <v>346</v>
      </c>
      <c r="K364" t="str">
        <f>_xlfn.XLOOKUP(Table5[[#This Row],[Customer_ID]],Customers!A:A,Customers!B:B)</f>
        <v>Customer 1118</v>
      </c>
      <c r="L364" t="str">
        <f>_xlfn.XLOOKUP(Table5[[#This Row],[Loan_Type_ID]],Loan_Types!A:A,Loan_Types!B:B)</f>
        <v>Home Loan</v>
      </c>
      <c r="M364" t="str">
        <f>_xlfn.XLOOKUP(Table5[[#This Row],[Customer_ID]],Customers!A:A,Customers!H:H)</f>
        <v>B02</v>
      </c>
      <c r="N364" t="str">
        <f>_xlfn.XLOOKUP(Table5[[#This Row],[Branch_Id]],Branches!A:A,Branches!B:B)</f>
        <v xml:space="preserve">Vijayawada </v>
      </c>
      <c r="O364" t="str">
        <f>IF(Table5[[#This Row],[Loan_Amount]]&gt;=1000000,"High value","Normal")</f>
        <v>High value</v>
      </c>
      <c r="P364" t="str">
        <f>IF(Table5[[#This Row],[Approval_Date]]="Approved","Processed","Under Review")</f>
        <v>Under Review</v>
      </c>
      <c r="Q364">
        <f>SUMIFS(Loan_Repayments!E:E,Loan_Repayments!B:B,Table5[[#This Row],[Loan_ID]])</f>
        <v>186354</v>
      </c>
      <c r="R364">
        <f>Table5[[#This Row],[Loan_Amount]]-Table5[[#This Row],[Total_Amount_Paid.]]</f>
        <v>3556033</v>
      </c>
      <c r="S364" t="str">
        <f t="shared" si="5"/>
        <v>Aug</v>
      </c>
      <c r="T364" t="str">
        <f>_xlfn.XLOOKUP(Table5[[#This Row],[Customer_ID]],Customers!A:A,Customers!C:C)</f>
        <v>Female</v>
      </c>
      <c r="U364" t="str">
        <f>_xlfn.XLOOKUP(Table5[[#This Row],[Employee_ID]],Employees!A:A,Employees!B:B)</f>
        <v>Employee 7</v>
      </c>
      <c r="V364" t="str">
        <f>_xlfn.XLOOKUP(Table5[[#This Row],[Branch_Id]],Branches!A:A,Branches!C:C)</f>
        <v>Vijayawada</v>
      </c>
      <c r="W364" t="str">
        <f>_xlfn.XLOOKUP(Table5[[#This Row],[Branch_Id]],Branches!A:A,Branches!D:D)</f>
        <v>Andhra Pradesh</v>
      </c>
    </row>
    <row r="365" spans="1:23" x14ac:dyDescent="0.3">
      <c r="A365" t="s">
        <v>975</v>
      </c>
      <c r="B365">
        <v>1195</v>
      </c>
      <c r="C365" t="s">
        <v>237</v>
      </c>
      <c r="D365" t="s">
        <v>253</v>
      </c>
      <c r="E365">
        <v>3832872</v>
      </c>
      <c r="F365">
        <v>11</v>
      </c>
      <c r="G365">
        <v>120</v>
      </c>
      <c r="H365" t="s">
        <v>976</v>
      </c>
      <c r="I365" t="s">
        <v>336</v>
      </c>
      <c r="K365" t="str">
        <f>_xlfn.XLOOKUP(Table5[[#This Row],[Customer_ID]],Customers!A:A,Customers!B:B)</f>
        <v>Customer 1195</v>
      </c>
      <c r="L365" t="str">
        <f>_xlfn.XLOOKUP(Table5[[#This Row],[Loan_Type_ID]],Loan_Types!A:A,Loan_Types!B:B)</f>
        <v>Education Loan</v>
      </c>
      <c r="M365" t="str">
        <f>_xlfn.XLOOKUP(Table5[[#This Row],[Customer_ID]],Customers!A:A,Customers!H:H)</f>
        <v>B02</v>
      </c>
      <c r="N365" t="str">
        <f>_xlfn.XLOOKUP(Table5[[#This Row],[Branch_Id]],Branches!A:A,Branches!B:B)</f>
        <v xml:space="preserve">Vijayawada </v>
      </c>
      <c r="O365" t="str">
        <f>IF(Table5[[#This Row],[Loan_Amount]]&gt;=1000000,"High value","Normal")</f>
        <v>High value</v>
      </c>
      <c r="P365" t="str">
        <f>IF(Table5[[#This Row],[Approval_Date]]="Approved","Processed","Under Review")</f>
        <v>Under Review</v>
      </c>
      <c r="Q365">
        <f>SUMIFS(Loan_Repayments!E:E,Loan_Repayments!B:B,Table5[[#This Row],[Loan_ID]])</f>
        <v>123576</v>
      </c>
      <c r="R365">
        <f>Table5[[#This Row],[Loan_Amount]]-Table5[[#This Row],[Total_Amount_Paid.]]</f>
        <v>3709296</v>
      </c>
      <c r="S365" t="str">
        <f t="shared" si="5"/>
        <v>Nov</v>
      </c>
      <c r="T365" t="str">
        <f>_xlfn.XLOOKUP(Table5[[#This Row],[Customer_ID]],Customers!A:A,Customers!C:C)</f>
        <v>Female</v>
      </c>
      <c r="U365" t="str">
        <f>_xlfn.XLOOKUP(Table5[[#This Row],[Employee_ID]],Employees!A:A,Employees!B:B)</f>
        <v>Employee 1</v>
      </c>
      <c r="V365" t="str">
        <f>_xlfn.XLOOKUP(Table5[[#This Row],[Branch_Id]],Branches!A:A,Branches!C:C)</f>
        <v>Vijayawada</v>
      </c>
      <c r="W365" t="str">
        <f>_xlfn.XLOOKUP(Table5[[#This Row],[Branch_Id]],Branches!A:A,Branches!D:D)</f>
        <v>Andhra Pradesh</v>
      </c>
    </row>
    <row r="366" spans="1:23" x14ac:dyDescent="0.3">
      <c r="A366" t="s">
        <v>977</v>
      </c>
      <c r="B366">
        <v>1159</v>
      </c>
      <c r="C366" t="s">
        <v>233</v>
      </c>
      <c r="D366" t="s">
        <v>277</v>
      </c>
      <c r="E366">
        <v>4239304</v>
      </c>
      <c r="F366">
        <v>7.5</v>
      </c>
      <c r="G366">
        <v>84</v>
      </c>
      <c r="H366" t="s">
        <v>978</v>
      </c>
      <c r="I366" t="s">
        <v>323</v>
      </c>
      <c r="J366" t="s">
        <v>979</v>
      </c>
      <c r="K366" t="str">
        <f>_xlfn.XLOOKUP(Table5[[#This Row],[Customer_ID]],Customers!A:A,Customers!B:B)</f>
        <v>Customer 1159</v>
      </c>
      <c r="L366" t="str">
        <f>_xlfn.XLOOKUP(Table5[[#This Row],[Loan_Type_ID]],Loan_Types!A:A,Loan_Types!B:B)</f>
        <v>Personal Loan</v>
      </c>
      <c r="M366" t="str">
        <f>_xlfn.XLOOKUP(Table5[[#This Row],[Customer_ID]],Customers!A:A,Customers!H:H)</f>
        <v>B05</v>
      </c>
      <c r="N366" t="str">
        <f>_xlfn.XLOOKUP(Table5[[#This Row],[Branch_Id]],Branches!A:A,Branches!B:B)</f>
        <v xml:space="preserve">Warangal </v>
      </c>
      <c r="O366" t="str">
        <f>IF(Table5[[#This Row],[Loan_Amount]]&gt;=1000000,"High value","Normal")</f>
        <v>High value</v>
      </c>
      <c r="P366" t="str">
        <f>IF(Table5[[#This Row],[Approval_Date]]="Approved","Processed","Under Review")</f>
        <v>Under Review</v>
      </c>
      <c r="Q366">
        <f>SUMIFS(Loan_Repayments!E:E,Loan_Repayments!B:B,Table5[[#This Row],[Loan_ID]])</f>
        <v>6275</v>
      </c>
      <c r="R366">
        <f>Table5[[#This Row],[Loan_Amount]]-Table5[[#This Row],[Total_Amount_Paid.]]</f>
        <v>4233029</v>
      </c>
      <c r="S366" t="str">
        <f t="shared" si="5"/>
        <v>Dec</v>
      </c>
      <c r="T366" t="str">
        <f>_xlfn.XLOOKUP(Table5[[#This Row],[Customer_ID]],Customers!A:A,Customers!C:C)</f>
        <v>Male</v>
      </c>
      <c r="U366" t="str">
        <f>_xlfn.XLOOKUP(Table5[[#This Row],[Employee_ID]],Employees!A:A,Employees!B:B)</f>
        <v>Employee 12</v>
      </c>
      <c r="V366" t="str">
        <f>_xlfn.XLOOKUP(Table5[[#This Row],[Branch_Id]],Branches!A:A,Branches!C:C)</f>
        <v>Warangal</v>
      </c>
      <c r="W366" t="str">
        <f>_xlfn.XLOOKUP(Table5[[#This Row],[Branch_Id]],Branches!A:A,Branches!D:D)</f>
        <v>Telangana</v>
      </c>
    </row>
    <row r="367" spans="1:23" x14ac:dyDescent="0.3">
      <c r="A367" t="s">
        <v>980</v>
      </c>
      <c r="B367">
        <v>1065</v>
      </c>
      <c r="C367" t="s">
        <v>231</v>
      </c>
      <c r="D367" t="s">
        <v>271</v>
      </c>
      <c r="E367">
        <v>5036272</v>
      </c>
      <c r="F367">
        <v>11</v>
      </c>
      <c r="G367">
        <v>60</v>
      </c>
      <c r="H367" t="s">
        <v>880</v>
      </c>
      <c r="I367" t="s">
        <v>323</v>
      </c>
      <c r="J367" t="s">
        <v>981</v>
      </c>
      <c r="K367" t="str">
        <f>_xlfn.XLOOKUP(Table5[[#This Row],[Customer_ID]],Customers!A:A,Customers!B:B)</f>
        <v>Customer 1065</v>
      </c>
      <c r="L367" t="str">
        <f>_xlfn.XLOOKUP(Table5[[#This Row],[Loan_Type_ID]],Loan_Types!A:A,Loan_Types!B:B)</f>
        <v>Home Loan</v>
      </c>
      <c r="M367" t="str">
        <f>_xlfn.XLOOKUP(Table5[[#This Row],[Customer_ID]],Customers!A:A,Customers!H:H)</f>
        <v>B05</v>
      </c>
      <c r="N367" t="str">
        <f>_xlfn.XLOOKUP(Table5[[#This Row],[Branch_Id]],Branches!A:A,Branches!B:B)</f>
        <v xml:space="preserve">Warangal </v>
      </c>
      <c r="O367" t="str">
        <f>IF(Table5[[#This Row],[Loan_Amount]]&gt;=1000000,"High value","Normal")</f>
        <v>High value</v>
      </c>
      <c r="P367" t="str">
        <f>IF(Table5[[#This Row],[Approval_Date]]="Approved","Processed","Under Review")</f>
        <v>Under Review</v>
      </c>
      <c r="Q367">
        <f>SUMIFS(Loan_Repayments!E:E,Loan_Repayments!B:B,Table5[[#This Row],[Loan_ID]])</f>
        <v>11713</v>
      </c>
      <c r="R367">
        <f>Table5[[#This Row],[Loan_Amount]]-Table5[[#This Row],[Total_Amount_Paid.]]</f>
        <v>5024559</v>
      </c>
      <c r="S367" t="str">
        <f t="shared" si="5"/>
        <v>Nov</v>
      </c>
      <c r="T367" t="str">
        <f>_xlfn.XLOOKUP(Table5[[#This Row],[Customer_ID]],Customers!A:A,Customers!C:C)</f>
        <v>Female</v>
      </c>
      <c r="U367" t="str">
        <f>_xlfn.XLOOKUP(Table5[[#This Row],[Employee_ID]],Employees!A:A,Employees!B:B)</f>
        <v>Employee 9</v>
      </c>
      <c r="V367" t="str">
        <f>_xlfn.XLOOKUP(Table5[[#This Row],[Branch_Id]],Branches!A:A,Branches!C:C)</f>
        <v>Warangal</v>
      </c>
      <c r="W367" t="str">
        <f>_xlfn.XLOOKUP(Table5[[#This Row],[Branch_Id]],Branches!A:A,Branches!D:D)</f>
        <v>Telangana</v>
      </c>
    </row>
    <row r="368" spans="1:23" x14ac:dyDescent="0.3">
      <c r="A368" t="s">
        <v>982</v>
      </c>
      <c r="B368">
        <v>1011</v>
      </c>
      <c r="C368" t="s">
        <v>233</v>
      </c>
      <c r="D368" t="s">
        <v>309</v>
      </c>
      <c r="E368">
        <v>7294833</v>
      </c>
      <c r="F368">
        <v>11</v>
      </c>
      <c r="G368">
        <v>120</v>
      </c>
      <c r="H368" t="s">
        <v>899</v>
      </c>
      <c r="I368" t="s">
        <v>336</v>
      </c>
      <c r="K368" t="str">
        <f>_xlfn.XLOOKUP(Table5[[#This Row],[Customer_ID]],Customers!A:A,Customers!B:B)</f>
        <v>Customer 1011</v>
      </c>
      <c r="L368" t="str">
        <f>_xlfn.XLOOKUP(Table5[[#This Row],[Loan_Type_ID]],Loan_Types!A:A,Loan_Types!B:B)</f>
        <v>Personal Loan</v>
      </c>
      <c r="M368" t="str">
        <f>_xlfn.XLOOKUP(Table5[[#This Row],[Customer_ID]],Customers!A:A,Customers!H:H)</f>
        <v>B04</v>
      </c>
      <c r="N368" t="str">
        <f>_xlfn.XLOOKUP(Table5[[#This Row],[Branch_Id]],Branches!A:A,Branches!B:B)</f>
        <v xml:space="preserve">Guntur </v>
      </c>
      <c r="O368" t="str">
        <f>IF(Table5[[#This Row],[Loan_Amount]]&gt;=1000000,"High value","Normal")</f>
        <v>High value</v>
      </c>
      <c r="P368" t="str">
        <f>IF(Table5[[#This Row],[Approval_Date]]="Approved","Processed","Under Review")</f>
        <v>Under Review</v>
      </c>
      <c r="Q368">
        <f>SUMIFS(Loan_Repayments!E:E,Loan_Repayments!B:B,Table5[[#This Row],[Loan_ID]])</f>
        <v>94149</v>
      </c>
      <c r="R368">
        <f>Table5[[#This Row],[Loan_Amount]]-Table5[[#This Row],[Total_Amount_Paid.]]</f>
        <v>7200684</v>
      </c>
      <c r="S368" t="str">
        <f t="shared" si="5"/>
        <v>Dec</v>
      </c>
      <c r="T368" t="str">
        <f>_xlfn.XLOOKUP(Table5[[#This Row],[Customer_ID]],Customers!A:A,Customers!C:C)</f>
        <v>Female</v>
      </c>
      <c r="U368" t="str">
        <f>_xlfn.XLOOKUP(Table5[[#This Row],[Employee_ID]],Employees!A:A,Employees!B:B)</f>
        <v>Employee 28</v>
      </c>
      <c r="V368" t="str">
        <f>_xlfn.XLOOKUP(Table5[[#This Row],[Branch_Id]],Branches!A:A,Branches!C:C)</f>
        <v>Guntur</v>
      </c>
      <c r="W368" t="str">
        <f>_xlfn.XLOOKUP(Table5[[#This Row],[Branch_Id]],Branches!A:A,Branches!D:D)</f>
        <v>Andhra Pradesh</v>
      </c>
    </row>
    <row r="369" spans="1:23" x14ac:dyDescent="0.3">
      <c r="A369" t="s">
        <v>983</v>
      </c>
      <c r="B369">
        <v>1150</v>
      </c>
      <c r="C369" t="s">
        <v>239</v>
      </c>
      <c r="D369" t="s">
        <v>273</v>
      </c>
      <c r="E369">
        <v>6719125</v>
      </c>
      <c r="F369">
        <v>11</v>
      </c>
      <c r="G369">
        <v>120</v>
      </c>
      <c r="H369" t="s">
        <v>528</v>
      </c>
      <c r="I369" t="s">
        <v>346</v>
      </c>
      <c r="K369" t="str">
        <f>_xlfn.XLOOKUP(Table5[[#This Row],[Customer_ID]],Customers!A:A,Customers!B:B)</f>
        <v>Customer 1150</v>
      </c>
      <c r="L369" t="str">
        <f>_xlfn.XLOOKUP(Table5[[#This Row],[Loan_Type_ID]],Loan_Types!A:A,Loan_Types!B:B)</f>
        <v>Business Loan</v>
      </c>
      <c r="M369" t="str">
        <f>_xlfn.XLOOKUP(Table5[[#This Row],[Customer_ID]],Customers!A:A,Customers!H:H)</f>
        <v>B01</v>
      </c>
      <c r="N369" t="str">
        <f>_xlfn.XLOOKUP(Table5[[#This Row],[Branch_Id]],Branches!A:A,Branches!B:B)</f>
        <v xml:space="preserve">Hyderabad </v>
      </c>
      <c r="O369" t="str">
        <f>IF(Table5[[#This Row],[Loan_Amount]]&gt;=1000000,"High value","Normal")</f>
        <v>High value</v>
      </c>
      <c r="P369" t="str">
        <f>IF(Table5[[#This Row],[Approval_Date]]="Approved","Processed","Under Review")</f>
        <v>Under Review</v>
      </c>
      <c r="Q369">
        <f>SUMIFS(Loan_Repayments!E:E,Loan_Repayments!B:B,Table5[[#This Row],[Loan_ID]])</f>
        <v>139026</v>
      </c>
      <c r="R369">
        <f>Table5[[#This Row],[Loan_Amount]]-Table5[[#This Row],[Total_Amount_Paid.]]</f>
        <v>6580099</v>
      </c>
      <c r="S369" t="str">
        <f t="shared" si="5"/>
        <v>Sep</v>
      </c>
      <c r="T369" t="str">
        <f>_xlfn.XLOOKUP(Table5[[#This Row],[Customer_ID]],Customers!A:A,Customers!C:C)</f>
        <v>Female</v>
      </c>
      <c r="U369" t="str">
        <f>_xlfn.XLOOKUP(Table5[[#This Row],[Employee_ID]],Employees!A:A,Employees!B:B)</f>
        <v>Employee 10</v>
      </c>
      <c r="V369" t="str">
        <f>_xlfn.XLOOKUP(Table5[[#This Row],[Branch_Id]],Branches!A:A,Branches!C:C)</f>
        <v>Hyderabad</v>
      </c>
      <c r="W369" t="str">
        <f>_xlfn.XLOOKUP(Table5[[#This Row],[Branch_Id]],Branches!A:A,Branches!D:D)</f>
        <v>Telangana</v>
      </c>
    </row>
    <row r="370" spans="1:23" x14ac:dyDescent="0.3">
      <c r="A370" t="s">
        <v>984</v>
      </c>
      <c r="B370">
        <v>1071</v>
      </c>
      <c r="C370" t="s">
        <v>231</v>
      </c>
      <c r="D370" t="s">
        <v>309</v>
      </c>
      <c r="E370">
        <v>1334480</v>
      </c>
      <c r="F370">
        <v>8.5</v>
      </c>
      <c r="G370">
        <v>240</v>
      </c>
      <c r="H370" t="s">
        <v>892</v>
      </c>
      <c r="I370" t="s">
        <v>336</v>
      </c>
      <c r="K370" t="str">
        <f>_xlfn.XLOOKUP(Table5[[#This Row],[Customer_ID]],Customers!A:A,Customers!B:B)</f>
        <v>Customer 1071</v>
      </c>
      <c r="L370" t="str">
        <f>_xlfn.XLOOKUP(Table5[[#This Row],[Loan_Type_ID]],Loan_Types!A:A,Loan_Types!B:B)</f>
        <v>Home Loan</v>
      </c>
      <c r="M370" t="str">
        <f>_xlfn.XLOOKUP(Table5[[#This Row],[Customer_ID]],Customers!A:A,Customers!H:H)</f>
        <v>B02</v>
      </c>
      <c r="N370" t="str">
        <f>_xlfn.XLOOKUP(Table5[[#This Row],[Branch_Id]],Branches!A:A,Branches!B:B)</f>
        <v xml:space="preserve">Vijayawada </v>
      </c>
      <c r="O370" t="str">
        <f>IF(Table5[[#This Row],[Loan_Amount]]&gt;=1000000,"High value","Normal")</f>
        <v>High value</v>
      </c>
      <c r="P370" t="str">
        <f>IF(Table5[[#This Row],[Approval_Date]]="Approved","Processed","Under Review")</f>
        <v>Under Review</v>
      </c>
      <c r="Q370">
        <f>SUMIFS(Loan_Repayments!E:E,Loan_Repayments!B:B,Table5[[#This Row],[Loan_ID]])</f>
        <v>99002</v>
      </c>
      <c r="R370">
        <f>Table5[[#This Row],[Loan_Amount]]-Table5[[#This Row],[Total_Amount_Paid.]]</f>
        <v>1235478</v>
      </c>
      <c r="S370" t="str">
        <f t="shared" si="5"/>
        <v>Dec</v>
      </c>
      <c r="T370" t="str">
        <f>_xlfn.XLOOKUP(Table5[[#This Row],[Customer_ID]],Customers!A:A,Customers!C:C)</f>
        <v>Male</v>
      </c>
      <c r="U370" t="str">
        <f>_xlfn.XLOOKUP(Table5[[#This Row],[Employee_ID]],Employees!A:A,Employees!B:B)</f>
        <v>Employee 28</v>
      </c>
      <c r="V370" t="str">
        <f>_xlfn.XLOOKUP(Table5[[#This Row],[Branch_Id]],Branches!A:A,Branches!C:C)</f>
        <v>Vijayawada</v>
      </c>
      <c r="W370" t="str">
        <f>_xlfn.XLOOKUP(Table5[[#This Row],[Branch_Id]],Branches!A:A,Branches!D:D)</f>
        <v>Andhra Pradesh</v>
      </c>
    </row>
    <row r="371" spans="1:23" x14ac:dyDescent="0.3">
      <c r="A371" t="s">
        <v>985</v>
      </c>
      <c r="B371">
        <v>1054</v>
      </c>
      <c r="C371" t="s">
        <v>237</v>
      </c>
      <c r="D371" t="s">
        <v>311</v>
      </c>
      <c r="E371">
        <v>4237963</v>
      </c>
      <c r="F371">
        <v>7.5</v>
      </c>
      <c r="G371">
        <v>84</v>
      </c>
      <c r="H371" t="s">
        <v>666</v>
      </c>
      <c r="I371" t="s">
        <v>323</v>
      </c>
      <c r="J371" t="s">
        <v>678</v>
      </c>
      <c r="K371" t="str">
        <f>_xlfn.XLOOKUP(Table5[[#This Row],[Customer_ID]],Customers!A:A,Customers!B:B)</f>
        <v>Customer 1054</v>
      </c>
      <c r="L371" t="str">
        <f>_xlfn.XLOOKUP(Table5[[#This Row],[Loan_Type_ID]],Loan_Types!A:A,Loan_Types!B:B)</f>
        <v>Education Loan</v>
      </c>
      <c r="M371" t="str">
        <f>_xlfn.XLOOKUP(Table5[[#This Row],[Customer_ID]],Customers!A:A,Customers!H:H)</f>
        <v>B02</v>
      </c>
      <c r="N371" t="str">
        <f>_xlfn.XLOOKUP(Table5[[#This Row],[Branch_Id]],Branches!A:A,Branches!B:B)</f>
        <v xml:space="preserve">Vijayawada </v>
      </c>
      <c r="O371" t="str">
        <f>IF(Table5[[#This Row],[Loan_Amount]]&gt;=1000000,"High value","Normal")</f>
        <v>High value</v>
      </c>
      <c r="P371" t="str">
        <f>IF(Table5[[#This Row],[Approval_Date]]="Approved","Processed","Under Review")</f>
        <v>Under Review</v>
      </c>
      <c r="Q371">
        <f>SUMIFS(Loan_Repayments!E:E,Loan_Repayments!B:B,Table5[[#This Row],[Loan_ID]])</f>
        <v>136017</v>
      </c>
      <c r="R371">
        <f>Table5[[#This Row],[Loan_Amount]]-Table5[[#This Row],[Total_Amount_Paid.]]</f>
        <v>4101946</v>
      </c>
      <c r="S371" t="str">
        <f t="shared" si="5"/>
        <v>Mar</v>
      </c>
      <c r="T371" t="str">
        <f>_xlfn.XLOOKUP(Table5[[#This Row],[Customer_ID]],Customers!A:A,Customers!C:C)</f>
        <v>Female</v>
      </c>
      <c r="U371" t="str">
        <f>_xlfn.XLOOKUP(Table5[[#This Row],[Employee_ID]],Employees!A:A,Employees!B:B)</f>
        <v>Employee 29</v>
      </c>
      <c r="V371" t="str">
        <f>_xlfn.XLOOKUP(Table5[[#This Row],[Branch_Id]],Branches!A:A,Branches!C:C)</f>
        <v>Vijayawada</v>
      </c>
      <c r="W371" t="str">
        <f>_xlfn.XLOOKUP(Table5[[#This Row],[Branch_Id]],Branches!A:A,Branches!D:D)</f>
        <v>Andhra Pradesh</v>
      </c>
    </row>
    <row r="372" spans="1:23" x14ac:dyDescent="0.3">
      <c r="A372" t="s">
        <v>986</v>
      </c>
      <c r="B372">
        <v>1071</v>
      </c>
      <c r="C372" t="s">
        <v>231</v>
      </c>
      <c r="D372" t="s">
        <v>255</v>
      </c>
      <c r="E372">
        <v>5159726</v>
      </c>
      <c r="F372">
        <v>9.5</v>
      </c>
      <c r="G372">
        <v>60</v>
      </c>
      <c r="H372" t="s">
        <v>964</v>
      </c>
      <c r="I372" t="s">
        <v>336</v>
      </c>
      <c r="K372" t="str">
        <f>_xlfn.XLOOKUP(Table5[[#This Row],[Customer_ID]],Customers!A:A,Customers!B:B)</f>
        <v>Customer 1071</v>
      </c>
      <c r="L372" t="str">
        <f>_xlfn.XLOOKUP(Table5[[#This Row],[Loan_Type_ID]],Loan_Types!A:A,Loan_Types!B:B)</f>
        <v>Home Loan</v>
      </c>
      <c r="M372" t="str">
        <f>_xlfn.XLOOKUP(Table5[[#This Row],[Customer_ID]],Customers!A:A,Customers!H:H)</f>
        <v>B02</v>
      </c>
      <c r="N372" t="str">
        <f>_xlfn.XLOOKUP(Table5[[#This Row],[Branch_Id]],Branches!A:A,Branches!B:B)</f>
        <v xml:space="preserve">Vijayawada </v>
      </c>
      <c r="O372" t="str">
        <f>IF(Table5[[#This Row],[Loan_Amount]]&gt;=1000000,"High value","Normal")</f>
        <v>High value</v>
      </c>
      <c r="P372" t="str">
        <f>IF(Table5[[#This Row],[Approval_Date]]="Approved","Processed","Under Review")</f>
        <v>Under Review</v>
      </c>
      <c r="Q372">
        <f>SUMIFS(Loan_Repayments!E:E,Loan_Repayments!B:B,Table5[[#This Row],[Loan_ID]])</f>
        <v>41049</v>
      </c>
      <c r="R372">
        <f>Table5[[#This Row],[Loan_Amount]]-Table5[[#This Row],[Total_Amount_Paid.]]</f>
        <v>5118677</v>
      </c>
      <c r="S372" t="str">
        <f t="shared" si="5"/>
        <v>Sep</v>
      </c>
      <c r="T372" t="str">
        <f>_xlfn.XLOOKUP(Table5[[#This Row],[Customer_ID]],Customers!A:A,Customers!C:C)</f>
        <v>Male</v>
      </c>
      <c r="U372" t="str">
        <f>_xlfn.XLOOKUP(Table5[[#This Row],[Employee_ID]],Employees!A:A,Employees!B:B)</f>
        <v>Employee 2</v>
      </c>
      <c r="V372" t="str">
        <f>_xlfn.XLOOKUP(Table5[[#This Row],[Branch_Id]],Branches!A:A,Branches!C:C)</f>
        <v>Vijayawada</v>
      </c>
      <c r="W372" t="str">
        <f>_xlfn.XLOOKUP(Table5[[#This Row],[Branch_Id]],Branches!A:A,Branches!D:D)</f>
        <v>Andhra Pradesh</v>
      </c>
    </row>
    <row r="373" spans="1:23" x14ac:dyDescent="0.3">
      <c r="A373" t="s">
        <v>987</v>
      </c>
      <c r="B373">
        <v>1100</v>
      </c>
      <c r="C373" t="s">
        <v>239</v>
      </c>
      <c r="D373" t="s">
        <v>283</v>
      </c>
      <c r="E373">
        <v>6716012</v>
      </c>
      <c r="F373">
        <v>7.5</v>
      </c>
      <c r="G373">
        <v>240</v>
      </c>
      <c r="H373" t="s">
        <v>585</v>
      </c>
      <c r="I373" t="s">
        <v>346</v>
      </c>
      <c r="K373" t="str">
        <f>_xlfn.XLOOKUP(Table5[[#This Row],[Customer_ID]],Customers!A:A,Customers!B:B)</f>
        <v>Customer 1100</v>
      </c>
      <c r="L373" t="str">
        <f>_xlfn.XLOOKUP(Table5[[#This Row],[Loan_Type_ID]],Loan_Types!A:A,Loan_Types!B:B)</f>
        <v>Business Loan</v>
      </c>
      <c r="M373" t="str">
        <f>_xlfn.XLOOKUP(Table5[[#This Row],[Customer_ID]],Customers!A:A,Customers!H:H)</f>
        <v>B01</v>
      </c>
      <c r="N373" t="str">
        <f>_xlfn.XLOOKUP(Table5[[#This Row],[Branch_Id]],Branches!A:A,Branches!B:B)</f>
        <v xml:space="preserve">Hyderabad </v>
      </c>
      <c r="O373" t="str">
        <f>IF(Table5[[#This Row],[Loan_Amount]]&gt;=1000000,"High value","Normal")</f>
        <v>High value</v>
      </c>
      <c r="P373" t="str">
        <f>IF(Table5[[#This Row],[Approval_Date]]="Approved","Processed","Under Review")</f>
        <v>Under Review</v>
      </c>
      <c r="Q373">
        <f>SUMIFS(Loan_Repayments!E:E,Loan_Repayments!B:B,Table5[[#This Row],[Loan_ID]])</f>
        <v>181861</v>
      </c>
      <c r="R373">
        <f>Table5[[#This Row],[Loan_Amount]]-Table5[[#This Row],[Total_Amount_Paid.]]</f>
        <v>6534151</v>
      </c>
      <c r="S373" t="str">
        <f t="shared" si="5"/>
        <v>Dec</v>
      </c>
      <c r="T373" t="str">
        <f>_xlfn.XLOOKUP(Table5[[#This Row],[Customer_ID]],Customers!A:A,Customers!C:C)</f>
        <v>Female</v>
      </c>
      <c r="U373" t="str">
        <f>_xlfn.XLOOKUP(Table5[[#This Row],[Employee_ID]],Employees!A:A,Employees!B:B)</f>
        <v>Employee 15</v>
      </c>
      <c r="V373" t="str">
        <f>_xlfn.XLOOKUP(Table5[[#This Row],[Branch_Id]],Branches!A:A,Branches!C:C)</f>
        <v>Hyderabad</v>
      </c>
      <c r="W373" t="str">
        <f>_xlfn.XLOOKUP(Table5[[#This Row],[Branch_Id]],Branches!A:A,Branches!D:D)</f>
        <v>Telangana</v>
      </c>
    </row>
    <row r="374" spans="1:23" x14ac:dyDescent="0.3">
      <c r="A374" t="s">
        <v>988</v>
      </c>
      <c r="B374">
        <v>1136</v>
      </c>
      <c r="C374" t="s">
        <v>239</v>
      </c>
      <c r="D374" t="s">
        <v>283</v>
      </c>
      <c r="E374">
        <v>1471277</v>
      </c>
      <c r="F374">
        <v>12</v>
      </c>
      <c r="G374">
        <v>240</v>
      </c>
      <c r="H374" t="s">
        <v>358</v>
      </c>
      <c r="I374" t="s">
        <v>336</v>
      </c>
      <c r="K374" t="str">
        <f>_xlfn.XLOOKUP(Table5[[#This Row],[Customer_ID]],Customers!A:A,Customers!B:B)</f>
        <v>Customer 1136</v>
      </c>
      <c r="L374" t="str">
        <f>_xlfn.XLOOKUP(Table5[[#This Row],[Loan_Type_ID]],Loan_Types!A:A,Loan_Types!B:B)</f>
        <v>Business Loan</v>
      </c>
      <c r="M374" t="str">
        <f>_xlfn.XLOOKUP(Table5[[#This Row],[Customer_ID]],Customers!A:A,Customers!H:H)</f>
        <v>B01</v>
      </c>
      <c r="N374" t="str">
        <f>_xlfn.XLOOKUP(Table5[[#This Row],[Branch_Id]],Branches!A:A,Branches!B:B)</f>
        <v xml:space="preserve">Hyderabad </v>
      </c>
      <c r="O374" t="str">
        <f>IF(Table5[[#This Row],[Loan_Amount]]&gt;=1000000,"High value","Normal")</f>
        <v>High value</v>
      </c>
      <c r="P374" t="str">
        <f>IF(Table5[[#This Row],[Approval_Date]]="Approved","Processed","Under Review")</f>
        <v>Under Review</v>
      </c>
      <c r="Q374">
        <f>SUMIFS(Loan_Repayments!E:E,Loan_Repayments!B:B,Table5[[#This Row],[Loan_ID]])</f>
        <v>79420</v>
      </c>
      <c r="R374">
        <f>Table5[[#This Row],[Loan_Amount]]-Table5[[#This Row],[Total_Amount_Paid.]]</f>
        <v>1391857</v>
      </c>
      <c r="S374" t="str">
        <f t="shared" si="5"/>
        <v>Feb</v>
      </c>
      <c r="T374" t="str">
        <f>_xlfn.XLOOKUP(Table5[[#This Row],[Customer_ID]],Customers!A:A,Customers!C:C)</f>
        <v>Male</v>
      </c>
      <c r="U374" t="str">
        <f>_xlfn.XLOOKUP(Table5[[#This Row],[Employee_ID]],Employees!A:A,Employees!B:B)</f>
        <v>Employee 15</v>
      </c>
      <c r="V374" t="str">
        <f>_xlfn.XLOOKUP(Table5[[#This Row],[Branch_Id]],Branches!A:A,Branches!C:C)</f>
        <v>Hyderabad</v>
      </c>
      <c r="W374" t="str">
        <f>_xlfn.XLOOKUP(Table5[[#This Row],[Branch_Id]],Branches!A:A,Branches!D:D)</f>
        <v>Telangana</v>
      </c>
    </row>
    <row r="375" spans="1:23" x14ac:dyDescent="0.3">
      <c r="A375" t="s">
        <v>989</v>
      </c>
      <c r="B375">
        <v>1179</v>
      </c>
      <c r="C375" t="s">
        <v>235</v>
      </c>
      <c r="D375" t="s">
        <v>281</v>
      </c>
      <c r="E375">
        <v>2181776</v>
      </c>
      <c r="F375">
        <v>12</v>
      </c>
      <c r="G375">
        <v>120</v>
      </c>
      <c r="H375" t="s">
        <v>382</v>
      </c>
      <c r="I375" t="s">
        <v>346</v>
      </c>
      <c r="K375" t="str">
        <f>_xlfn.XLOOKUP(Table5[[#This Row],[Customer_ID]],Customers!A:A,Customers!B:B)</f>
        <v>Customer 1179</v>
      </c>
      <c r="L375" t="str">
        <f>_xlfn.XLOOKUP(Table5[[#This Row],[Loan_Type_ID]],Loan_Types!A:A,Loan_Types!B:B)</f>
        <v>Car Loan</v>
      </c>
      <c r="M375" t="str">
        <f>_xlfn.XLOOKUP(Table5[[#This Row],[Customer_ID]],Customers!A:A,Customers!H:H)</f>
        <v>B03</v>
      </c>
      <c r="N375" t="str">
        <f>_xlfn.XLOOKUP(Table5[[#This Row],[Branch_Id]],Branches!A:A,Branches!B:B)</f>
        <v xml:space="preserve">Vizag </v>
      </c>
      <c r="O375" t="str">
        <f>IF(Table5[[#This Row],[Loan_Amount]]&gt;=1000000,"High value","Normal")</f>
        <v>High value</v>
      </c>
      <c r="P375" t="str">
        <f>IF(Table5[[#This Row],[Approval_Date]]="Approved","Processed","Under Review")</f>
        <v>Under Review</v>
      </c>
      <c r="Q375">
        <f>SUMIFS(Loan_Repayments!E:E,Loan_Repayments!B:B,Table5[[#This Row],[Loan_ID]])</f>
        <v>110639</v>
      </c>
      <c r="R375">
        <f>Table5[[#This Row],[Loan_Amount]]-Table5[[#This Row],[Total_Amount_Paid.]]</f>
        <v>2071137</v>
      </c>
      <c r="S375" t="str">
        <f t="shared" si="5"/>
        <v>May</v>
      </c>
      <c r="T375" t="str">
        <f>_xlfn.XLOOKUP(Table5[[#This Row],[Customer_ID]],Customers!A:A,Customers!C:C)</f>
        <v>Female</v>
      </c>
      <c r="U375" t="str">
        <f>_xlfn.XLOOKUP(Table5[[#This Row],[Employee_ID]],Employees!A:A,Employees!B:B)</f>
        <v>Employee 14</v>
      </c>
      <c r="V375" t="str">
        <f>_xlfn.XLOOKUP(Table5[[#This Row],[Branch_Id]],Branches!A:A,Branches!C:C)</f>
        <v>Visakhapatnam</v>
      </c>
      <c r="W375" t="str">
        <f>_xlfn.XLOOKUP(Table5[[#This Row],[Branch_Id]],Branches!A:A,Branches!D:D)</f>
        <v>Andhra Pradesh</v>
      </c>
    </row>
    <row r="376" spans="1:23" x14ac:dyDescent="0.3">
      <c r="A376" t="s">
        <v>990</v>
      </c>
      <c r="B376">
        <v>1112</v>
      </c>
      <c r="C376" t="s">
        <v>231</v>
      </c>
      <c r="D376" t="s">
        <v>309</v>
      </c>
      <c r="E376">
        <v>7589588</v>
      </c>
      <c r="F376">
        <v>12</v>
      </c>
      <c r="G376">
        <v>36</v>
      </c>
      <c r="H376" t="s">
        <v>885</v>
      </c>
      <c r="I376" t="s">
        <v>346</v>
      </c>
      <c r="K376" t="str">
        <f>_xlfn.XLOOKUP(Table5[[#This Row],[Customer_ID]],Customers!A:A,Customers!B:B)</f>
        <v>Customer 1112</v>
      </c>
      <c r="L376" t="str">
        <f>_xlfn.XLOOKUP(Table5[[#This Row],[Loan_Type_ID]],Loan_Types!A:A,Loan_Types!B:B)</f>
        <v>Home Loan</v>
      </c>
      <c r="M376" t="str">
        <f>_xlfn.XLOOKUP(Table5[[#This Row],[Customer_ID]],Customers!A:A,Customers!H:H)</f>
        <v>B03</v>
      </c>
      <c r="N376" t="str">
        <f>_xlfn.XLOOKUP(Table5[[#This Row],[Branch_Id]],Branches!A:A,Branches!B:B)</f>
        <v xml:space="preserve">Vizag </v>
      </c>
      <c r="O376" t="str">
        <f>IF(Table5[[#This Row],[Loan_Amount]]&gt;=1000000,"High value","Normal")</f>
        <v>High value</v>
      </c>
      <c r="P376" t="str">
        <f>IF(Table5[[#This Row],[Approval_Date]]="Approved","Processed","Under Review")</f>
        <v>Under Review</v>
      </c>
      <c r="Q376">
        <f>SUMIFS(Loan_Repayments!E:E,Loan_Repayments!B:B,Table5[[#This Row],[Loan_ID]])</f>
        <v>0</v>
      </c>
      <c r="R376">
        <f>Table5[[#This Row],[Loan_Amount]]-Table5[[#This Row],[Total_Amount_Paid.]]</f>
        <v>7589588</v>
      </c>
      <c r="S376" t="str">
        <f t="shared" si="5"/>
        <v>Jun</v>
      </c>
      <c r="T376" t="str">
        <f>_xlfn.XLOOKUP(Table5[[#This Row],[Customer_ID]],Customers!A:A,Customers!C:C)</f>
        <v>Female</v>
      </c>
      <c r="U376" t="str">
        <f>_xlfn.XLOOKUP(Table5[[#This Row],[Employee_ID]],Employees!A:A,Employees!B:B)</f>
        <v>Employee 28</v>
      </c>
      <c r="V376" t="str">
        <f>_xlfn.XLOOKUP(Table5[[#This Row],[Branch_Id]],Branches!A:A,Branches!C:C)</f>
        <v>Visakhapatnam</v>
      </c>
      <c r="W376" t="str">
        <f>_xlfn.XLOOKUP(Table5[[#This Row],[Branch_Id]],Branches!A:A,Branches!D:D)</f>
        <v>Andhra Pradesh</v>
      </c>
    </row>
    <row r="377" spans="1:23" x14ac:dyDescent="0.3">
      <c r="A377" t="s">
        <v>991</v>
      </c>
      <c r="B377">
        <v>1200</v>
      </c>
      <c r="C377" t="s">
        <v>233</v>
      </c>
      <c r="D377" t="s">
        <v>289</v>
      </c>
      <c r="E377">
        <v>6596770</v>
      </c>
      <c r="F377">
        <v>9.5</v>
      </c>
      <c r="G377">
        <v>84</v>
      </c>
      <c r="H377" t="s">
        <v>992</v>
      </c>
      <c r="I377" t="s">
        <v>323</v>
      </c>
      <c r="J377" t="s">
        <v>964</v>
      </c>
      <c r="K377" t="str">
        <f>_xlfn.XLOOKUP(Table5[[#This Row],[Customer_ID]],Customers!A:A,Customers!B:B)</f>
        <v>Customer 1200</v>
      </c>
      <c r="L377" t="str">
        <f>_xlfn.XLOOKUP(Table5[[#This Row],[Loan_Type_ID]],Loan_Types!A:A,Loan_Types!B:B)</f>
        <v>Personal Loan</v>
      </c>
      <c r="M377" t="str">
        <f>_xlfn.XLOOKUP(Table5[[#This Row],[Customer_ID]],Customers!A:A,Customers!H:H)</f>
        <v>B03</v>
      </c>
      <c r="N377" t="str">
        <f>_xlfn.XLOOKUP(Table5[[#This Row],[Branch_Id]],Branches!A:A,Branches!B:B)</f>
        <v xml:space="preserve">Vizag </v>
      </c>
      <c r="O377" t="str">
        <f>IF(Table5[[#This Row],[Loan_Amount]]&gt;=1000000,"High value","Normal")</f>
        <v>High value</v>
      </c>
      <c r="P377" t="str">
        <f>IF(Table5[[#This Row],[Approval_Date]]="Approved","Processed","Under Review")</f>
        <v>Under Review</v>
      </c>
      <c r="Q377">
        <f>SUMIFS(Loan_Repayments!E:E,Loan_Repayments!B:B,Table5[[#This Row],[Loan_ID]])</f>
        <v>159738</v>
      </c>
      <c r="R377">
        <f>Table5[[#This Row],[Loan_Amount]]-Table5[[#This Row],[Total_Amount_Paid.]]</f>
        <v>6437032</v>
      </c>
      <c r="S377" t="str">
        <f t="shared" si="5"/>
        <v>Sep</v>
      </c>
      <c r="T377" t="str">
        <f>_xlfn.XLOOKUP(Table5[[#This Row],[Customer_ID]],Customers!A:A,Customers!C:C)</f>
        <v>Male</v>
      </c>
      <c r="U377" t="str">
        <f>_xlfn.XLOOKUP(Table5[[#This Row],[Employee_ID]],Employees!A:A,Employees!B:B)</f>
        <v>Employee 18</v>
      </c>
      <c r="V377" t="str">
        <f>_xlfn.XLOOKUP(Table5[[#This Row],[Branch_Id]],Branches!A:A,Branches!C:C)</f>
        <v>Visakhapatnam</v>
      </c>
      <c r="W377" t="str">
        <f>_xlfn.XLOOKUP(Table5[[#This Row],[Branch_Id]],Branches!A:A,Branches!D:D)</f>
        <v>Andhra Pradesh</v>
      </c>
    </row>
    <row r="378" spans="1:23" x14ac:dyDescent="0.3">
      <c r="A378" t="s">
        <v>993</v>
      </c>
      <c r="B378">
        <v>1026</v>
      </c>
      <c r="C378" t="s">
        <v>237</v>
      </c>
      <c r="D378" t="s">
        <v>297</v>
      </c>
      <c r="E378">
        <v>1049198</v>
      </c>
      <c r="F378">
        <v>12</v>
      </c>
      <c r="G378">
        <v>60</v>
      </c>
      <c r="H378" t="s">
        <v>766</v>
      </c>
      <c r="I378" t="s">
        <v>323</v>
      </c>
      <c r="J378" t="s">
        <v>394</v>
      </c>
      <c r="K378" t="str">
        <f>_xlfn.XLOOKUP(Table5[[#This Row],[Customer_ID]],Customers!A:A,Customers!B:B)</f>
        <v>Customer 1026</v>
      </c>
      <c r="L378" t="str">
        <f>_xlfn.XLOOKUP(Table5[[#This Row],[Loan_Type_ID]],Loan_Types!A:A,Loan_Types!B:B)</f>
        <v>Education Loan</v>
      </c>
      <c r="M378" t="str">
        <f>_xlfn.XLOOKUP(Table5[[#This Row],[Customer_ID]],Customers!A:A,Customers!H:H)</f>
        <v>B04</v>
      </c>
      <c r="N378" t="str">
        <f>_xlfn.XLOOKUP(Table5[[#This Row],[Branch_Id]],Branches!A:A,Branches!B:B)</f>
        <v xml:space="preserve">Guntur </v>
      </c>
      <c r="O378" t="str">
        <f>IF(Table5[[#This Row],[Loan_Amount]]&gt;=1000000,"High value","Normal")</f>
        <v>High value</v>
      </c>
      <c r="P378" t="str">
        <f>IF(Table5[[#This Row],[Approval_Date]]="Approved","Processed","Under Review")</f>
        <v>Under Review</v>
      </c>
      <c r="Q378">
        <f>SUMIFS(Loan_Repayments!E:E,Loan_Repayments!B:B,Table5[[#This Row],[Loan_ID]])</f>
        <v>113476</v>
      </c>
      <c r="R378">
        <f>Table5[[#This Row],[Loan_Amount]]-Table5[[#This Row],[Total_Amount_Paid.]]</f>
        <v>935722</v>
      </c>
      <c r="S378" t="str">
        <f t="shared" si="5"/>
        <v>May</v>
      </c>
      <c r="T378" t="str">
        <f>_xlfn.XLOOKUP(Table5[[#This Row],[Customer_ID]],Customers!A:A,Customers!C:C)</f>
        <v>Male</v>
      </c>
      <c r="U378" t="str">
        <f>_xlfn.XLOOKUP(Table5[[#This Row],[Employee_ID]],Employees!A:A,Employees!B:B)</f>
        <v>Employee 22</v>
      </c>
      <c r="V378" t="str">
        <f>_xlfn.XLOOKUP(Table5[[#This Row],[Branch_Id]],Branches!A:A,Branches!C:C)</f>
        <v>Guntur</v>
      </c>
      <c r="W378" t="str">
        <f>_xlfn.XLOOKUP(Table5[[#This Row],[Branch_Id]],Branches!A:A,Branches!D:D)</f>
        <v>Andhra Pradesh</v>
      </c>
    </row>
    <row r="379" spans="1:23" x14ac:dyDescent="0.3">
      <c r="A379" t="s">
        <v>994</v>
      </c>
      <c r="B379">
        <v>1088</v>
      </c>
      <c r="C379" t="s">
        <v>231</v>
      </c>
      <c r="D379" t="s">
        <v>307</v>
      </c>
      <c r="E379">
        <v>7352264</v>
      </c>
      <c r="F379">
        <v>8.5</v>
      </c>
      <c r="G379">
        <v>60</v>
      </c>
      <c r="H379" t="s">
        <v>453</v>
      </c>
      <c r="I379" t="s">
        <v>323</v>
      </c>
      <c r="J379" t="s">
        <v>625</v>
      </c>
      <c r="K379" t="str">
        <f>_xlfn.XLOOKUP(Table5[[#This Row],[Customer_ID]],Customers!A:A,Customers!B:B)</f>
        <v>Customer 1088</v>
      </c>
      <c r="L379" t="str">
        <f>_xlfn.XLOOKUP(Table5[[#This Row],[Loan_Type_ID]],Loan_Types!A:A,Loan_Types!B:B)</f>
        <v>Home Loan</v>
      </c>
      <c r="M379" t="str">
        <f>_xlfn.XLOOKUP(Table5[[#This Row],[Customer_ID]],Customers!A:A,Customers!H:H)</f>
        <v>B01</v>
      </c>
      <c r="N379" t="str">
        <f>_xlfn.XLOOKUP(Table5[[#This Row],[Branch_Id]],Branches!A:A,Branches!B:B)</f>
        <v xml:space="preserve">Hyderabad </v>
      </c>
      <c r="O379" t="str">
        <f>IF(Table5[[#This Row],[Loan_Amount]]&gt;=1000000,"High value","Normal")</f>
        <v>High value</v>
      </c>
      <c r="P379" t="str">
        <f>IF(Table5[[#This Row],[Approval_Date]]="Approved","Processed","Under Review")</f>
        <v>Under Review</v>
      </c>
      <c r="Q379">
        <f>SUMIFS(Loan_Repayments!E:E,Loan_Repayments!B:B,Table5[[#This Row],[Loan_ID]])</f>
        <v>64274</v>
      </c>
      <c r="R379">
        <f>Table5[[#This Row],[Loan_Amount]]-Table5[[#This Row],[Total_Amount_Paid.]]</f>
        <v>7287990</v>
      </c>
      <c r="S379" t="str">
        <f t="shared" si="5"/>
        <v>Feb</v>
      </c>
      <c r="T379" t="str">
        <f>_xlfn.XLOOKUP(Table5[[#This Row],[Customer_ID]],Customers!A:A,Customers!C:C)</f>
        <v>Female</v>
      </c>
      <c r="U379" t="str">
        <f>_xlfn.XLOOKUP(Table5[[#This Row],[Employee_ID]],Employees!A:A,Employees!B:B)</f>
        <v>Employee 27</v>
      </c>
      <c r="V379" t="str">
        <f>_xlfn.XLOOKUP(Table5[[#This Row],[Branch_Id]],Branches!A:A,Branches!C:C)</f>
        <v>Hyderabad</v>
      </c>
      <c r="W379" t="str">
        <f>_xlfn.XLOOKUP(Table5[[#This Row],[Branch_Id]],Branches!A:A,Branches!D:D)</f>
        <v>Telangana</v>
      </c>
    </row>
    <row r="380" spans="1:23" x14ac:dyDescent="0.3">
      <c r="A380" t="s">
        <v>995</v>
      </c>
      <c r="B380">
        <v>1177</v>
      </c>
      <c r="C380" t="s">
        <v>239</v>
      </c>
      <c r="D380" t="s">
        <v>303</v>
      </c>
      <c r="E380">
        <v>6364739</v>
      </c>
      <c r="F380">
        <v>9.5</v>
      </c>
      <c r="G380">
        <v>84</v>
      </c>
      <c r="H380" t="s">
        <v>954</v>
      </c>
      <c r="I380" t="s">
        <v>346</v>
      </c>
      <c r="K380" t="str">
        <f>_xlfn.XLOOKUP(Table5[[#This Row],[Customer_ID]],Customers!A:A,Customers!B:B)</f>
        <v>Customer 1177</v>
      </c>
      <c r="L380" t="str">
        <f>_xlfn.XLOOKUP(Table5[[#This Row],[Loan_Type_ID]],Loan_Types!A:A,Loan_Types!B:B)</f>
        <v>Business Loan</v>
      </c>
      <c r="M380" t="str">
        <f>_xlfn.XLOOKUP(Table5[[#This Row],[Customer_ID]],Customers!A:A,Customers!H:H)</f>
        <v>B03</v>
      </c>
      <c r="N380" t="str">
        <f>_xlfn.XLOOKUP(Table5[[#This Row],[Branch_Id]],Branches!A:A,Branches!B:B)</f>
        <v xml:space="preserve">Vizag </v>
      </c>
      <c r="O380" t="str">
        <f>IF(Table5[[#This Row],[Loan_Amount]]&gt;=1000000,"High value","Normal")</f>
        <v>High value</v>
      </c>
      <c r="P380" t="str">
        <f>IF(Table5[[#This Row],[Approval_Date]]="Approved","Processed","Under Review")</f>
        <v>Under Review</v>
      </c>
      <c r="Q380">
        <f>SUMIFS(Loan_Repayments!E:E,Loan_Repayments!B:B,Table5[[#This Row],[Loan_ID]])</f>
        <v>123269</v>
      </c>
      <c r="R380">
        <f>Table5[[#This Row],[Loan_Amount]]-Table5[[#This Row],[Total_Amount_Paid.]]</f>
        <v>6241470</v>
      </c>
      <c r="S380" t="str">
        <f t="shared" si="5"/>
        <v>Feb</v>
      </c>
      <c r="T380" t="str">
        <f>_xlfn.XLOOKUP(Table5[[#This Row],[Customer_ID]],Customers!A:A,Customers!C:C)</f>
        <v>Female</v>
      </c>
      <c r="U380" t="str">
        <f>_xlfn.XLOOKUP(Table5[[#This Row],[Employee_ID]],Employees!A:A,Employees!B:B)</f>
        <v>Employee 25</v>
      </c>
      <c r="V380" t="str">
        <f>_xlfn.XLOOKUP(Table5[[#This Row],[Branch_Id]],Branches!A:A,Branches!C:C)</f>
        <v>Visakhapatnam</v>
      </c>
      <c r="W380" t="str">
        <f>_xlfn.XLOOKUP(Table5[[#This Row],[Branch_Id]],Branches!A:A,Branches!D:D)</f>
        <v>Andhra Pradesh</v>
      </c>
    </row>
    <row r="381" spans="1:23" x14ac:dyDescent="0.3">
      <c r="A381" t="s">
        <v>996</v>
      </c>
      <c r="B381">
        <v>1101</v>
      </c>
      <c r="C381" t="s">
        <v>233</v>
      </c>
      <c r="D381" t="s">
        <v>283</v>
      </c>
      <c r="E381">
        <v>8490363</v>
      </c>
      <c r="F381">
        <v>9.5</v>
      </c>
      <c r="G381">
        <v>60</v>
      </c>
      <c r="H381" t="s">
        <v>709</v>
      </c>
      <c r="I381" t="s">
        <v>323</v>
      </c>
      <c r="J381" t="s">
        <v>562</v>
      </c>
      <c r="K381" t="str">
        <f>_xlfn.XLOOKUP(Table5[[#This Row],[Customer_ID]],Customers!A:A,Customers!B:B)</f>
        <v>Customer 1101</v>
      </c>
      <c r="L381" t="str">
        <f>_xlfn.XLOOKUP(Table5[[#This Row],[Loan_Type_ID]],Loan_Types!A:A,Loan_Types!B:B)</f>
        <v>Personal Loan</v>
      </c>
      <c r="M381" t="str">
        <f>_xlfn.XLOOKUP(Table5[[#This Row],[Customer_ID]],Customers!A:A,Customers!H:H)</f>
        <v>B04</v>
      </c>
      <c r="N381" t="str">
        <f>_xlfn.XLOOKUP(Table5[[#This Row],[Branch_Id]],Branches!A:A,Branches!B:B)</f>
        <v xml:space="preserve">Guntur </v>
      </c>
      <c r="O381" t="str">
        <f>IF(Table5[[#This Row],[Loan_Amount]]&gt;=1000000,"High value","Normal")</f>
        <v>High value</v>
      </c>
      <c r="P381" t="str">
        <f>IF(Table5[[#This Row],[Approval_Date]]="Approved","Processed","Under Review")</f>
        <v>Under Review</v>
      </c>
      <c r="Q381">
        <f>SUMIFS(Loan_Repayments!E:E,Loan_Repayments!B:B,Table5[[#This Row],[Loan_ID]])</f>
        <v>74359</v>
      </c>
      <c r="R381">
        <f>Table5[[#This Row],[Loan_Amount]]-Table5[[#This Row],[Total_Amount_Paid.]]</f>
        <v>8416004</v>
      </c>
      <c r="S381" t="str">
        <f t="shared" si="5"/>
        <v>Nov</v>
      </c>
      <c r="T381" t="str">
        <f>_xlfn.XLOOKUP(Table5[[#This Row],[Customer_ID]],Customers!A:A,Customers!C:C)</f>
        <v>Male</v>
      </c>
      <c r="U381" t="str">
        <f>_xlfn.XLOOKUP(Table5[[#This Row],[Employee_ID]],Employees!A:A,Employees!B:B)</f>
        <v>Employee 15</v>
      </c>
      <c r="V381" t="str">
        <f>_xlfn.XLOOKUP(Table5[[#This Row],[Branch_Id]],Branches!A:A,Branches!C:C)</f>
        <v>Guntur</v>
      </c>
      <c r="W381" t="str">
        <f>_xlfn.XLOOKUP(Table5[[#This Row],[Branch_Id]],Branches!A:A,Branches!D:D)</f>
        <v>Andhra Pradesh</v>
      </c>
    </row>
    <row r="382" spans="1:23" x14ac:dyDescent="0.3">
      <c r="A382" t="s">
        <v>997</v>
      </c>
      <c r="B382">
        <v>1075</v>
      </c>
      <c r="C382" t="s">
        <v>235</v>
      </c>
      <c r="D382" t="s">
        <v>266</v>
      </c>
      <c r="E382">
        <v>7214130</v>
      </c>
      <c r="F382">
        <v>12</v>
      </c>
      <c r="G382">
        <v>120</v>
      </c>
      <c r="H382" t="s">
        <v>936</v>
      </c>
      <c r="I382" t="s">
        <v>323</v>
      </c>
      <c r="J382" t="s">
        <v>998</v>
      </c>
      <c r="K382" t="str">
        <f>_xlfn.XLOOKUP(Table5[[#This Row],[Customer_ID]],Customers!A:A,Customers!B:B)</f>
        <v>Customer 1075</v>
      </c>
      <c r="L382" t="str">
        <f>_xlfn.XLOOKUP(Table5[[#This Row],[Loan_Type_ID]],Loan_Types!A:A,Loan_Types!B:B)</f>
        <v>Car Loan</v>
      </c>
      <c r="M382" t="str">
        <f>_xlfn.XLOOKUP(Table5[[#This Row],[Customer_ID]],Customers!A:A,Customers!H:H)</f>
        <v>B01</v>
      </c>
      <c r="N382" t="str">
        <f>_xlfn.XLOOKUP(Table5[[#This Row],[Branch_Id]],Branches!A:A,Branches!B:B)</f>
        <v xml:space="preserve">Hyderabad </v>
      </c>
      <c r="O382" t="str">
        <f>IF(Table5[[#This Row],[Loan_Amount]]&gt;=1000000,"High value","Normal")</f>
        <v>High value</v>
      </c>
      <c r="P382" t="str">
        <f>IF(Table5[[#This Row],[Approval_Date]]="Approved","Processed","Under Review")</f>
        <v>Under Review</v>
      </c>
      <c r="Q382">
        <f>SUMIFS(Loan_Repayments!E:E,Loan_Repayments!B:B,Table5[[#This Row],[Loan_ID]])</f>
        <v>141003</v>
      </c>
      <c r="R382">
        <f>Table5[[#This Row],[Loan_Amount]]-Table5[[#This Row],[Total_Amount_Paid.]]</f>
        <v>7073127</v>
      </c>
      <c r="S382" t="str">
        <f t="shared" si="5"/>
        <v>Oct</v>
      </c>
      <c r="T382" t="str">
        <f>_xlfn.XLOOKUP(Table5[[#This Row],[Customer_ID]],Customers!A:A,Customers!C:C)</f>
        <v>Male</v>
      </c>
      <c r="U382" t="str">
        <f>_xlfn.XLOOKUP(Table5[[#This Row],[Employee_ID]],Employees!A:A,Employees!B:B)</f>
        <v>Employee 7</v>
      </c>
      <c r="V382" t="str">
        <f>_xlfn.XLOOKUP(Table5[[#This Row],[Branch_Id]],Branches!A:A,Branches!C:C)</f>
        <v>Hyderabad</v>
      </c>
      <c r="W382" t="str">
        <f>_xlfn.XLOOKUP(Table5[[#This Row],[Branch_Id]],Branches!A:A,Branches!D:D)</f>
        <v>Telangana</v>
      </c>
    </row>
    <row r="383" spans="1:23" x14ac:dyDescent="0.3">
      <c r="A383" t="s">
        <v>999</v>
      </c>
      <c r="B383">
        <v>1024</v>
      </c>
      <c r="C383" t="s">
        <v>233</v>
      </c>
      <c r="D383" t="s">
        <v>289</v>
      </c>
      <c r="E383">
        <v>5708881</v>
      </c>
      <c r="F383">
        <v>7.5</v>
      </c>
      <c r="G383">
        <v>240</v>
      </c>
      <c r="H383" t="s">
        <v>1000</v>
      </c>
      <c r="I383" t="s">
        <v>336</v>
      </c>
      <c r="K383" t="str">
        <f>_xlfn.XLOOKUP(Table5[[#This Row],[Customer_ID]],Customers!A:A,Customers!B:B)</f>
        <v>Customer 1024</v>
      </c>
      <c r="L383" t="str">
        <f>_xlfn.XLOOKUP(Table5[[#This Row],[Loan_Type_ID]],Loan_Types!A:A,Loan_Types!B:B)</f>
        <v>Personal Loan</v>
      </c>
      <c r="M383" t="str">
        <f>_xlfn.XLOOKUP(Table5[[#This Row],[Customer_ID]],Customers!A:A,Customers!H:H)</f>
        <v>B02</v>
      </c>
      <c r="N383" t="str">
        <f>_xlfn.XLOOKUP(Table5[[#This Row],[Branch_Id]],Branches!A:A,Branches!B:B)</f>
        <v xml:space="preserve">Vijayawada </v>
      </c>
      <c r="O383" t="str">
        <f>IF(Table5[[#This Row],[Loan_Amount]]&gt;=1000000,"High value","Normal")</f>
        <v>High value</v>
      </c>
      <c r="P383" t="str">
        <f>IF(Table5[[#This Row],[Approval_Date]]="Approved","Processed","Under Review")</f>
        <v>Under Review</v>
      </c>
      <c r="Q383">
        <f>SUMIFS(Loan_Repayments!E:E,Loan_Repayments!B:B,Table5[[#This Row],[Loan_ID]])</f>
        <v>97009</v>
      </c>
      <c r="R383">
        <f>Table5[[#This Row],[Loan_Amount]]-Table5[[#This Row],[Total_Amount_Paid.]]</f>
        <v>5611872</v>
      </c>
      <c r="S383" t="str">
        <f t="shared" si="5"/>
        <v>Feb</v>
      </c>
      <c r="T383" t="str">
        <f>_xlfn.XLOOKUP(Table5[[#This Row],[Customer_ID]],Customers!A:A,Customers!C:C)</f>
        <v>Male</v>
      </c>
      <c r="U383" t="str">
        <f>_xlfn.XLOOKUP(Table5[[#This Row],[Employee_ID]],Employees!A:A,Employees!B:B)</f>
        <v>Employee 18</v>
      </c>
      <c r="V383" t="str">
        <f>_xlfn.XLOOKUP(Table5[[#This Row],[Branch_Id]],Branches!A:A,Branches!C:C)</f>
        <v>Vijayawada</v>
      </c>
      <c r="W383" t="str">
        <f>_xlfn.XLOOKUP(Table5[[#This Row],[Branch_Id]],Branches!A:A,Branches!D:D)</f>
        <v>Andhra Pradesh</v>
      </c>
    </row>
    <row r="384" spans="1:23" x14ac:dyDescent="0.3">
      <c r="A384" t="s">
        <v>1001</v>
      </c>
      <c r="B384">
        <v>1095</v>
      </c>
      <c r="C384" t="s">
        <v>237</v>
      </c>
      <c r="D384" t="s">
        <v>299</v>
      </c>
      <c r="E384">
        <v>8714067</v>
      </c>
      <c r="F384">
        <v>8.5</v>
      </c>
      <c r="G384">
        <v>240</v>
      </c>
      <c r="H384" t="s">
        <v>416</v>
      </c>
      <c r="I384" t="s">
        <v>346</v>
      </c>
      <c r="K384" t="str">
        <f>_xlfn.XLOOKUP(Table5[[#This Row],[Customer_ID]],Customers!A:A,Customers!B:B)</f>
        <v>Customer 1095</v>
      </c>
      <c r="L384" t="str">
        <f>_xlfn.XLOOKUP(Table5[[#This Row],[Loan_Type_ID]],Loan_Types!A:A,Loan_Types!B:B)</f>
        <v>Education Loan</v>
      </c>
      <c r="M384" t="str">
        <f>_xlfn.XLOOKUP(Table5[[#This Row],[Customer_ID]],Customers!A:A,Customers!H:H)</f>
        <v>B03</v>
      </c>
      <c r="N384" t="str">
        <f>_xlfn.XLOOKUP(Table5[[#This Row],[Branch_Id]],Branches!A:A,Branches!B:B)</f>
        <v xml:space="preserve">Vizag </v>
      </c>
      <c r="O384" t="str">
        <f>IF(Table5[[#This Row],[Loan_Amount]]&gt;=1000000,"High value","Normal")</f>
        <v>High value</v>
      </c>
      <c r="P384" t="str">
        <f>IF(Table5[[#This Row],[Approval_Date]]="Approved","Processed","Under Review")</f>
        <v>Under Review</v>
      </c>
      <c r="Q384">
        <f>SUMIFS(Loan_Repayments!E:E,Loan_Repayments!B:B,Table5[[#This Row],[Loan_ID]])</f>
        <v>64623</v>
      </c>
      <c r="R384">
        <f>Table5[[#This Row],[Loan_Amount]]-Table5[[#This Row],[Total_Amount_Paid.]]</f>
        <v>8649444</v>
      </c>
      <c r="S384" t="str">
        <f t="shared" si="5"/>
        <v>Nov</v>
      </c>
      <c r="T384" t="str">
        <f>_xlfn.XLOOKUP(Table5[[#This Row],[Customer_ID]],Customers!A:A,Customers!C:C)</f>
        <v>Male</v>
      </c>
      <c r="U384" t="str">
        <f>_xlfn.XLOOKUP(Table5[[#This Row],[Employee_ID]],Employees!A:A,Employees!B:B)</f>
        <v>Employee 23</v>
      </c>
      <c r="V384" t="str">
        <f>_xlfn.XLOOKUP(Table5[[#This Row],[Branch_Id]],Branches!A:A,Branches!C:C)</f>
        <v>Visakhapatnam</v>
      </c>
      <c r="W384" t="str">
        <f>_xlfn.XLOOKUP(Table5[[#This Row],[Branch_Id]],Branches!A:A,Branches!D:D)</f>
        <v>Andhra Pradesh</v>
      </c>
    </row>
    <row r="385" spans="1:23" x14ac:dyDescent="0.3">
      <c r="A385" t="s">
        <v>1002</v>
      </c>
      <c r="B385">
        <v>1106</v>
      </c>
      <c r="C385" t="s">
        <v>231</v>
      </c>
      <c r="D385" t="s">
        <v>295</v>
      </c>
      <c r="E385">
        <v>1605344</v>
      </c>
      <c r="F385">
        <v>7.5</v>
      </c>
      <c r="G385">
        <v>60</v>
      </c>
      <c r="H385" t="s">
        <v>948</v>
      </c>
      <c r="I385" t="s">
        <v>323</v>
      </c>
      <c r="J385" t="s">
        <v>1003</v>
      </c>
      <c r="K385" t="str">
        <f>_xlfn.XLOOKUP(Table5[[#This Row],[Customer_ID]],Customers!A:A,Customers!B:B)</f>
        <v>Customer 1106</v>
      </c>
      <c r="L385" t="str">
        <f>_xlfn.XLOOKUP(Table5[[#This Row],[Loan_Type_ID]],Loan_Types!A:A,Loan_Types!B:B)</f>
        <v>Home Loan</v>
      </c>
      <c r="M385" t="str">
        <f>_xlfn.XLOOKUP(Table5[[#This Row],[Customer_ID]],Customers!A:A,Customers!H:H)</f>
        <v>B02</v>
      </c>
      <c r="N385" t="str">
        <f>_xlfn.XLOOKUP(Table5[[#This Row],[Branch_Id]],Branches!A:A,Branches!B:B)</f>
        <v xml:space="preserve">Vijayawada </v>
      </c>
      <c r="O385" t="str">
        <f>IF(Table5[[#This Row],[Loan_Amount]]&gt;=1000000,"High value","Normal")</f>
        <v>High value</v>
      </c>
      <c r="P385" t="str">
        <f>IF(Table5[[#This Row],[Approval_Date]]="Approved","Processed","Under Review")</f>
        <v>Under Review</v>
      </c>
      <c r="Q385">
        <f>SUMIFS(Loan_Repayments!E:E,Loan_Repayments!B:B,Table5[[#This Row],[Loan_ID]])</f>
        <v>180880</v>
      </c>
      <c r="R385">
        <f>Table5[[#This Row],[Loan_Amount]]-Table5[[#This Row],[Total_Amount_Paid.]]</f>
        <v>1424464</v>
      </c>
      <c r="S385" t="str">
        <f t="shared" si="5"/>
        <v>Oct</v>
      </c>
      <c r="T385" t="str">
        <f>_xlfn.XLOOKUP(Table5[[#This Row],[Customer_ID]],Customers!A:A,Customers!C:C)</f>
        <v>Male</v>
      </c>
      <c r="U385" t="str">
        <f>_xlfn.XLOOKUP(Table5[[#This Row],[Employee_ID]],Employees!A:A,Employees!B:B)</f>
        <v>Employee 21</v>
      </c>
      <c r="V385" t="str">
        <f>_xlfn.XLOOKUP(Table5[[#This Row],[Branch_Id]],Branches!A:A,Branches!C:C)</f>
        <v>Vijayawada</v>
      </c>
      <c r="W385" t="str">
        <f>_xlfn.XLOOKUP(Table5[[#This Row],[Branch_Id]],Branches!A:A,Branches!D:D)</f>
        <v>Andhra Pradesh</v>
      </c>
    </row>
    <row r="386" spans="1:23" x14ac:dyDescent="0.3">
      <c r="A386" t="s">
        <v>1004</v>
      </c>
      <c r="B386">
        <v>1052</v>
      </c>
      <c r="C386" t="s">
        <v>233</v>
      </c>
      <c r="D386" t="s">
        <v>262</v>
      </c>
      <c r="E386">
        <v>5838454</v>
      </c>
      <c r="F386">
        <v>9.5</v>
      </c>
      <c r="G386">
        <v>60</v>
      </c>
      <c r="H386" t="s">
        <v>1005</v>
      </c>
      <c r="I386" t="s">
        <v>336</v>
      </c>
      <c r="K386" t="str">
        <f>_xlfn.XLOOKUP(Table5[[#This Row],[Customer_ID]],Customers!A:A,Customers!B:B)</f>
        <v>Customer 1052</v>
      </c>
      <c r="L386" t="str">
        <f>_xlfn.XLOOKUP(Table5[[#This Row],[Loan_Type_ID]],Loan_Types!A:A,Loan_Types!B:B)</f>
        <v>Personal Loan</v>
      </c>
      <c r="M386" t="str">
        <f>_xlfn.XLOOKUP(Table5[[#This Row],[Customer_ID]],Customers!A:A,Customers!H:H)</f>
        <v>B03</v>
      </c>
      <c r="N386" t="str">
        <f>_xlfn.XLOOKUP(Table5[[#This Row],[Branch_Id]],Branches!A:A,Branches!B:B)</f>
        <v xml:space="preserve">Vizag </v>
      </c>
      <c r="O386" t="str">
        <f>IF(Table5[[#This Row],[Loan_Amount]]&gt;=1000000,"High value","Normal")</f>
        <v>High value</v>
      </c>
      <c r="P386" t="str">
        <f>IF(Table5[[#This Row],[Approval_Date]]="Approved","Processed","Under Review")</f>
        <v>Under Review</v>
      </c>
      <c r="Q386">
        <f>SUMIFS(Loan_Repayments!E:E,Loan_Repayments!B:B,Table5[[#This Row],[Loan_ID]])</f>
        <v>123917</v>
      </c>
      <c r="R386">
        <f>Table5[[#This Row],[Loan_Amount]]-Table5[[#This Row],[Total_Amount_Paid.]]</f>
        <v>5714537</v>
      </c>
      <c r="S386" t="str">
        <f t="shared" ref="S386:S449" si="6">TEXT(H386,"mmm")</f>
        <v>Sep</v>
      </c>
      <c r="T386" t="str">
        <f>_xlfn.XLOOKUP(Table5[[#This Row],[Customer_ID]],Customers!A:A,Customers!C:C)</f>
        <v>Male</v>
      </c>
      <c r="U386" t="str">
        <f>_xlfn.XLOOKUP(Table5[[#This Row],[Employee_ID]],Employees!A:A,Employees!B:B)</f>
        <v>Employee 5</v>
      </c>
      <c r="V386" t="str">
        <f>_xlfn.XLOOKUP(Table5[[#This Row],[Branch_Id]],Branches!A:A,Branches!C:C)</f>
        <v>Visakhapatnam</v>
      </c>
      <c r="W386" t="str">
        <f>_xlfn.XLOOKUP(Table5[[#This Row],[Branch_Id]],Branches!A:A,Branches!D:D)</f>
        <v>Andhra Pradesh</v>
      </c>
    </row>
    <row r="387" spans="1:23" x14ac:dyDescent="0.3">
      <c r="A387" t="s">
        <v>1006</v>
      </c>
      <c r="B387">
        <v>1090</v>
      </c>
      <c r="C387" t="s">
        <v>235</v>
      </c>
      <c r="D387" t="s">
        <v>297</v>
      </c>
      <c r="E387">
        <v>1091172</v>
      </c>
      <c r="F387">
        <v>8.5</v>
      </c>
      <c r="G387">
        <v>60</v>
      </c>
      <c r="H387" t="s">
        <v>717</v>
      </c>
      <c r="I387" t="s">
        <v>346</v>
      </c>
      <c r="K387" t="str">
        <f>_xlfn.XLOOKUP(Table5[[#This Row],[Customer_ID]],Customers!A:A,Customers!B:B)</f>
        <v>Customer 1090</v>
      </c>
      <c r="L387" t="str">
        <f>_xlfn.XLOOKUP(Table5[[#This Row],[Loan_Type_ID]],Loan_Types!A:A,Loan_Types!B:B)</f>
        <v>Car Loan</v>
      </c>
      <c r="M387" t="str">
        <f>_xlfn.XLOOKUP(Table5[[#This Row],[Customer_ID]],Customers!A:A,Customers!H:H)</f>
        <v>B04</v>
      </c>
      <c r="N387" t="str">
        <f>_xlfn.XLOOKUP(Table5[[#This Row],[Branch_Id]],Branches!A:A,Branches!B:B)</f>
        <v xml:space="preserve">Guntur </v>
      </c>
      <c r="O387" t="str">
        <f>IF(Table5[[#This Row],[Loan_Amount]]&gt;=1000000,"High value","Normal")</f>
        <v>High value</v>
      </c>
      <c r="P387" t="str">
        <f>IF(Table5[[#This Row],[Approval_Date]]="Approved","Processed","Under Review")</f>
        <v>Under Review</v>
      </c>
      <c r="Q387">
        <f>SUMIFS(Loan_Repayments!E:E,Loan_Repayments!B:B,Table5[[#This Row],[Loan_ID]])</f>
        <v>5210</v>
      </c>
      <c r="R387">
        <f>Table5[[#This Row],[Loan_Amount]]-Table5[[#This Row],[Total_Amount_Paid.]]</f>
        <v>1085962</v>
      </c>
      <c r="S387" t="str">
        <f t="shared" si="6"/>
        <v>Mar</v>
      </c>
      <c r="T387" t="str">
        <f>_xlfn.XLOOKUP(Table5[[#This Row],[Customer_ID]],Customers!A:A,Customers!C:C)</f>
        <v>Male</v>
      </c>
      <c r="U387" t="str">
        <f>_xlfn.XLOOKUP(Table5[[#This Row],[Employee_ID]],Employees!A:A,Employees!B:B)</f>
        <v>Employee 22</v>
      </c>
      <c r="V387" t="str">
        <f>_xlfn.XLOOKUP(Table5[[#This Row],[Branch_Id]],Branches!A:A,Branches!C:C)</f>
        <v>Guntur</v>
      </c>
      <c r="W387" t="str">
        <f>_xlfn.XLOOKUP(Table5[[#This Row],[Branch_Id]],Branches!A:A,Branches!D:D)</f>
        <v>Andhra Pradesh</v>
      </c>
    </row>
    <row r="388" spans="1:23" x14ac:dyDescent="0.3">
      <c r="A388" t="s">
        <v>1007</v>
      </c>
      <c r="B388">
        <v>1099</v>
      </c>
      <c r="C388" t="s">
        <v>239</v>
      </c>
      <c r="D388" t="s">
        <v>307</v>
      </c>
      <c r="E388">
        <v>6609161</v>
      </c>
      <c r="F388">
        <v>7.5</v>
      </c>
      <c r="G388">
        <v>60</v>
      </c>
      <c r="H388" t="s">
        <v>738</v>
      </c>
      <c r="I388" t="s">
        <v>323</v>
      </c>
      <c r="J388" t="s">
        <v>459</v>
      </c>
      <c r="K388" t="str">
        <f>_xlfn.XLOOKUP(Table5[[#This Row],[Customer_ID]],Customers!A:A,Customers!B:B)</f>
        <v>Customer 1099</v>
      </c>
      <c r="L388" t="str">
        <f>_xlfn.XLOOKUP(Table5[[#This Row],[Loan_Type_ID]],Loan_Types!A:A,Loan_Types!B:B)</f>
        <v>Business Loan</v>
      </c>
      <c r="M388" t="str">
        <f>_xlfn.XLOOKUP(Table5[[#This Row],[Customer_ID]],Customers!A:A,Customers!H:H)</f>
        <v>B05</v>
      </c>
      <c r="N388" t="str">
        <f>_xlfn.XLOOKUP(Table5[[#This Row],[Branch_Id]],Branches!A:A,Branches!B:B)</f>
        <v xml:space="preserve">Warangal </v>
      </c>
      <c r="O388" t="str">
        <f>IF(Table5[[#This Row],[Loan_Amount]]&gt;=1000000,"High value","Normal")</f>
        <v>High value</v>
      </c>
      <c r="P388" t="str">
        <f>IF(Table5[[#This Row],[Approval_Date]]="Approved","Processed","Under Review")</f>
        <v>Under Review</v>
      </c>
      <c r="Q388">
        <f>SUMIFS(Loan_Repayments!E:E,Loan_Repayments!B:B,Table5[[#This Row],[Loan_ID]])</f>
        <v>17757</v>
      </c>
      <c r="R388">
        <f>Table5[[#This Row],[Loan_Amount]]-Table5[[#This Row],[Total_Amount_Paid.]]</f>
        <v>6591404</v>
      </c>
      <c r="S388" t="str">
        <f t="shared" si="6"/>
        <v>May</v>
      </c>
      <c r="T388" t="str">
        <f>_xlfn.XLOOKUP(Table5[[#This Row],[Customer_ID]],Customers!A:A,Customers!C:C)</f>
        <v>Female</v>
      </c>
      <c r="U388" t="str">
        <f>_xlfn.XLOOKUP(Table5[[#This Row],[Employee_ID]],Employees!A:A,Employees!B:B)</f>
        <v>Employee 27</v>
      </c>
      <c r="V388" t="str">
        <f>_xlfn.XLOOKUP(Table5[[#This Row],[Branch_Id]],Branches!A:A,Branches!C:C)</f>
        <v>Warangal</v>
      </c>
      <c r="W388" t="str">
        <f>_xlfn.XLOOKUP(Table5[[#This Row],[Branch_Id]],Branches!A:A,Branches!D:D)</f>
        <v>Telangana</v>
      </c>
    </row>
    <row r="389" spans="1:23" x14ac:dyDescent="0.3">
      <c r="A389" t="s">
        <v>1008</v>
      </c>
      <c r="B389">
        <v>1177</v>
      </c>
      <c r="C389" t="s">
        <v>239</v>
      </c>
      <c r="D389" t="s">
        <v>309</v>
      </c>
      <c r="E389">
        <v>4537290</v>
      </c>
      <c r="F389">
        <v>11</v>
      </c>
      <c r="G389">
        <v>36</v>
      </c>
      <c r="H389" t="s">
        <v>426</v>
      </c>
      <c r="I389" t="s">
        <v>336</v>
      </c>
      <c r="K389" t="str">
        <f>_xlfn.XLOOKUP(Table5[[#This Row],[Customer_ID]],Customers!A:A,Customers!B:B)</f>
        <v>Customer 1177</v>
      </c>
      <c r="L389" t="str">
        <f>_xlfn.XLOOKUP(Table5[[#This Row],[Loan_Type_ID]],Loan_Types!A:A,Loan_Types!B:B)</f>
        <v>Business Loan</v>
      </c>
      <c r="M389" t="str">
        <f>_xlfn.XLOOKUP(Table5[[#This Row],[Customer_ID]],Customers!A:A,Customers!H:H)</f>
        <v>B03</v>
      </c>
      <c r="N389" t="str">
        <f>_xlfn.XLOOKUP(Table5[[#This Row],[Branch_Id]],Branches!A:A,Branches!B:B)</f>
        <v xml:space="preserve">Vizag </v>
      </c>
      <c r="O389" t="str">
        <f>IF(Table5[[#This Row],[Loan_Amount]]&gt;=1000000,"High value","Normal")</f>
        <v>High value</v>
      </c>
      <c r="P389" t="str">
        <f>IF(Table5[[#This Row],[Approval_Date]]="Approved","Processed","Under Review")</f>
        <v>Under Review</v>
      </c>
      <c r="Q389">
        <f>SUMIFS(Loan_Repayments!E:E,Loan_Repayments!B:B,Table5[[#This Row],[Loan_ID]])</f>
        <v>170639</v>
      </c>
      <c r="R389">
        <f>Table5[[#This Row],[Loan_Amount]]-Table5[[#This Row],[Total_Amount_Paid.]]</f>
        <v>4366651</v>
      </c>
      <c r="S389" t="str">
        <f t="shared" si="6"/>
        <v>Nov</v>
      </c>
      <c r="T389" t="str">
        <f>_xlfn.XLOOKUP(Table5[[#This Row],[Customer_ID]],Customers!A:A,Customers!C:C)</f>
        <v>Female</v>
      </c>
      <c r="U389" t="str">
        <f>_xlfn.XLOOKUP(Table5[[#This Row],[Employee_ID]],Employees!A:A,Employees!B:B)</f>
        <v>Employee 28</v>
      </c>
      <c r="V389" t="str">
        <f>_xlfn.XLOOKUP(Table5[[#This Row],[Branch_Id]],Branches!A:A,Branches!C:C)</f>
        <v>Visakhapatnam</v>
      </c>
      <c r="W389" t="str">
        <f>_xlfn.XLOOKUP(Table5[[#This Row],[Branch_Id]],Branches!A:A,Branches!D:D)</f>
        <v>Andhra Pradesh</v>
      </c>
    </row>
    <row r="390" spans="1:23" x14ac:dyDescent="0.3">
      <c r="A390" t="s">
        <v>1009</v>
      </c>
      <c r="B390">
        <v>1001</v>
      </c>
      <c r="C390" t="s">
        <v>231</v>
      </c>
      <c r="D390" t="s">
        <v>305</v>
      </c>
      <c r="E390">
        <v>7585550</v>
      </c>
      <c r="F390">
        <v>11</v>
      </c>
      <c r="G390">
        <v>240</v>
      </c>
      <c r="H390" t="s">
        <v>467</v>
      </c>
      <c r="I390" t="s">
        <v>346</v>
      </c>
      <c r="K390" t="str">
        <f>_xlfn.XLOOKUP(Table5[[#This Row],[Customer_ID]],Customers!A:A,Customers!B:B)</f>
        <v>Customer 1001</v>
      </c>
      <c r="L390" t="str">
        <f>_xlfn.XLOOKUP(Table5[[#This Row],[Loan_Type_ID]],Loan_Types!A:A,Loan_Types!B:B)</f>
        <v>Home Loan</v>
      </c>
      <c r="M390" t="str">
        <f>_xlfn.XLOOKUP(Table5[[#This Row],[Customer_ID]],Customers!A:A,Customers!H:H)</f>
        <v>B01</v>
      </c>
      <c r="N390" t="str">
        <f>_xlfn.XLOOKUP(Table5[[#This Row],[Branch_Id]],Branches!A:A,Branches!B:B)</f>
        <v xml:space="preserve">Hyderabad </v>
      </c>
      <c r="O390" t="str">
        <f>IF(Table5[[#This Row],[Loan_Amount]]&gt;=1000000,"High value","Normal")</f>
        <v>High value</v>
      </c>
      <c r="P390" t="str">
        <f>IF(Table5[[#This Row],[Approval_Date]]="Approved","Processed","Under Review")</f>
        <v>Under Review</v>
      </c>
      <c r="Q390">
        <f>SUMIFS(Loan_Repayments!E:E,Loan_Repayments!B:B,Table5[[#This Row],[Loan_ID]])</f>
        <v>52064</v>
      </c>
      <c r="R390">
        <f>Table5[[#This Row],[Loan_Amount]]-Table5[[#This Row],[Total_Amount_Paid.]]</f>
        <v>7533486</v>
      </c>
      <c r="S390" t="str">
        <f t="shared" si="6"/>
        <v>May</v>
      </c>
      <c r="T390" t="str">
        <f>_xlfn.XLOOKUP(Table5[[#This Row],[Customer_ID]],Customers!A:A,Customers!C:C)</f>
        <v>Male</v>
      </c>
      <c r="U390" t="str">
        <f>_xlfn.XLOOKUP(Table5[[#This Row],[Employee_ID]],Employees!A:A,Employees!B:B)</f>
        <v>Employee 26</v>
      </c>
      <c r="V390" t="str">
        <f>_xlfn.XLOOKUP(Table5[[#This Row],[Branch_Id]],Branches!A:A,Branches!C:C)</f>
        <v>Hyderabad</v>
      </c>
      <c r="W390" t="str">
        <f>_xlfn.XLOOKUP(Table5[[#This Row],[Branch_Id]],Branches!A:A,Branches!D:D)</f>
        <v>Telangana</v>
      </c>
    </row>
    <row r="391" spans="1:23" x14ac:dyDescent="0.3">
      <c r="A391" t="s">
        <v>1010</v>
      </c>
      <c r="B391">
        <v>1113</v>
      </c>
      <c r="C391" t="s">
        <v>235</v>
      </c>
      <c r="D391" t="s">
        <v>309</v>
      </c>
      <c r="E391">
        <v>4818713</v>
      </c>
      <c r="F391">
        <v>9.5</v>
      </c>
      <c r="G391">
        <v>120</v>
      </c>
      <c r="H391" t="s">
        <v>881</v>
      </c>
      <c r="I391" t="s">
        <v>323</v>
      </c>
      <c r="J391" t="s">
        <v>698</v>
      </c>
      <c r="K391" t="str">
        <f>_xlfn.XLOOKUP(Table5[[#This Row],[Customer_ID]],Customers!A:A,Customers!B:B)</f>
        <v>Customer 1113</v>
      </c>
      <c r="L391" t="str">
        <f>_xlfn.XLOOKUP(Table5[[#This Row],[Loan_Type_ID]],Loan_Types!A:A,Loan_Types!B:B)</f>
        <v>Car Loan</v>
      </c>
      <c r="M391" t="str">
        <f>_xlfn.XLOOKUP(Table5[[#This Row],[Customer_ID]],Customers!A:A,Customers!H:H)</f>
        <v>B02</v>
      </c>
      <c r="N391" t="str">
        <f>_xlfn.XLOOKUP(Table5[[#This Row],[Branch_Id]],Branches!A:A,Branches!B:B)</f>
        <v xml:space="preserve">Vijayawada </v>
      </c>
      <c r="O391" t="str">
        <f>IF(Table5[[#This Row],[Loan_Amount]]&gt;=1000000,"High value","Normal")</f>
        <v>High value</v>
      </c>
      <c r="P391" t="str">
        <f>IF(Table5[[#This Row],[Approval_Date]]="Approved","Processed","Under Review")</f>
        <v>Under Review</v>
      </c>
      <c r="Q391">
        <f>SUMIFS(Loan_Repayments!E:E,Loan_Repayments!B:B,Table5[[#This Row],[Loan_ID]])</f>
        <v>109412</v>
      </c>
      <c r="R391">
        <f>Table5[[#This Row],[Loan_Amount]]-Table5[[#This Row],[Total_Amount_Paid.]]</f>
        <v>4709301</v>
      </c>
      <c r="S391" t="str">
        <f t="shared" si="6"/>
        <v>Dec</v>
      </c>
      <c r="T391" t="str">
        <f>_xlfn.XLOOKUP(Table5[[#This Row],[Customer_ID]],Customers!A:A,Customers!C:C)</f>
        <v>Female</v>
      </c>
      <c r="U391" t="str">
        <f>_xlfn.XLOOKUP(Table5[[#This Row],[Employee_ID]],Employees!A:A,Employees!B:B)</f>
        <v>Employee 28</v>
      </c>
      <c r="V391" t="str">
        <f>_xlfn.XLOOKUP(Table5[[#This Row],[Branch_Id]],Branches!A:A,Branches!C:C)</f>
        <v>Vijayawada</v>
      </c>
      <c r="W391" t="str">
        <f>_xlfn.XLOOKUP(Table5[[#This Row],[Branch_Id]],Branches!A:A,Branches!D:D)</f>
        <v>Andhra Pradesh</v>
      </c>
    </row>
    <row r="392" spans="1:23" x14ac:dyDescent="0.3">
      <c r="A392" t="s">
        <v>1011</v>
      </c>
      <c r="B392">
        <v>1005</v>
      </c>
      <c r="C392" t="s">
        <v>233</v>
      </c>
      <c r="D392" t="s">
        <v>271</v>
      </c>
      <c r="E392">
        <v>9518691</v>
      </c>
      <c r="F392">
        <v>12</v>
      </c>
      <c r="G392">
        <v>36</v>
      </c>
      <c r="H392" t="s">
        <v>504</v>
      </c>
      <c r="I392" t="s">
        <v>323</v>
      </c>
      <c r="J392" t="s">
        <v>881</v>
      </c>
      <c r="K392" t="str">
        <f>_xlfn.XLOOKUP(Table5[[#This Row],[Customer_ID]],Customers!A:A,Customers!B:B)</f>
        <v>Customer 1005</v>
      </c>
      <c r="L392" t="str">
        <f>_xlfn.XLOOKUP(Table5[[#This Row],[Loan_Type_ID]],Loan_Types!A:A,Loan_Types!B:B)</f>
        <v>Personal Loan</v>
      </c>
      <c r="M392" t="str">
        <f>_xlfn.XLOOKUP(Table5[[#This Row],[Customer_ID]],Customers!A:A,Customers!H:H)</f>
        <v>B03</v>
      </c>
      <c r="N392" t="str">
        <f>_xlfn.XLOOKUP(Table5[[#This Row],[Branch_Id]],Branches!A:A,Branches!B:B)</f>
        <v xml:space="preserve">Vizag </v>
      </c>
      <c r="O392" t="str">
        <f>IF(Table5[[#This Row],[Loan_Amount]]&gt;=1000000,"High value","Normal")</f>
        <v>High value</v>
      </c>
      <c r="P392" t="str">
        <f>IF(Table5[[#This Row],[Approval_Date]]="Approved","Processed","Under Review")</f>
        <v>Under Review</v>
      </c>
      <c r="Q392">
        <f>SUMIFS(Loan_Repayments!E:E,Loan_Repayments!B:B,Table5[[#This Row],[Loan_ID]])</f>
        <v>82831</v>
      </c>
      <c r="R392">
        <f>Table5[[#This Row],[Loan_Amount]]-Table5[[#This Row],[Total_Amount_Paid.]]</f>
        <v>9435860</v>
      </c>
      <c r="S392" t="str">
        <f t="shared" si="6"/>
        <v>Nov</v>
      </c>
      <c r="T392" t="str">
        <f>_xlfn.XLOOKUP(Table5[[#This Row],[Customer_ID]],Customers!A:A,Customers!C:C)</f>
        <v>Male</v>
      </c>
      <c r="U392" t="str">
        <f>_xlfn.XLOOKUP(Table5[[#This Row],[Employee_ID]],Employees!A:A,Employees!B:B)</f>
        <v>Employee 9</v>
      </c>
      <c r="V392" t="str">
        <f>_xlfn.XLOOKUP(Table5[[#This Row],[Branch_Id]],Branches!A:A,Branches!C:C)</f>
        <v>Visakhapatnam</v>
      </c>
      <c r="W392" t="str">
        <f>_xlfn.XLOOKUP(Table5[[#This Row],[Branch_Id]],Branches!A:A,Branches!D:D)</f>
        <v>Andhra Pradesh</v>
      </c>
    </row>
    <row r="393" spans="1:23" x14ac:dyDescent="0.3">
      <c r="A393" t="s">
        <v>1012</v>
      </c>
      <c r="B393">
        <v>1144</v>
      </c>
      <c r="C393" t="s">
        <v>237</v>
      </c>
      <c r="D393" t="s">
        <v>275</v>
      </c>
      <c r="E393">
        <v>4587951</v>
      </c>
      <c r="F393">
        <v>9.5</v>
      </c>
      <c r="G393">
        <v>60</v>
      </c>
      <c r="H393" t="s">
        <v>486</v>
      </c>
      <c r="I393" t="s">
        <v>323</v>
      </c>
      <c r="J393" t="s">
        <v>583</v>
      </c>
      <c r="K393" t="str">
        <f>_xlfn.XLOOKUP(Table5[[#This Row],[Customer_ID]],Customers!A:A,Customers!B:B)</f>
        <v>Customer 1144</v>
      </c>
      <c r="L393" t="str">
        <f>_xlfn.XLOOKUP(Table5[[#This Row],[Loan_Type_ID]],Loan_Types!A:A,Loan_Types!B:B)</f>
        <v>Education Loan</v>
      </c>
      <c r="M393" t="str">
        <f>_xlfn.XLOOKUP(Table5[[#This Row],[Customer_ID]],Customers!A:A,Customers!H:H)</f>
        <v>B01</v>
      </c>
      <c r="N393" t="str">
        <f>_xlfn.XLOOKUP(Table5[[#This Row],[Branch_Id]],Branches!A:A,Branches!B:B)</f>
        <v xml:space="preserve">Hyderabad </v>
      </c>
      <c r="O393" t="str">
        <f>IF(Table5[[#This Row],[Loan_Amount]]&gt;=1000000,"High value","Normal")</f>
        <v>High value</v>
      </c>
      <c r="P393" t="str">
        <f>IF(Table5[[#This Row],[Approval_Date]]="Approved","Processed","Under Review")</f>
        <v>Under Review</v>
      </c>
      <c r="Q393">
        <f>SUMIFS(Loan_Repayments!E:E,Loan_Repayments!B:B,Table5[[#This Row],[Loan_ID]])</f>
        <v>116237</v>
      </c>
      <c r="R393">
        <f>Table5[[#This Row],[Loan_Amount]]-Table5[[#This Row],[Total_Amount_Paid.]]</f>
        <v>4471714</v>
      </c>
      <c r="S393" t="str">
        <f t="shared" si="6"/>
        <v>Oct</v>
      </c>
      <c r="T393" t="str">
        <f>_xlfn.XLOOKUP(Table5[[#This Row],[Customer_ID]],Customers!A:A,Customers!C:C)</f>
        <v>Female</v>
      </c>
      <c r="U393" t="str">
        <f>_xlfn.XLOOKUP(Table5[[#This Row],[Employee_ID]],Employees!A:A,Employees!B:B)</f>
        <v>Employee 11</v>
      </c>
      <c r="V393" t="str">
        <f>_xlfn.XLOOKUP(Table5[[#This Row],[Branch_Id]],Branches!A:A,Branches!C:C)</f>
        <v>Hyderabad</v>
      </c>
      <c r="W393" t="str">
        <f>_xlfn.XLOOKUP(Table5[[#This Row],[Branch_Id]],Branches!A:A,Branches!D:D)</f>
        <v>Telangana</v>
      </c>
    </row>
    <row r="394" spans="1:23" x14ac:dyDescent="0.3">
      <c r="A394" t="s">
        <v>1013</v>
      </c>
      <c r="B394">
        <v>1089</v>
      </c>
      <c r="C394" t="s">
        <v>237</v>
      </c>
      <c r="D394" t="s">
        <v>255</v>
      </c>
      <c r="E394">
        <v>8419158</v>
      </c>
      <c r="F394">
        <v>12</v>
      </c>
      <c r="G394">
        <v>120</v>
      </c>
      <c r="H394" t="s">
        <v>479</v>
      </c>
      <c r="I394" t="s">
        <v>336</v>
      </c>
      <c r="K394" t="str">
        <f>_xlfn.XLOOKUP(Table5[[#This Row],[Customer_ID]],Customers!A:A,Customers!B:B)</f>
        <v>Customer 1089</v>
      </c>
      <c r="L394" t="str">
        <f>_xlfn.XLOOKUP(Table5[[#This Row],[Loan_Type_ID]],Loan_Types!A:A,Loan_Types!B:B)</f>
        <v>Education Loan</v>
      </c>
      <c r="M394" t="str">
        <f>_xlfn.XLOOKUP(Table5[[#This Row],[Customer_ID]],Customers!A:A,Customers!H:H)</f>
        <v>B05</v>
      </c>
      <c r="N394" t="str">
        <f>_xlfn.XLOOKUP(Table5[[#This Row],[Branch_Id]],Branches!A:A,Branches!B:B)</f>
        <v xml:space="preserve">Warangal </v>
      </c>
      <c r="O394" t="str">
        <f>IF(Table5[[#This Row],[Loan_Amount]]&gt;=1000000,"High value","Normal")</f>
        <v>High value</v>
      </c>
      <c r="P394" t="str">
        <f>IF(Table5[[#This Row],[Approval_Date]]="Approved","Processed","Under Review")</f>
        <v>Under Review</v>
      </c>
      <c r="Q394">
        <f>SUMIFS(Loan_Repayments!E:E,Loan_Repayments!B:B,Table5[[#This Row],[Loan_ID]])</f>
        <v>200091</v>
      </c>
      <c r="R394">
        <f>Table5[[#This Row],[Loan_Amount]]-Table5[[#This Row],[Total_Amount_Paid.]]</f>
        <v>8219067</v>
      </c>
      <c r="S394" t="str">
        <f t="shared" si="6"/>
        <v>Jul</v>
      </c>
      <c r="T394" t="str">
        <f>_xlfn.XLOOKUP(Table5[[#This Row],[Customer_ID]],Customers!A:A,Customers!C:C)</f>
        <v>Male</v>
      </c>
      <c r="U394" t="str">
        <f>_xlfn.XLOOKUP(Table5[[#This Row],[Employee_ID]],Employees!A:A,Employees!B:B)</f>
        <v>Employee 2</v>
      </c>
      <c r="V394" t="str">
        <f>_xlfn.XLOOKUP(Table5[[#This Row],[Branch_Id]],Branches!A:A,Branches!C:C)</f>
        <v>Warangal</v>
      </c>
      <c r="W394" t="str">
        <f>_xlfn.XLOOKUP(Table5[[#This Row],[Branch_Id]],Branches!A:A,Branches!D:D)</f>
        <v>Telangana</v>
      </c>
    </row>
    <row r="395" spans="1:23" x14ac:dyDescent="0.3">
      <c r="A395" t="s">
        <v>1014</v>
      </c>
      <c r="B395">
        <v>1079</v>
      </c>
      <c r="C395" t="s">
        <v>239</v>
      </c>
      <c r="D395" t="s">
        <v>271</v>
      </c>
      <c r="E395">
        <v>9806684</v>
      </c>
      <c r="F395">
        <v>12</v>
      </c>
      <c r="G395">
        <v>240</v>
      </c>
      <c r="H395" t="s">
        <v>533</v>
      </c>
      <c r="I395" t="s">
        <v>323</v>
      </c>
      <c r="J395" t="s">
        <v>368</v>
      </c>
      <c r="K395" t="str">
        <f>_xlfn.XLOOKUP(Table5[[#This Row],[Customer_ID]],Customers!A:A,Customers!B:B)</f>
        <v>Customer 1079</v>
      </c>
      <c r="L395" t="str">
        <f>_xlfn.XLOOKUP(Table5[[#This Row],[Loan_Type_ID]],Loan_Types!A:A,Loan_Types!B:B)</f>
        <v>Business Loan</v>
      </c>
      <c r="M395" t="str">
        <f>_xlfn.XLOOKUP(Table5[[#This Row],[Customer_ID]],Customers!A:A,Customers!H:H)</f>
        <v>B01</v>
      </c>
      <c r="N395" t="str">
        <f>_xlfn.XLOOKUP(Table5[[#This Row],[Branch_Id]],Branches!A:A,Branches!B:B)</f>
        <v xml:space="preserve">Hyderabad </v>
      </c>
      <c r="O395" t="str">
        <f>IF(Table5[[#This Row],[Loan_Amount]]&gt;=1000000,"High value","Normal")</f>
        <v>High value</v>
      </c>
      <c r="P395" t="str">
        <f>IF(Table5[[#This Row],[Approval_Date]]="Approved","Processed","Under Review")</f>
        <v>Under Review</v>
      </c>
      <c r="Q395">
        <f>SUMIFS(Loan_Repayments!E:E,Loan_Repayments!B:B,Table5[[#This Row],[Loan_ID]])</f>
        <v>110577</v>
      </c>
      <c r="R395">
        <f>Table5[[#This Row],[Loan_Amount]]-Table5[[#This Row],[Total_Amount_Paid.]]</f>
        <v>9696107</v>
      </c>
      <c r="S395" t="str">
        <f t="shared" si="6"/>
        <v>Jan</v>
      </c>
      <c r="T395" t="str">
        <f>_xlfn.XLOOKUP(Table5[[#This Row],[Customer_ID]],Customers!A:A,Customers!C:C)</f>
        <v>Male</v>
      </c>
      <c r="U395" t="str">
        <f>_xlfn.XLOOKUP(Table5[[#This Row],[Employee_ID]],Employees!A:A,Employees!B:B)</f>
        <v>Employee 9</v>
      </c>
      <c r="V395" t="str">
        <f>_xlfn.XLOOKUP(Table5[[#This Row],[Branch_Id]],Branches!A:A,Branches!C:C)</f>
        <v>Hyderabad</v>
      </c>
      <c r="W395" t="str">
        <f>_xlfn.XLOOKUP(Table5[[#This Row],[Branch_Id]],Branches!A:A,Branches!D:D)</f>
        <v>Telangana</v>
      </c>
    </row>
    <row r="396" spans="1:23" x14ac:dyDescent="0.3">
      <c r="A396" t="s">
        <v>1015</v>
      </c>
      <c r="B396">
        <v>1137</v>
      </c>
      <c r="C396" t="s">
        <v>239</v>
      </c>
      <c r="D396" t="s">
        <v>289</v>
      </c>
      <c r="E396">
        <v>5046325</v>
      </c>
      <c r="F396">
        <v>11</v>
      </c>
      <c r="G396">
        <v>240</v>
      </c>
      <c r="H396" t="s">
        <v>715</v>
      </c>
      <c r="I396" t="s">
        <v>323</v>
      </c>
      <c r="J396" t="s">
        <v>1016</v>
      </c>
      <c r="K396" t="str">
        <f>_xlfn.XLOOKUP(Table5[[#This Row],[Customer_ID]],Customers!A:A,Customers!B:B)</f>
        <v>Customer 1137</v>
      </c>
      <c r="L396" t="str">
        <f>_xlfn.XLOOKUP(Table5[[#This Row],[Loan_Type_ID]],Loan_Types!A:A,Loan_Types!B:B)</f>
        <v>Business Loan</v>
      </c>
      <c r="M396" t="str">
        <f>_xlfn.XLOOKUP(Table5[[#This Row],[Customer_ID]],Customers!A:A,Customers!H:H)</f>
        <v>B05</v>
      </c>
      <c r="N396" t="str">
        <f>_xlfn.XLOOKUP(Table5[[#This Row],[Branch_Id]],Branches!A:A,Branches!B:B)</f>
        <v xml:space="preserve">Warangal </v>
      </c>
      <c r="O396" t="str">
        <f>IF(Table5[[#This Row],[Loan_Amount]]&gt;=1000000,"High value","Normal")</f>
        <v>High value</v>
      </c>
      <c r="P396" t="str">
        <f>IF(Table5[[#This Row],[Approval_Date]]="Approved","Processed","Under Review")</f>
        <v>Under Review</v>
      </c>
      <c r="Q396">
        <f>SUMIFS(Loan_Repayments!E:E,Loan_Repayments!B:B,Table5[[#This Row],[Loan_ID]])</f>
        <v>21174</v>
      </c>
      <c r="R396">
        <f>Table5[[#This Row],[Loan_Amount]]-Table5[[#This Row],[Total_Amount_Paid.]]</f>
        <v>5025151</v>
      </c>
      <c r="S396" t="str">
        <f t="shared" si="6"/>
        <v>Mar</v>
      </c>
      <c r="T396" t="str">
        <f>_xlfn.XLOOKUP(Table5[[#This Row],[Customer_ID]],Customers!A:A,Customers!C:C)</f>
        <v>Female</v>
      </c>
      <c r="U396" t="str">
        <f>_xlfn.XLOOKUP(Table5[[#This Row],[Employee_ID]],Employees!A:A,Employees!B:B)</f>
        <v>Employee 18</v>
      </c>
      <c r="V396" t="str">
        <f>_xlfn.XLOOKUP(Table5[[#This Row],[Branch_Id]],Branches!A:A,Branches!C:C)</f>
        <v>Warangal</v>
      </c>
      <c r="W396" t="str">
        <f>_xlfn.XLOOKUP(Table5[[#This Row],[Branch_Id]],Branches!A:A,Branches!D:D)</f>
        <v>Telangana</v>
      </c>
    </row>
    <row r="397" spans="1:23" x14ac:dyDescent="0.3">
      <c r="A397" t="s">
        <v>1017</v>
      </c>
      <c r="B397">
        <v>1043</v>
      </c>
      <c r="C397" t="s">
        <v>239</v>
      </c>
      <c r="D397" t="s">
        <v>279</v>
      </c>
      <c r="E397">
        <v>9506864</v>
      </c>
      <c r="F397">
        <v>8.5</v>
      </c>
      <c r="G397">
        <v>120</v>
      </c>
      <c r="H397" t="s">
        <v>1018</v>
      </c>
      <c r="I397" t="s">
        <v>336</v>
      </c>
      <c r="K397" t="str">
        <f>_xlfn.XLOOKUP(Table5[[#This Row],[Customer_ID]],Customers!A:A,Customers!B:B)</f>
        <v>Customer 1043</v>
      </c>
      <c r="L397" t="str">
        <f>_xlfn.XLOOKUP(Table5[[#This Row],[Loan_Type_ID]],Loan_Types!A:A,Loan_Types!B:B)</f>
        <v>Business Loan</v>
      </c>
      <c r="M397" t="str">
        <f>_xlfn.XLOOKUP(Table5[[#This Row],[Customer_ID]],Customers!A:A,Customers!H:H)</f>
        <v>B02</v>
      </c>
      <c r="N397" t="str">
        <f>_xlfn.XLOOKUP(Table5[[#This Row],[Branch_Id]],Branches!A:A,Branches!B:B)</f>
        <v xml:space="preserve">Vijayawada </v>
      </c>
      <c r="O397" t="str">
        <f>IF(Table5[[#This Row],[Loan_Amount]]&gt;=1000000,"High value","Normal")</f>
        <v>High value</v>
      </c>
      <c r="P397" t="str">
        <f>IF(Table5[[#This Row],[Approval_Date]]="Approved","Processed","Under Review")</f>
        <v>Under Review</v>
      </c>
      <c r="Q397">
        <f>SUMIFS(Loan_Repayments!E:E,Loan_Repayments!B:B,Table5[[#This Row],[Loan_ID]])</f>
        <v>164437</v>
      </c>
      <c r="R397">
        <f>Table5[[#This Row],[Loan_Amount]]-Table5[[#This Row],[Total_Amount_Paid.]]</f>
        <v>9342427</v>
      </c>
      <c r="S397" t="str">
        <f t="shared" si="6"/>
        <v>Sep</v>
      </c>
      <c r="T397" t="str">
        <f>_xlfn.XLOOKUP(Table5[[#This Row],[Customer_ID]],Customers!A:A,Customers!C:C)</f>
        <v>Male</v>
      </c>
      <c r="U397" t="str">
        <f>_xlfn.XLOOKUP(Table5[[#This Row],[Employee_ID]],Employees!A:A,Employees!B:B)</f>
        <v>Employee 13</v>
      </c>
      <c r="V397" t="str">
        <f>_xlfn.XLOOKUP(Table5[[#This Row],[Branch_Id]],Branches!A:A,Branches!C:C)</f>
        <v>Vijayawada</v>
      </c>
      <c r="W397" t="str">
        <f>_xlfn.XLOOKUP(Table5[[#This Row],[Branch_Id]],Branches!A:A,Branches!D:D)</f>
        <v>Andhra Pradesh</v>
      </c>
    </row>
    <row r="398" spans="1:23" x14ac:dyDescent="0.3">
      <c r="A398" t="s">
        <v>1019</v>
      </c>
      <c r="B398">
        <v>1192</v>
      </c>
      <c r="C398" t="s">
        <v>239</v>
      </c>
      <c r="D398" t="s">
        <v>253</v>
      </c>
      <c r="E398">
        <v>5365383</v>
      </c>
      <c r="F398">
        <v>12</v>
      </c>
      <c r="G398">
        <v>84</v>
      </c>
      <c r="H398" t="s">
        <v>992</v>
      </c>
      <c r="I398" t="s">
        <v>346</v>
      </c>
      <c r="K398" t="str">
        <f>_xlfn.XLOOKUP(Table5[[#This Row],[Customer_ID]],Customers!A:A,Customers!B:B)</f>
        <v>Customer 1192</v>
      </c>
      <c r="L398" t="str">
        <f>_xlfn.XLOOKUP(Table5[[#This Row],[Loan_Type_ID]],Loan_Types!A:A,Loan_Types!B:B)</f>
        <v>Business Loan</v>
      </c>
      <c r="M398" t="str">
        <f>_xlfn.XLOOKUP(Table5[[#This Row],[Customer_ID]],Customers!A:A,Customers!H:H)</f>
        <v>B04</v>
      </c>
      <c r="N398" t="str">
        <f>_xlfn.XLOOKUP(Table5[[#This Row],[Branch_Id]],Branches!A:A,Branches!B:B)</f>
        <v xml:space="preserve">Guntur </v>
      </c>
      <c r="O398" t="str">
        <f>IF(Table5[[#This Row],[Loan_Amount]]&gt;=1000000,"High value","Normal")</f>
        <v>High value</v>
      </c>
      <c r="P398" t="str">
        <f>IF(Table5[[#This Row],[Approval_Date]]="Approved","Processed","Under Review")</f>
        <v>Under Review</v>
      </c>
      <c r="Q398">
        <f>SUMIFS(Loan_Repayments!E:E,Loan_Repayments!B:B,Table5[[#This Row],[Loan_ID]])</f>
        <v>150002</v>
      </c>
      <c r="R398">
        <f>Table5[[#This Row],[Loan_Amount]]-Table5[[#This Row],[Total_Amount_Paid.]]</f>
        <v>5215381</v>
      </c>
      <c r="S398" t="str">
        <f t="shared" si="6"/>
        <v>Sep</v>
      </c>
      <c r="T398" t="str">
        <f>_xlfn.XLOOKUP(Table5[[#This Row],[Customer_ID]],Customers!A:A,Customers!C:C)</f>
        <v>Male</v>
      </c>
      <c r="U398" t="str">
        <f>_xlfn.XLOOKUP(Table5[[#This Row],[Employee_ID]],Employees!A:A,Employees!B:B)</f>
        <v>Employee 1</v>
      </c>
      <c r="V398" t="str">
        <f>_xlfn.XLOOKUP(Table5[[#This Row],[Branch_Id]],Branches!A:A,Branches!C:C)</f>
        <v>Guntur</v>
      </c>
      <c r="W398" t="str">
        <f>_xlfn.XLOOKUP(Table5[[#This Row],[Branch_Id]],Branches!A:A,Branches!D:D)</f>
        <v>Andhra Pradesh</v>
      </c>
    </row>
    <row r="399" spans="1:23" x14ac:dyDescent="0.3">
      <c r="A399" t="s">
        <v>1020</v>
      </c>
      <c r="B399">
        <v>1132</v>
      </c>
      <c r="C399" t="s">
        <v>233</v>
      </c>
      <c r="D399" t="s">
        <v>285</v>
      </c>
      <c r="E399">
        <v>9451062</v>
      </c>
      <c r="F399">
        <v>9.5</v>
      </c>
      <c r="G399">
        <v>120</v>
      </c>
      <c r="H399" t="s">
        <v>533</v>
      </c>
      <c r="I399" t="s">
        <v>346</v>
      </c>
      <c r="K399" t="str">
        <f>_xlfn.XLOOKUP(Table5[[#This Row],[Customer_ID]],Customers!A:A,Customers!B:B)</f>
        <v>Customer 1132</v>
      </c>
      <c r="L399" t="str">
        <f>_xlfn.XLOOKUP(Table5[[#This Row],[Loan_Type_ID]],Loan_Types!A:A,Loan_Types!B:B)</f>
        <v>Personal Loan</v>
      </c>
      <c r="M399" t="str">
        <f>_xlfn.XLOOKUP(Table5[[#This Row],[Customer_ID]],Customers!A:A,Customers!H:H)</f>
        <v>B04</v>
      </c>
      <c r="N399" t="str">
        <f>_xlfn.XLOOKUP(Table5[[#This Row],[Branch_Id]],Branches!A:A,Branches!B:B)</f>
        <v xml:space="preserve">Guntur </v>
      </c>
      <c r="O399" t="str">
        <f>IF(Table5[[#This Row],[Loan_Amount]]&gt;=1000000,"High value","Normal")</f>
        <v>High value</v>
      </c>
      <c r="P399" t="str">
        <f>IF(Table5[[#This Row],[Approval_Date]]="Approved","Processed","Under Review")</f>
        <v>Under Review</v>
      </c>
      <c r="Q399">
        <f>SUMIFS(Loan_Repayments!E:E,Loan_Repayments!B:B,Table5[[#This Row],[Loan_ID]])</f>
        <v>153840</v>
      </c>
      <c r="R399">
        <f>Table5[[#This Row],[Loan_Amount]]-Table5[[#This Row],[Total_Amount_Paid.]]</f>
        <v>9297222</v>
      </c>
      <c r="S399" t="str">
        <f t="shared" si="6"/>
        <v>Jan</v>
      </c>
      <c r="T399" t="str">
        <f>_xlfn.XLOOKUP(Table5[[#This Row],[Customer_ID]],Customers!A:A,Customers!C:C)</f>
        <v>Male</v>
      </c>
      <c r="U399" t="str">
        <f>_xlfn.XLOOKUP(Table5[[#This Row],[Employee_ID]],Employees!A:A,Employees!B:B)</f>
        <v>Employee 16</v>
      </c>
      <c r="V399" t="str">
        <f>_xlfn.XLOOKUP(Table5[[#This Row],[Branch_Id]],Branches!A:A,Branches!C:C)</f>
        <v>Guntur</v>
      </c>
      <c r="W399" t="str">
        <f>_xlfn.XLOOKUP(Table5[[#This Row],[Branch_Id]],Branches!A:A,Branches!D:D)</f>
        <v>Andhra Pradesh</v>
      </c>
    </row>
    <row r="400" spans="1:23" x14ac:dyDescent="0.3">
      <c r="A400" t="s">
        <v>1021</v>
      </c>
      <c r="B400">
        <v>1083</v>
      </c>
      <c r="C400" t="s">
        <v>233</v>
      </c>
      <c r="D400" t="s">
        <v>273</v>
      </c>
      <c r="E400">
        <v>422863</v>
      </c>
      <c r="F400">
        <v>9.5</v>
      </c>
      <c r="G400">
        <v>60</v>
      </c>
      <c r="H400" t="s">
        <v>834</v>
      </c>
      <c r="I400" t="s">
        <v>323</v>
      </c>
      <c r="J400" t="s">
        <v>772</v>
      </c>
      <c r="K400" t="str">
        <f>_xlfn.XLOOKUP(Table5[[#This Row],[Customer_ID]],Customers!A:A,Customers!B:B)</f>
        <v>Customer 1083</v>
      </c>
      <c r="L400" t="str">
        <f>_xlfn.XLOOKUP(Table5[[#This Row],[Loan_Type_ID]],Loan_Types!A:A,Loan_Types!B:B)</f>
        <v>Personal Loan</v>
      </c>
      <c r="M400" t="str">
        <f>_xlfn.XLOOKUP(Table5[[#This Row],[Customer_ID]],Customers!A:A,Customers!H:H)</f>
        <v>B03</v>
      </c>
      <c r="N400" t="str">
        <f>_xlfn.XLOOKUP(Table5[[#This Row],[Branch_Id]],Branches!A:A,Branches!B:B)</f>
        <v xml:space="preserve">Vizag </v>
      </c>
      <c r="O400" t="str">
        <f>IF(Table5[[#This Row],[Loan_Amount]]&gt;=1000000,"High value","Normal")</f>
        <v>Normal</v>
      </c>
      <c r="P400" t="str">
        <f>IF(Table5[[#This Row],[Approval_Date]]="Approved","Processed","Under Review")</f>
        <v>Under Review</v>
      </c>
      <c r="Q400">
        <f>SUMIFS(Loan_Repayments!E:E,Loan_Repayments!B:B,Table5[[#This Row],[Loan_ID]])</f>
        <v>137057</v>
      </c>
      <c r="R400">
        <f>Table5[[#This Row],[Loan_Amount]]-Table5[[#This Row],[Total_Amount_Paid.]]</f>
        <v>285806</v>
      </c>
      <c r="S400" t="str">
        <f t="shared" si="6"/>
        <v>May</v>
      </c>
      <c r="T400" t="str">
        <f>_xlfn.XLOOKUP(Table5[[#This Row],[Customer_ID]],Customers!A:A,Customers!C:C)</f>
        <v>Male</v>
      </c>
      <c r="U400" t="str">
        <f>_xlfn.XLOOKUP(Table5[[#This Row],[Employee_ID]],Employees!A:A,Employees!B:B)</f>
        <v>Employee 10</v>
      </c>
      <c r="V400" t="str">
        <f>_xlfn.XLOOKUP(Table5[[#This Row],[Branch_Id]],Branches!A:A,Branches!C:C)</f>
        <v>Visakhapatnam</v>
      </c>
      <c r="W400" t="str">
        <f>_xlfn.XLOOKUP(Table5[[#This Row],[Branch_Id]],Branches!A:A,Branches!D:D)</f>
        <v>Andhra Pradesh</v>
      </c>
    </row>
    <row r="401" spans="1:23" x14ac:dyDescent="0.3">
      <c r="A401" t="s">
        <v>1022</v>
      </c>
      <c r="B401">
        <v>1107</v>
      </c>
      <c r="C401" t="s">
        <v>231</v>
      </c>
      <c r="D401" t="s">
        <v>258</v>
      </c>
      <c r="E401">
        <v>4822330</v>
      </c>
      <c r="F401">
        <v>11</v>
      </c>
      <c r="G401">
        <v>36</v>
      </c>
      <c r="H401" t="s">
        <v>1023</v>
      </c>
      <c r="I401" t="s">
        <v>323</v>
      </c>
      <c r="J401" t="s">
        <v>520</v>
      </c>
      <c r="K401" t="str">
        <f>_xlfn.XLOOKUP(Table5[[#This Row],[Customer_ID]],Customers!A:A,Customers!B:B)</f>
        <v>Customer 1107</v>
      </c>
      <c r="L401" t="str">
        <f>_xlfn.XLOOKUP(Table5[[#This Row],[Loan_Type_ID]],Loan_Types!A:A,Loan_Types!B:B)</f>
        <v>Home Loan</v>
      </c>
      <c r="M401" t="str">
        <f>_xlfn.XLOOKUP(Table5[[#This Row],[Customer_ID]],Customers!A:A,Customers!H:H)</f>
        <v>B04</v>
      </c>
      <c r="N401" t="str">
        <f>_xlfn.XLOOKUP(Table5[[#This Row],[Branch_Id]],Branches!A:A,Branches!B:B)</f>
        <v xml:space="preserve">Guntur </v>
      </c>
      <c r="O401" t="str">
        <f>IF(Table5[[#This Row],[Loan_Amount]]&gt;=1000000,"High value","Normal")</f>
        <v>High value</v>
      </c>
      <c r="P401" t="str">
        <f>IF(Table5[[#This Row],[Approval_Date]]="Approved","Processed","Under Review")</f>
        <v>Under Review</v>
      </c>
      <c r="Q401">
        <f>SUMIFS(Loan_Repayments!E:E,Loan_Repayments!B:B,Table5[[#This Row],[Loan_ID]])</f>
        <v>71463</v>
      </c>
      <c r="R401">
        <f>Table5[[#This Row],[Loan_Amount]]-Table5[[#This Row],[Total_Amount_Paid.]]</f>
        <v>4750867</v>
      </c>
      <c r="S401" t="str">
        <f t="shared" si="6"/>
        <v>Nov</v>
      </c>
      <c r="T401" t="str">
        <f>_xlfn.XLOOKUP(Table5[[#This Row],[Customer_ID]],Customers!A:A,Customers!C:C)</f>
        <v>Male</v>
      </c>
      <c r="U401" t="str">
        <f>_xlfn.XLOOKUP(Table5[[#This Row],[Employee_ID]],Employees!A:A,Employees!B:B)</f>
        <v>Employee 3</v>
      </c>
      <c r="V401" t="str">
        <f>_xlfn.XLOOKUP(Table5[[#This Row],[Branch_Id]],Branches!A:A,Branches!C:C)</f>
        <v>Guntur</v>
      </c>
      <c r="W401" t="str">
        <f>_xlfn.XLOOKUP(Table5[[#This Row],[Branch_Id]],Branches!A:A,Branches!D:D)</f>
        <v>Andhra Pradesh</v>
      </c>
    </row>
    <row r="402" spans="1:23" x14ac:dyDescent="0.3">
      <c r="A402" t="s">
        <v>1024</v>
      </c>
      <c r="B402">
        <v>1057</v>
      </c>
      <c r="C402" t="s">
        <v>233</v>
      </c>
      <c r="D402" t="s">
        <v>271</v>
      </c>
      <c r="E402">
        <v>3849094</v>
      </c>
      <c r="F402">
        <v>11</v>
      </c>
      <c r="G402">
        <v>120</v>
      </c>
      <c r="H402" t="s">
        <v>593</v>
      </c>
      <c r="I402" t="s">
        <v>336</v>
      </c>
      <c r="K402" t="str">
        <f>_xlfn.XLOOKUP(Table5[[#This Row],[Customer_ID]],Customers!A:A,Customers!B:B)</f>
        <v>Customer 1057</v>
      </c>
      <c r="L402" t="str">
        <f>_xlfn.XLOOKUP(Table5[[#This Row],[Loan_Type_ID]],Loan_Types!A:A,Loan_Types!B:B)</f>
        <v>Personal Loan</v>
      </c>
      <c r="M402" t="str">
        <f>_xlfn.XLOOKUP(Table5[[#This Row],[Customer_ID]],Customers!A:A,Customers!H:H)</f>
        <v>B02</v>
      </c>
      <c r="N402" t="str">
        <f>_xlfn.XLOOKUP(Table5[[#This Row],[Branch_Id]],Branches!A:A,Branches!B:B)</f>
        <v xml:space="preserve">Vijayawada </v>
      </c>
      <c r="O402" t="str">
        <f>IF(Table5[[#This Row],[Loan_Amount]]&gt;=1000000,"High value","Normal")</f>
        <v>High value</v>
      </c>
      <c r="P402" t="str">
        <f>IF(Table5[[#This Row],[Approval_Date]]="Approved","Processed","Under Review")</f>
        <v>Under Review</v>
      </c>
      <c r="Q402">
        <f>SUMIFS(Loan_Repayments!E:E,Loan_Repayments!B:B,Table5[[#This Row],[Loan_ID]])</f>
        <v>0</v>
      </c>
      <c r="R402">
        <f>Table5[[#This Row],[Loan_Amount]]-Table5[[#This Row],[Total_Amount_Paid.]]</f>
        <v>3849094</v>
      </c>
      <c r="S402" t="str">
        <f t="shared" si="6"/>
        <v>Sep</v>
      </c>
      <c r="T402" t="str">
        <f>_xlfn.XLOOKUP(Table5[[#This Row],[Customer_ID]],Customers!A:A,Customers!C:C)</f>
        <v>Female</v>
      </c>
      <c r="U402" t="str">
        <f>_xlfn.XLOOKUP(Table5[[#This Row],[Employee_ID]],Employees!A:A,Employees!B:B)</f>
        <v>Employee 9</v>
      </c>
      <c r="V402" t="str">
        <f>_xlfn.XLOOKUP(Table5[[#This Row],[Branch_Id]],Branches!A:A,Branches!C:C)</f>
        <v>Vijayawada</v>
      </c>
      <c r="W402" t="str">
        <f>_xlfn.XLOOKUP(Table5[[#This Row],[Branch_Id]],Branches!A:A,Branches!D:D)</f>
        <v>Andhra Pradesh</v>
      </c>
    </row>
    <row r="403" spans="1:23" x14ac:dyDescent="0.3">
      <c r="A403" t="s">
        <v>1025</v>
      </c>
      <c r="B403">
        <v>1106</v>
      </c>
      <c r="C403" t="s">
        <v>239</v>
      </c>
      <c r="D403" t="s">
        <v>291</v>
      </c>
      <c r="E403">
        <v>2775331</v>
      </c>
      <c r="F403">
        <v>8.5</v>
      </c>
      <c r="G403">
        <v>120</v>
      </c>
      <c r="H403" t="s">
        <v>639</v>
      </c>
      <c r="I403" t="s">
        <v>323</v>
      </c>
      <c r="J403" t="s">
        <v>974</v>
      </c>
      <c r="K403" t="str">
        <f>_xlfn.XLOOKUP(Table5[[#This Row],[Customer_ID]],Customers!A:A,Customers!B:B)</f>
        <v>Customer 1106</v>
      </c>
      <c r="L403" t="str">
        <f>_xlfn.XLOOKUP(Table5[[#This Row],[Loan_Type_ID]],Loan_Types!A:A,Loan_Types!B:B)</f>
        <v>Business Loan</v>
      </c>
      <c r="M403" t="str">
        <f>_xlfn.XLOOKUP(Table5[[#This Row],[Customer_ID]],Customers!A:A,Customers!H:H)</f>
        <v>B02</v>
      </c>
      <c r="N403" t="str">
        <f>_xlfn.XLOOKUP(Table5[[#This Row],[Branch_Id]],Branches!A:A,Branches!B:B)</f>
        <v xml:space="preserve">Vijayawada </v>
      </c>
      <c r="O403" t="str">
        <f>IF(Table5[[#This Row],[Loan_Amount]]&gt;=1000000,"High value","Normal")</f>
        <v>High value</v>
      </c>
      <c r="P403" t="str">
        <f>IF(Table5[[#This Row],[Approval_Date]]="Approved","Processed","Under Review")</f>
        <v>Under Review</v>
      </c>
      <c r="Q403">
        <f>SUMIFS(Loan_Repayments!E:E,Loan_Repayments!B:B,Table5[[#This Row],[Loan_ID]])</f>
        <v>44510</v>
      </c>
      <c r="R403">
        <f>Table5[[#This Row],[Loan_Amount]]-Table5[[#This Row],[Total_Amount_Paid.]]</f>
        <v>2730821</v>
      </c>
      <c r="S403" t="str">
        <f t="shared" si="6"/>
        <v>Aug</v>
      </c>
      <c r="T403" t="str">
        <f>_xlfn.XLOOKUP(Table5[[#This Row],[Customer_ID]],Customers!A:A,Customers!C:C)</f>
        <v>Male</v>
      </c>
      <c r="U403" t="str">
        <f>_xlfn.XLOOKUP(Table5[[#This Row],[Employee_ID]],Employees!A:A,Employees!B:B)</f>
        <v>Employee 19</v>
      </c>
      <c r="V403" t="str">
        <f>_xlfn.XLOOKUP(Table5[[#This Row],[Branch_Id]],Branches!A:A,Branches!C:C)</f>
        <v>Vijayawada</v>
      </c>
      <c r="W403" t="str">
        <f>_xlfn.XLOOKUP(Table5[[#This Row],[Branch_Id]],Branches!A:A,Branches!D:D)</f>
        <v>Andhra Pradesh</v>
      </c>
    </row>
    <row r="404" spans="1:23" x14ac:dyDescent="0.3">
      <c r="A404" t="s">
        <v>1026</v>
      </c>
      <c r="B404">
        <v>1111</v>
      </c>
      <c r="C404" t="s">
        <v>239</v>
      </c>
      <c r="D404" t="s">
        <v>285</v>
      </c>
      <c r="E404">
        <v>8021281</v>
      </c>
      <c r="F404">
        <v>7.5</v>
      </c>
      <c r="G404">
        <v>84</v>
      </c>
      <c r="H404" t="s">
        <v>456</v>
      </c>
      <c r="I404" t="s">
        <v>336</v>
      </c>
      <c r="K404" t="str">
        <f>_xlfn.XLOOKUP(Table5[[#This Row],[Customer_ID]],Customers!A:A,Customers!B:B)</f>
        <v>Customer 1111</v>
      </c>
      <c r="L404" t="str">
        <f>_xlfn.XLOOKUP(Table5[[#This Row],[Loan_Type_ID]],Loan_Types!A:A,Loan_Types!B:B)</f>
        <v>Business Loan</v>
      </c>
      <c r="M404" t="str">
        <f>_xlfn.XLOOKUP(Table5[[#This Row],[Customer_ID]],Customers!A:A,Customers!H:H)</f>
        <v>B05</v>
      </c>
      <c r="N404" t="str">
        <f>_xlfn.XLOOKUP(Table5[[#This Row],[Branch_Id]],Branches!A:A,Branches!B:B)</f>
        <v xml:space="preserve">Warangal </v>
      </c>
      <c r="O404" t="str">
        <f>IF(Table5[[#This Row],[Loan_Amount]]&gt;=1000000,"High value","Normal")</f>
        <v>High value</v>
      </c>
      <c r="P404" t="str">
        <f>IF(Table5[[#This Row],[Approval_Date]]="Approved","Processed","Under Review")</f>
        <v>Under Review</v>
      </c>
      <c r="Q404">
        <f>SUMIFS(Loan_Repayments!E:E,Loan_Repayments!B:B,Table5[[#This Row],[Loan_ID]])</f>
        <v>45909</v>
      </c>
      <c r="R404">
        <f>Table5[[#This Row],[Loan_Amount]]-Table5[[#This Row],[Total_Amount_Paid.]]</f>
        <v>7975372</v>
      </c>
      <c r="S404" t="str">
        <f t="shared" si="6"/>
        <v>Jun</v>
      </c>
      <c r="T404" t="str">
        <f>_xlfn.XLOOKUP(Table5[[#This Row],[Customer_ID]],Customers!A:A,Customers!C:C)</f>
        <v>Male</v>
      </c>
      <c r="U404" t="str">
        <f>_xlfn.XLOOKUP(Table5[[#This Row],[Employee_ID]],Employees!A:A,Employees!B:B)</f>
        <v>Employee 16</v>
      </c>
      <c r="V404" t="str">
        <f>_xlfn.XLOOKUP(Table5[[#This Row],[Branch_Id]],Branches!A:A,Branches!C:C)</f>
        <v>Warangal</v>
      </c>
      <c r="W404" t="str">
        <f>_xlfn.XLOOKUP(Table5[[#This Row],[Branch_Id]],Branches!A:A,Branches!D:D)</f>
        <v>Telangana</v>
      </c>
    </row>
    <row r="405" spans="1:23" x14ac:dyDescent="0.3">
      <c r="A405" t="s">
        <v>1027</v>
      </c>
      <c r="B405">
        <v>1094</v>
      </c>
      <c r="C405" t="s">
        <v>239</v>
      </c>
      <c r="D405" t="s">
        <v>285</v>
      </c>
      <c r="E405">
        <v>9921560</v>
      </c>
      <c r="F405">
        <v>7.5</v>
      </c>
      <c r="G405">
        <v>60</v>
      </c>
      <c r="H405" t="s">
        <v>604</v>
      </c>
      <c r="I405" t="s">
        <v>323</v>
      </c>
      <c r="J405" t="s">
        <v>554</v>
      </c>
      <c r="K405" t="str">
        <f>_xlfn.XLOOKUP(Table5[[#This Row],[Customer_ID]],Customers!A:A,Customers!B:B)</f>
        <v>Customer 1094</v>
      </c>
      <c r="L405" t="str">
        <f>_xlfn.XLOOKUP(Table5[[#This Row],[Loan_Type_ID]],Loan_Types!A:A,Loan_Types!B:B)</f>
        <v>Business Loan</v>
      </c>
      <c r="M405" t="str">
        <f>_xlfn.XLOOKUP(Table5[[#This Row],[Customer_ID]],Customers!A:A,Customers!H:H)</f>
        <v>B01</v>
      </c>
      <c r="N405" t="str">
        <f>_xlfn.XLOOKUP(Table5[[#This Row],[Branch_Id]],Branches!A:A,Branches!B:B)</f>
        <v xml:space="preserve">Hyderabad </v>
      </c>
      <c r="O405" t="str">
        <f>IF(Table5[[#This Row],[Loan_Amount]]&gt;=1000000,"High value","Normal")</f>
        <v>High value</v>
      </c>
      <c r="P405" t="str">
        <f>IF(Table5[[#This Row],[Approval_Date]]="Approved","Processed","Under Review")</f>
        <v>Under Review</v>
      </c>
      <c r="Q405">
        <f>SUMIFS(Loan_Repayments!E:E,Loan_Repayments!B:B,Table5[[#This Row],[Loan_ID]])</f>
        <v>89368</v>
      </c>
      <c r="R405">
        <f>Table5[[#This Row],[Loan_Amount]]-Table5[[#This Row],[Total_Amount_Paid.]]</f>
        <v>9832192</v>
      </c>
      <c r="S405" t="str">
        <f t="shared" si="6"/>
        <v>Jan</v>
      </c>
      <c r="T405" t="str">
        <f>_xlfn.XLOOKUP(Table5[[#This Row],[Customer_ID]],Customers!A:A,Customers!C:C)</f>
        <v>Male</v>
      </c>
      <c r="U405" t="str">
        <f>_xlfn.XLOOKUP(Table5[[#This Row],[Employee_ID]],Employees!A:A,Employees!B:B)</f>
        <v>Employee 16</v>
      </c>
      <c r="V405" t="str">
        <f>_xlfn.XLOOKUP(Table5[[#This Row],[Branch_Id]],Branches!A:A,Branches!C:C)</f>
        <v>Hyderabad</v>
      </c>
      <c r="W405" t="str">
        <f>_xlfn.XLOOKUP(Table5[[#This Row],[Branch_Id]],Branches!A:A,Branches!D:D)</f>
        <v>Telangana</v>
      </c>
    </row>
    <row r="406" spans="1:23" x14ac:dyDescent="0.3">
      <c r="A406" t="s">
        <v>1028</v>
      </c>
      <c r="B406">
        <v>1133</v>
      </c>
      <c r="C406" t="s">
        <v>235</v>
      </c>
      <c r="D406" t="s">
        <v>313</v>
      </c>
      <c r="E406">
        <v>8635160</v>
      </c>
      <c r="F406">
        <v>8.5</v>
      </c>
      <c r="G406">
        <v>60</v>
      </c>
      <c r="H406" t="s">
        <v>682</v>
      </c>
      <c r="I406" t="s">
        <v>323</v>
      </c>
      <c r="J406" t="s">
        <v>576</v>
      </c>
      <c r="K406" t="str">
        <f>_xlfn.XLOOKUP(Table5[[#This Row],[Customer_ID]],Customers!A:A,Customers!B:B)</f>
        <v>Customer 1133</v>
      </c>
      <c r="L406" t="str">
        <f>_xlfn.XLOOKUP(Table5[[#This Row],[Loan_Type_ID]],Loan_Types!A:A,Loan_Types!B:B)</f>
        <v>Car Loan</v>
      </c>
      <c r="M406" t="str">
        <f>_xlfn.XLOOKUP(Table5[[#This Row],[Customer_ID]],Customers!A:A,Customers!H:H)</f>
        <v>B04</v>
      </c>
      <c r="N406" t="str">
        <f>_xlfn.XLOOKUP(Table5[[#This Row],[Branch_Id]],Branches!A:A,Branches!B:B)</f>
        <v xml:space="preserve">Guntur </v>
      </c>
      <c r="O406" t="str">
        <f>IF(Table5[[#This Row],[Loan_Amount]]&gt;=1000000,"High value","Normal")</f>
        <v>High value</v>
      </c>
      <c r="P406" t="str">
        <f>IF(Table5[[#This Row],[Approval_Date]]="Approved","Processed","Under Review")</f>
        <v>Under Review</v>
      </c>
      <c r="Q406">
        <f>SUMIFS(Loan_Repayments!E:E,Loan_Repayments!B:B,Table5[[#This Row],[Loan_ID]])</f>
        <v>0</v>
      </c>
      <c r="R406">
        <f>Table5[[#This Row],[Loan_Amount]]-Table5[[#This Row],[Total_Amount_Paid.]]</f>
        <v>8635160</v>
      </c>
      <c r="S406" t="str">
        <f t="shared" si="6"/>
        <v>Jun</v>
      </c>
      <c r="T406" t="str">
        <f>_xlfn.XLOOKUP(Table5[[#This Row],[Customer_ID]],Customers!A:A,Customers!C:C)</f>
        <v>Female</v>
      </c>
      <c r="U406" t="str">
        <f>_xlfn.XLOOKUP(Table5[[#This Row],[Employee_ID]],Employees!A:A,Employees!B:B)</f>
        <v>Employee 30</v>
      </c>
      <c r="V406" t="str">
        <f>_xlfn.XLOOKUP(Table5[[#This Row],[Branch_Id]],Branches!A:A,Branches!C:C)</f>
        <v>Guntur</v>
      </c>
      <c r="W406" t="str">
        <f>_xlfn.XLOOKUP(Table5[[#This Row],[Branch_Id]],Branches!A:A,Branches!D:D)</f>
        <v>Andhra Pradesh</v>
      </c>
    </row>
    <row r="407" spans="1:23" x14ac:dyDescent="0.3">
      <c r="A407" t="s">
        <v>1029</v>
      </c>
      <c r="B407">
        <v>1097</v>
      </c>
      <c r="C407" t="s">
        <v>233</v>
      </c>
      <c r="D407" t="s">
        <v>287</v>
      </c>
      <c r="E407">
        <v>2148406</v>
      </c>
      <c r="F407">
        <v>7.5</v>
      </c>
      <c r="G407">
        <v>120</v>
      </c>
      <c r="H407" t="s">
        <v>405</v>
      </c>
      <c r="I407" t="s">
        <v>323</v>
      </c>
      <c r="J407" t="s">
        <v>936</v>
      </c>
      <c r="K407" t="str">
        <f>_xlfn.XLOOKUP(Table5[[#This Row],[Customer_ID]],Customers!A:A,Customers!B:B)</f>
        <v>Customer 1097</v>
      </c>
      <c r="L407" t="str">
        <f>_xlfn.XLOOKUP(Table5[[#This Row],[Loan_Type_ID]],Loan_Types!A:A,Loan_Types!B:B)</f>
        <v>Personal Loan</v>
      </c>
      <c r="M407" t="str">
        <f>_xlfn.XLOOKUP(Table5[[#This Row],[Customer_ID]],Customers!A:A,Customers!H:H)</f>
        <v>B03</v>
      </c>
      <c r="N407" t="str">
        <f>_xlfn.XLOOKUP(Table5[[#This Row],[Branch_Id]],Branches!A:A,Branches!B:B)</f>
        <v xml:space="preserve">Vizag </v>
      </c>
      <c r="O407" t="str">
        <f>IF(Table5[[#This Row],[Loan_Amount]]&gt;=1000000,"High value","Normal")</f>
        <v>High value</v>
      </c>
      <c r="P407" t="str">
        <f>IF(Table5[[#This Row],[Approval_Date]]="Approved","Processed","Under Review")</f>
        <v>Under Review</v>
      </c>
      <c r="Q407">
        <f>SUMIFS(Loan_Repayments!E:E,Loan_Repayments!B:B,Table5[[#This Row],[Loan_ID]])</f>
        <v>97051</v>
      </c>
      <c r="R407">
        <f>Table5[[#This Row],[Loan_Amount]]-Table5[[#This Row],[Total_Amount_Paid.]]</f>
        <v>2051355</v>
      </c>
      <c r="S407" t="str">
        <f t="shared" si="6"/>
        <v>Oct</v>
      </c>
      <c r="T407" t="str">
        <f>_xlfn.XLOOKUP(Table5[[#This Row],[Customer_ID]],Customers!A:A,Customers!C:C)</f>
        <v>Male</v>
      </c>
      <c r="U407" t="str">
        <f>_xlfn.XLOOKUP(Table5[[#This Row],[Employee_ID]],Employees!A:A,Employees!B:B)</f>
        <v>Employee 17</v>
      </c>
      <c r="V407" t="str">
        <f>_xlfn.XLOOKUP(Table5[[#This Row],[Branch_Id]],Branches!A:A,Branches!C:C)</f>
        <v>Visakhapatnam</v>
      </c>
      <c r="W407" t="str">
        <f>_xlfn.XLOOKUP(Table5[[#This Row],[Branch_Id]],Branches!A:A,Branches!D:D)</f>
        <v>Andhra Pradesh</v>
      </c>
    </row>
    <row r="408" spans="1:23" x14ac:dyDescent="0.3">
      <c r="A408" t="s">
        <v>1030</v>
      </c>
      <c r="B408">
        <v>1021</v>
      </c>
      <c r="C408" t="s">
        <v>237</v>
      </c>
      <c r="D408" t="s">
        <v>295</v>
      </c>
      <c r="E408">
        <v>3107516</v>
      </c>
      <c r="F408">
        <v>8.5</v>
      </c>
      <c r="G408">
        <v>240</v>
      </c>
      <c r="H408" t="s">
        <v>359</v>
      </c>
      <c r="I408" t="s">
        <v>323</v>
      </c>
      <c r="J408" t="s">
        <v>713</v>
      </c>
      <c r="K408" t="str">
        <f>_xlfn.XLOOKUP(Table5[[#This Row],[Customer_ID]],Customers!A:A,Customers!B:B)</f>
        <v>Customer 1021</v>
      </c>
      <c r="L408" t="str">
        <f>_xlfn.XLOOKUP(Table5[[#This Row],[Loan_Type_ID]],Loan_Types!A:A,Loan_Types!B:B)</f>
        <v>Education Loan</v>
      </c>
      <c r="M408" t="str">
        <f>_xlfn.XLOOKUP(Table5[[#This Row],[Customer_ID]],Customers!A:A,Customers!H:H)</f>
        <v>B03</v>
      </c>
      <c r="N408" t="str">
        <f>_xlfn.XLOOKUP(Table5[[#This Row],[Branch_Id]],Branches!A:A,Branches!B:B)</f>
        <v xml:space="preserve">Vizag </v>
      </c>
      <c r="O408" t="str">
        <f>IF(Table5[[#This Row],[Loan_Amount]]&gt;=1000000,"High value","Normal")</f>
        <v>High value</v>
      </c>
      <c r="P408" t="str">
        <f>IF(Table5[[#This Row],[Approval_Date]]="Approved","Processed","Under Review")</f>
        <v>Under Review</v>
      </c>
      <c r="Q408">
        <f>SUMIFS(Loan_Repayments!E:E,Loan_Repayments!B:B,Table5[[#This Row],[Loan_ID]])</f>
        <v>279113</v>
      </c>
      <c r="R408">
        <f>Table5[[#This Row],[Loan_Amount]]-Table5[[#This Row],[Total_Amount_Paid.]]</f>
        <v>2828403</v>
      </c>
      <c r="S408" t="str">
        <f t="shared" si="6"/>
        <v>Mar</v>
      </c>
      <c r="T408" t="str">
        <f>_xlfn.XLOOKUP(Table5[[#This Row],[Customer_ID]],Customers!A:A,Customers!C:C)</f>
        <v>Male</v>
      </c>
      <c r="U408" t="str">
        <f>_xlfn.XLOOKUP(Table5[[#This Row],[Employee_ID]],Employees!A:A,Employees!B:B)</f>
        <v>Employee 21</v>
      </c>
      <c r="V408" t="str">
        <f>_xlfn.XLOOKUP(Table5[[#This Row],[Branch_Id]],Branches!A:A,Branches!C:C)</f>
        <v>Visakhapatnam</v>
      </c>
      <c r="W408" t="str">
        <f>_xlfn.XLOOKUP(Table5[[#This Row],[Branch_Id]],Branches!A:A,Branches!D:D)</f>
        <v>Andhra Pradesh</v>
      </c>
    </row>
    <row r="409" spans="1:23" x14ac:dyDescent="0.3">
      <c r="A409" t="s">
        <v>1031</v>
      </c>
      <c r="B409">
        <v>1038</v>
      </c>
      <c r="C409" t="s">
        <v>231</v>
      </c>
      <c r="D409" t="s">
        <v>260</v>
      </c>
      <c r="E409">
        <v>3630045</v>
      </c>
      <c r="F409">
        <v>7.5</v>
      </c>
      <c r="G409">
        <v>60</v>
      </c>
      <c r="H409" t="s">
        <v>466</v>
      </c>
      <c r="I409" t="s">
        <v>323</v>
      </c>
      <c r="J409" t="s">
        <v>467</v>
      </c>
      <c r="K409" t="str">
        <f>_xlfn.XLOOKUP(Table5[[#This Row],[Customer_ID]],Customers!A:A,Customers!B:B)</f>
        <v>Customer 1038</v>
      </c>
      <c r="L409" t="str">
        <f>_xlfn.XLOOKUP(Table5[[#This Row],[Loan_Type_ID]],Loan_Types!A:A,Loan_Types!B:B)</f>
        <v>Home Loan</v>
      </c>
      <c r="M409" t="str">
        <f>_xlfn.XLOOKUP(Table5[[#This Row],[Customer_ID]],Customers!A:A,Customers!H:H)</f>
        <v>B02</v>
      </c>
      <c r="N409" t="str">
        <f>_xlfn.XLOOKUP(Table5[[#This Row],[Branch_Id]],Branches!A:A,Branches!B:B)</f>
        <v xml:space="preserve">Vijayawada </v>
      </c>
      <c r="O409" t="str">
        <f>IF(Table5[[#This Row],[Loan_Amount]]&gt;=1000000,"High value","Normal")</f>
        <v>High value</v>
      </c>
      <c r="P409" t="str">
        <f>IF(Table5[[#This Row],[Approval_Date]]="Approved","Processed","Under Review")</f>
        <v>Under Review</v>
      </c>
      <c r="Q409">
        <f>SUMIFS(Loan_Repayments!E:E,Loan_Repayments!B:B,Table5[[#This Row],[Loan_ID]])</f>
        <v>39137</v>
      </c>
      <c r="R409">
        <f>Table5[[#This Row],[Loan_Amount]]-Table5[[#This Row],[Total_Amount_Paid.]]</f>
        <v>3590908</v>
      </c>
      <c r="S409" t="str">
        <f t="shared" si="6"/>
        <v>May</v>
      </c>
      <c r="T409" t="str">
        <f>_xlfn.XLOOKUP(Table5[[#This Row],[Customer_ID]],Customers!A:A,Customers!C:C)</f>
        <v>Male</v>
      </c>
      <c r="U409" t="str">
        <f>_xlfn.XLOOKUP(Table5[[#This Row],[Employee_ID]],Employees!A:A,Employees!B:B)</f>
        <v>Employee 4</v>
      </c>
      <c r="V409" t="str">
        <f>_xlfn.XLOOKUP(Table5[[#This Row],[Branch_Id]],Branches!A:A,Branches!C:C)</f>
        <v>Vijayawada</v>
      </c>
      <c r="W409" t="str">
        <f>_xlfn.XLOOKUP(Table5[[#This Row],[Branch_Id]],Branches!A:A,Branches!D:D)</f>
        <v>Andhra Pradesh</v>
      </c>
    </row>
    <row r="410" spans="1:23" x14ac:dyDescent="0.3">
      <c r="A410" t="s">
        <v>1032</v>
      </c>
      <c r="B410">
        <v>1117</v>
      </c>
      <c r="C410" t="s">
        <v>233</v>
      </c>
      <c r="D410" t="s">
        <v>299</v>
      </c>
      <c r="E410">
        <v>7916377</v>
      </c>
      <c r="F410">
        <v>12</v>
      </c>
      <c r="G410">
        <v>240</v>
      </c>
      <c r="H410" t="s">
        <v>783</v>
      </c>
      <c r="I410" t="s">
        <v>323</v>
      </c>
      <c r="J410" t="s">
        <v>704</v>
      </c>
      <c r="K410" t="str">
        <f>_xlfn.XLOOKUP(Table5[[#This Row],[Customer_ID]],Customers!A:A,Customers!B:B)</f>
        <v>Customer 1117</v>
      </c>
      <c r="L410" t="str">
        <f>_xlfn.XLOOKUP(Table5[[#This Row],[Loan_Type_ID]],Loan_Types!A:A,Loan_Types!B:B)</f>
        <v>Personal Loan</v>
      </c>
      <c r="M410" t="str">
        <f>_xlfn.XLOOKUP(Table5[[#This Row],[Customer_ID]],Customers!A:A,Customers!H:H)</f>
        <v>B04</v>
      </c>
      <c r="N410" t="str">
        <f>_xlfn.XLOOKUP(Table5[[#This Row],[Branch_Id]],Branches!A:A,Branches!B:B)</f>
        <v xml:space="preserve">Guntur </v>
      </c>
      <c r="O410" t="str">
        <f>IF(Table5[[#This Row],[Loan_Amount]]&gt;=1000000,"High value","Normal")</f>
        <v>High value</v>
      </c>
      <c r="P410" t="str">
        <f>IF(Table5[[#This Row],[Approval_Date]]="Approved","Processed","Under Review")</f>
        <v>Under Review</v>
      </c>
      <c r="Q410">
        <f>SUMIFS(Loan_Repayments!E:E,Loan_Repayments!B:B,Table5[[#This Row],[Loan_ID]])</f>
        <v>25883</v>
      </c>
      <c r="R410">
        <f>Table5[[#This Row],[Loan_Amount]]-Table5[[#This Row],[Total_Amount_Paid.]]</f>
        <v>7890494</v>
      </c>
      <c r="S410" t="str">
        <f t="shared" si="6"/>
        <v>Apr</v>
      </c>
      <c r="T410" t="str">
        <f>_xlfn.XLOOKUP(Table5[[#This Row],[Customer_ID]],Customers!A:A,Customers!C:C)</f>
        <v>Female</v>
      </c>
      <c r="U410" t="str">
        <f>_xlfn.XLOOKUP(Table5[[#This Row],[Employee_ID]],Employees!A:A,Employees!B:B)</f>
        <v>Employee 23</v>
      </c>
      <c r="V410" t="str">
        <f>_xlfn.XLOOKUP(Table5[[#This Row],[Branch_Id]],Branches!A:A,Branches!C:C)</f>
        <v>Guntur</v>
      </c>
      <c r="W410" t="str">
        <f>_xlfn.XLOOKUP(Table5[[#This Row],[Branch_Id]],Branches!A:A,Branches!D:D)</f>
        <v>Andhra Pradesh</v>
      </c>
    </row>
    <row r="411" spans="1:23" x14ac:dyDescent="0.3">
      <c r="A411" t="s">
        <v>1033</v>
      </c>
      <c r="B411">
        <v>1114</v>
      </c>
      <c r="C411" t="s">
        <v>239</v>
      </c>
      <c r="D411" t="s">
        <v>279</v>
      </c>
      <c r="E411">
        <v>1183564</v>
      </c>
      <c r="F411">
        <v>11</v>
      </c>
      <c r="G411">
        <v>60</v>
      </c>
      <c r="H411" t="s">
        <v>466</v>
      </c>
      <c r="I411" t="s">
        <v>346</v>
      </c>
      <c r="K411" t="str">
        <f>_xlfn.XLOOKUP(Table5[[#This Row],[Customer_ID]],Customers!A:A,Customers!B:B)</f>
        <v>Customer 1114</v>
      </c>
      <c r="L411" t="str">
        <f>_xlfn.XLOOKUP(Table5[[#This Row],[Loan_Type_ID]],Loan_Types!A:A,Loan_Types!B:B)</f>
        <v>Business Loan</v>
      </c>
      <c r="M411" t="str">
        <f>_xlfn.XLOOKUP(Table5[[#This Row],[Customer_ID]],Customers!A:A,Customers!H:H)</f>
        <v>B03</v>
      </c>
      <c r="N411" t="str">
        <f>_xlfn.XLOOKUP(Table5[[#This Row],[Branch_Id]],Branches!A:A,Branches!B:B)</f>
        <v xml:space="preserve">Vizag </v>
      </c>
      <c r="O411" t="str">
        <f>IF(Table5[[#This Row],[Loan_Amount]]&gt;=1000000,"High value","Normal")</f>
        <v>High value</v>
      </c>
      <c r="P411" t="str">
        <f>IF(Table5[[#This Row],[Approval_Date]]="Approved","Processed","Under Review")</f>
        <v>Under Review</v>
      </c>
      <c r="Q411">
        <f>SUMIFS(Loan_Repayments!E:E,Loan_Repayments!B:B,Table5[[#This Row],[Loan_ID]])</f>
        <v>106017</v>
      </c>
      <c r="R411">
        <f>Table5[[#This Row],[Loan_Amount]]-Table5[[#This Row],[Total_Amount_Paid.]]</f>
        <v>1077547</v>
      </c>
      <c r="S411" t="str">
        <f t="shared" si="6"/>
        <v>May</v>
      </c>
      <c r="T411" t="str">
        <f>_xlfn.XLOOKUP(Table5[[#This Row],[Customer_ID]],Customers!A:A,Customers!C:C)</f>
        <v>Female</v>
      </c>
      <c r="U411" t="str">
        <f>_xlfn.XLOOKUP(Table5[[#This Row],[Employee_ID]],Employees!A:A,Employees!B:B)</f>
        <v>Employee 13</v>
      </c>
      <c r="V411" t="str">
        <f>_xlfn.XLOOKUP(Table5[[#This Row],[Branch_Id]],Branches!A:A,Branches!C:C)</f>
        <v>Visakhapatnam</v>
      </c>
      <c r="W411" t="str">
        <f>_xlfn.XLOOKUP(Table5[[#This Row],[Branch_Id]],Branches!A:A,Branches!D:D)</f>
        <v>Andhra Pradesh</v>
      </c>
    </row>
    <row r="412" spans="1:23" x14ac:dyDescent="0.3">
      <c r="A412" t="s">
        <v>1034</v>
      </c>
      <c r="B412">
        <v>1162</v>
      </c>
      <c r="C412" t="s">
        <v>237</v>
      </c>
      <c r="D412" t="s">
        <v>277</v>
      </c>
      <c r="E412">
        <v>4561023</v>
      </c>
      <c r="F412">
        <v>9.5</v>
      </c>
      <c r="G412">
        <v>36</v>
      </c>
      <c r="H412" t="s">
        <v>753</v>
      </c>
      <c r="I412" t="s">
        <v>336</v>
      </c>
      <c r="K412" t="str">
        <f>_xlfn.XLOOKUP(Table5[[#This Row],[Customer_ID]],Customers!A:A,Customers!B:B)</f>
        <v>Customer 1162</v>
      </c>
      <c r="L412" t="str">
        <f>_xlfn.XLOOKUP(Table5[[#This Row],[Loan_Type_ID]],Loan_Types!A:A,Loan_Types!B:B)</f>
        <v>Education Loan</v>
      </c>
      <c r="M412" t="str">
        <f>_xlfn.XLOOKUP(Table5[[#This Row],[Customer_ID]],Customers!A:A,Customers!H:H)</f>
        <v>B01</v>
      </c>
      <c r="N412" t="str">
        <f>_xlfn.XLOOKUP(Table5[[#This Row],[Branch_Id]],Branches!A:A,Branches!B:B)</f>
        <v xml:space="preserve">Hyderabad </v>
      </c>
      <c r="O412" t="str">
        <f>IF(Table5[[#This Row],[Loan_Amount]]&gt;=1000000,"High value","Normal")</f>
        <v>High value</v>
      </c>
      <c r="P412" t="str">
        <f>IF(Table5[[#This Row],[Approval_Date]]="Approved","Processed","Under Review")</f>
        <v>Under Review</v>
      </c>
      <c r="Q412">
        <f>SUMIFS(Loan_Repayments!E:E,Loan_Repayments!B:B,Table5[[#This Row],[Loan_ID]])</f>
        <v>138877</v>
      </c>
      <c r="R412">
        <f>Table5[[#This Row],[Loan_Amount]]-Table5[[#This Row],[Total_Amount_Paid.]]</f>
        <v>4422146</v>
      </c>
      <c r="S412" t="str">
        <f t="shared" si="6"/>
        <v>Jun</v>
      </c>
      <c r="T412" t="str">
        <f>_xlfn.XLOOKUP(Table5[[#This Row],[Customer_ID]],Customers!A:A,Customers!C:C)</f>
        <v>Female</v>
      </c>
      <c r="U412" t="str">
        <f>_xlfn.XLOOKUP(Table5[[#This Row],[Employee_ID]],Employees!A:A,Employees!B:B)</f>
        <v>Employee 12</v>
      </c>
      <c r="V412" t="str">
        <f>_xlfn.XLOOKUP(Table5[[#This Row],[Branch_Id]],Branches!A:A,Branches!C:C)</f>
        <v>Hyderabad</v>
      </c>
      <c r="W412" t="str">
        <f>_xlfn.XLOOKUP(Table5[[#This Row],[Branch_Id]],Branches!A:A,Branches!D:D)</f>
        <v>Telangana</v>
      </c>
    </row>
    <row r="413" spans="1:23" x14ac:dyDescent="0.3">
      <c r="A413" t="s">
        <v>1035</v>
      </c>
      <c r="B413">
        <v>1039</v>
      </c>
      <c r="C413" t="s">
        <v>239</v>
      </c>
      <c r="D413" t="s">
        <v>281</v>
      </c>
      <c r="E413">
        <v>3006667</v>
      </c>
      <c r="F413">
        <v>11</v>
      </c>
      <c r="G413">
        <v>120</v>
      </c>
      <c r="H413" t="s">
        <v>522</v>
      </c>
      <c r="I413" t="s">
        <v>323</v>
      </c>
      <c r="J413" t="s">
        <v>523</v>
      </c>
      <c r="K413" t="str">
        <f>_xlfn.XLOOKUP(Table5[[#This Row],[Customer_ID]],Customers!A:A,Customers!B:B)</f>
        <v>Customer 1039</v>
      </c>
      <c r="L413" t="str">
        <f>_xlfn.XLOOKUP(Table5[[#This Row],[Loan_Type_ID]],Loan_Types!A:A,Loan_Types!B:B)</f>
        <v>Business Loan</v>
      </c>
      <c r="M413" t="str">
        <f>_xlfn.XLOOKUP(Table5[[#This Row],[Customer_ID]],Customers!A:A,Customers!H:H)</f>
        <v>B01</v>
      </c>
      <c r="N413" t="str">
        <f>_xlfn.XLOOKUP(Table5[[#This Row],[Branch_Id]],Branches!A:A,Branches!B:B)</f>
        <v xml:space="preserve">Hyderabad </v>
      </c>
      <c r="O413" t="str">
        <f>IF(Table5[[#This Row],[Loan_Amount]]&gt;=1000000,"High value","Normal")</f>
        <v>High value</v>
      </c>
      <c r="P413" t="str">
        <f>IF(Table5[[#This Row],[Approval_Date]]="Approved","Processed","Under Review")</f>
        <v>Under Review</v>
      </c>
      <c r="Q413">
        <f>SUMIFS(Loan_Repayments!E:E,Loan_Repayments!B:B,Table5[[#This Row],[Loan_ID]])</f>
        <v>114105</v>
      </c>
      <c r="R413">
        <f>Table5[[#This Row],[Loan_Amount]]-Table5[[#This Row],[Total_Amount_Paid.]]</f>
        <v>2892562</v>
      </c>
      <c r="S413" t="str">
        <f t="shared" si="6"/>
        <v>Apr</v>
      </c>
      <c r="T413" t="str">
        <f>_xlfn.XLOOKUP(Table5[[#This Row],[Customer_ID]],Customers!A:A,Customers!C:C)</f>
        <v>Female</v>
      </c>
      <c r="U413" t="str">
        <f>_xlfn.XLOOKUP(Table5[[#This Row],[Employee_ID]],Employees!A:A,Employees!B:B)</f>
        <v>Employee 14</v>
      </c>
      <c r="V413" t="str">
        <f>_xlfn.XLOOKUP(Table5[[#This Row],[Branch_Id]],Branches!A:A,Branches!C:C)</f>
        <v>Hyderabad</v>
      </c>
      <c r="W413" t="str">
        <f>_xlfn.XLOOKUP(Table5[[#This Row],[Branch_Id]],Branches!A:A,Branches!D:D)</f>
        <v>Telangana</v>
      </c>
    </row>
    <row r="414" spans="1:23" x14ac:dyDescent="0.3">
      <c r="A414" t="s">
        <v>1036</v>
      </c>
      <c r="B414">
        <v>1157</v>
      </c>
      <c r="C414" t="s">
        <v>231</v>
      </c>
      <c r="D414" t="s">
        <v>311</v>
      </c>
      <c r="E414">
        <v>1687969</v>
      </c>
      <c r="F414">
        <v>7.5</v>
      </c>
      <c r="G414">
        <v>120</v>
      </c>
      <c r="H414" t="s">
        <v>1037</v>
      </c>
      <c r="I414" t="s">
        <v>323</v>
      </c>
      <c r="J414" t="s">
        <v>843</v>
      </c>
      <c r="K414" t="str">
        <f>_xlfn.XLOOKUP(Table5[[#This Row],[Customer_ID]],Customers!A:A,Customers!B:B)</f>
        <v>Customer 1157</v>
      </c>
      <c r="L414" t="str">
        <f>_xlfn.XLOOKUP(Table5[[#This Row],[Loan_Type_ID]],Loan_Types!A:A,Loan_Types!B:B)</f>
        <v>Home Loan</v>
      </c>
      <c r="M414" t="str">
        <f>_xlfn.XLOOKUP(Table5[[#This Row],[Customer_ID]],Customers!A:A,Customers!H:H)</f>
        <v>B03</v>
      </c>
      <c r="N414" t="str">
        <f>_xlfn.XLOOKUP(Table5[[#This Row],[Branch_Id]],Branches!A:A,Branches!B:B)</f>
        <v xml:space="preserve">Vizag </v>
      </c>
      <c r="O414" t="str">
        <f>IF(Table5[[#This Row],[Loan_Amount]]&gt;=1000000,"High value","Normal")</f>
        <v>High value</v>
      </c>
      <c r="P414" t="str">
        <f>IF(Table5[[#This Row],[Approval_Date]]="Approved","Processed","Under Review")</f>
        <v>Under Review</v>
      </c>
      <c r="Q414">
        <f>SUMIFS(Loan_Repayments!E:E,Loan_Repayments!B:B,Table5[[#This Row],[Loan_ID]])</f>
        <v>88700</v>
      </c>
      <c r="R414">
        <f>Table5[[#This Row],[Loan_Amount]]-Table5[[#This Row],[Total_Amount_Paid.]]</f>
        <v>1599269</v>
      </c>
      <c r="S414" t="str">
        <f t="shared" si="6"/>
        <v>Dec</v>
      </c>
      <c r="T414" t="str">
        <f>_xlfn.XLOOKUP(Table5[[#This Row],[Customer_ID]],Customers!A:A,Customers!C:C)</f>
        <v>Female</v>
      </c>
      <c r="U414" t="str">
        <f>_xlfn.XLOOKUP(Table5[[#This Row],[Employee_ID]],Employees!A:A,Employees!B:B)</f>
        <v>Employee 29</v>
      </c>
      <c r="V414" t="str">
        <f>_xlfn.XLOOKUP(Table5[[#This Row],[Branch_Id]],Branches!A:A,Branches!C:C)</f>
        <v>Visakhapatnam</v>
      </c>
      <c r="W414" t="str">
        <f>_xlfn.XLOOKUP(Table5[[#This Row],[Branch_Id]],Branches!A:A,Branches!D:D)</f>
        <v>Andhra Pradesh</v>
      </c>
    </row>
    <row r="415" spans="1:23" x14ac:dyDescent="0.3">
      <c r="A415" t="s">
        <v>1038</v>
      </c>
      <c r="B415">
        <v>1158</v>
      </c>
      <c r="C415" t="s">
        <v>233</v>
      </c>
      <c r="D415" t="s">
        <v>305</v>
      </c>
      <c r="E415">
        <v>488857</v>
      </c>
      <c r="F415">
        <v>9.5</v>
      </c>
      <c r="G415">
        <v>84</v>
      </c>
      <c r="H415" t="s">
        <v>588</v>
      </c>
      <c r="I415" t="s">
        <v>323</v>
      </c>
      <c r="J415" t="s">
        <v>948</v>
      </c>
      <c r="K415" t="str">
        <f>_xlfn.XLOOKUP(Table5[[#This Row],[Customer_ID]],Customers!A:A,Customers!B:B)</f>
        <v>Customer 1158</v>
      </c>
      <c r="L415" t="str">
        <f>_xlfn.XLOOKUP(Table5[[#This Row],[Loan_Type_ID]],Loan_Types!A:A,Loan_Types!B:B)</f>
        <v>Personal Loan</v>
      </c>
      <c r="M415" t="str">
        <f>_xlfn.XLOOKUP(Table5[[#This Row],[Customer_ID]],Customers!A:A,Customers!H:H)</f>
        <v>B05</v>
      </c>
      <c r="N415" t="str">
        <f>_xlfn.XLOOKUP(Table5[[#This Row],[Branch_Id]],Branches!A:A,Branches!B:B)</f>
        <v xml:space="preserve">Warangal </v>
      </c>
      <c r="O415" t="str">
        <f>IF(Table5[[#This Row],[Loan_Amount]]&gt;=1000000,"High value","Normal")</f>
        <v>Normal</v>
      </c>
      <c r="P415" t="str">
        <f>IF(Table5[[#This Row],[Approval_Date]]="Approved","Processed","Under Review")</f>
        <v>Under Review</v>
      </c>
      <c r="Q415">
        <f>SUMIFS(Loan_Repayments!E:E,Loan_Repayments!B:B,Table5[[#This Row],[Loan_ID]])</f>
        <v>122778</v>
      </c>
      <c r="R415">
        <f>Table5[[#This Row],[Loan_Amount]]-Table5[[#This Row],[Total_Amount_Paid.]]</f>
        <v>366079</v>
      </c>
      <c r="S415" t="str">
        <f t="shared" si="6"/>
        <v>Oct</v>
      </c>
      <c r="T415" t="str">
        <f>_xlfn.XLOOKUP(Table5[[#This Row],[Customer_ID]],Customers!A:A,Customers!C:C)</f>
        <v>Female</v>
      </c>
      <c r="U415" t="str">
        <f>_xlfn.XLOOKUP(Table5[[#This Row],[Employee_ID]],Employees!A:A,Employees!B:B)</f>
        <v>Employee 26</v>
      </c>
      <c r="V415" t="str">
        <f>_xlfn.XLOOKUP(Table5[[#This Row],[Branch_Id]],Branches!A:A,Branches!C:C)</f>
        <v>Warangal</v>
      </c>
      <c r="W415" t="str">
        <f>_xlfn.XLOOKUP(Table5[[#This Row],[Branch_Id]],Branches!A:A,Branches!D:D)</f>
        <v>Telangana</v>
      </c>
    </row>
    <row r="416" spans="1:23" x14ac:dyDescent="0.3">
      <c r="A416" t="s">
        <v>1039</v>
      </c>
      <c r="B416">
        <v>1009</v>
      </c>
      <c r="C416" t="s">
        <v>237</v>
      </c>
      <c r="D416" t="s">
        <v>255</v>
      </c>
      <c r="E416">
        <v>5175826</v>
      </c>
      <c r="F416">
        <v>8.5</v>
      </c>
      <c r="G416">
        <v>60</v>
      </c>
      <c r="H416" t="s">
        <v>1037</v>
      </c>
      <c r="I416" t="s">
        <v>323</v>
      </c>
      <c r="J416" t="s">
        <v>345</v>
      </c>
      <c r="K416" t="str">
        <f>_xlfn.XLOOKUP(Table5[[#This Row],[Customer_ID]],Customers!A:A,Customers!B:B)</f>
        <v>Customer 1009</v>
      </c>
      <c r="L416" t="str">
        <f>_xlfn.XLOOKUP(Table5[[#This Row],[Loan_Type_ID]],Loan_Types!A:A,Loan_Types!B:B)</f>
        <v>Education Loan</v>
      </c>
      <c r="M416" t="str">
        <f>_xlfn.XLOOKUP(Table5[[#This Row],[Customer_ID]],Customers!A:A,Customers!H:H)</f>
        <v>B05</v>
      </c>
      <c r="N416" t="str">
        <f>_xlfn.XLOOKUP(Table5[[#This Row],[Branch_Id]],Branches!A:A,Branches!B:B)</f>
        <v xml:space="preserve">Warangal </v>
      </c>
      <c r="O416" t="str">
        <f>IF(Table5[[#This Row],[Loan_Amount]]&gt;=1000000,"High value","Normal")</f>
        <v>High value</v>
      </c>
      <c r="P416" t="str">
        <f>IF(Table5[[#This Row],[Approval_Date]]="Approved","Processed","Under Review")</f>
        <v>Under Review</v>
      </c>
      <c r="Q416">
        <f>SUMIFS(Loan_Repayments!E:E,Loan_Repayments!B:B,Table5[[#This Row],[Loan_ID]])</f>
        <v>35408</v>
      </c>
      <c r="R416">
        <f>Table5[[#This Row],[Loan_Amount]]-Table5[[#This Row],[Total_Amount_Paid.]]</f>
        <v>5140418</v>
      </c>
      <c r="S416" t="str">
        <f t="shared" si="6"/>
        <v>Dec</v>
      </c>
      <c r="T416" t="str">
        <f>_xlfn.XLOOKUP(Table5[[#This Row],[Customer_ID]],Customers!A:A,Customers!C:C)</f>
        <v>Male</v>
      </c>
      <c r="U416" t="str">
        <f>_xlfn.XLOOKUP(Table5[[#This Row],[Employee_ID]],Employees!A:A,Employees!B:B)</f>
        <v>Employee 2</v>
      </c>
      <c r="V416" t="str">
        <f>_xlfn.XLOOKUP(Table5[[#This Row],[Branch_Id]],Branches!A:A,Branches!C:C)</f>
        <v>Warangal</v>
      </c>
      <c r="W416" t="str">
        <f>_xlfn.XLOOKUP(Table5[[#This Row],[Branch_Id]],Branches!A:A,Branches!D:D)</f>
        <v>Telangana</v>
      </c>
    </row>
    <row r="417" spans="1:23" x14ac:dyDescent="0.3">
      <c r="A417" t="s">
        <v>1040</v>
      </c>
      <c r="B417">
        <v>1106</v>
      </c>
      <c r="C417" t="s">
        <v>237</v>
      </c>
      <c r="D417" t="s">
        <v>301</v>
      </c>
      <c r="E417">
        <v>1929610</v>
      </c>
      <c r="F417">
        <v>7.5</v>
      </c>
      <c r="G417">
        <v>36</v>
      </c>
      <c r="H417" t="s">
        <v>847</v>
      </c>
      <c r="I417" t="s">
        <v>323</v>
      </c>
      <c r="J417" t="s">
        <v>1023</v>
      </c>
      <c r="K417" t="str">
        <f>_xlfn.XLOOKUP(Table5[[#This Row],[Customer_ID]],Customers!A:A,Customers!B:B)</f>
        <v>Customer 1106</v>
      </c>
      <c r="L417" t="str">
        <f>_xlfn.XLOOKUP(Table5[[#This Row],[Loan_Type_ID]],Loan_Types!A:A,Loan_Types!B:B)</f>
        <v>Education Loan</v>
      </c>
      <c r="M417" t="str">
        <f>_xlfn.XLOOKUP(Table5[[#This Row],[Customer_ID]],Customers!A:A,Customers!H:H)</f>
        <v>B02</v>
      </c>
      <c r="N417" t="str">
        <f>_xlfn.XLOOKUP(Table5[[#This Row],[Branch_Id]],Branches!A:A,Branches!B:B)</f>
        <v xml:space="preserve">Vijayawada </v>
      </c>
      <c r="O417" t="str">
        <f>IF(Table5[[#This Row],[Loan_Amount]]&gt;=1000000,"High value","Normal")</f>
        <v>High value</v>
      </c>
      <c r="P417" t="str">
        <f>IF(Table5[[#This Row],[Approval_Date]]="Approved","Processed","Under Review")</f>
        <v>Under Review</v>
      </c>
      <c r="Q417">
        <f>SUMIFS(Loan_Repayments!E:E,Loan_Repayments!B:B,Table5[[#This Row],[Loan_ID]])</f>
        <v>0</v>
      </c>
      <c r="R417">
        <f>Table5[[#This Row],[Loan_Amount]]-Table5[[#This Row],[Total_Amount_Paid.]]</f>
        <v>1929610</v>
      </c>
      <c r="S417" t="str">
        <f t="shared" si="6"/>
        <v>Nov</v>
      </c>
      <c r="T417" t="str">
        <f>_xlfn.XLOOKUP(Table5[[#This Row],[Customer_ID]],Customers!A:A,Customers!C:C)</f>
        <v>Male</v>
      </c>
      <c r="U417" t="str">
        <f>_xlfn.XLOOKUP(Table5[[#This Row],[Employee_ID]],Employees!A:A,Employees!B:B)</f>
        <v>Employee 24</v>
      </c>
      <c r="V417" t="str">
        <f>_xlfn.XLOOKUP(Table5[[#This Row],[Branch_Id]],Branches!A:A,Branches!C:C)</f>
        <v>Vijayawada</v>
      </c>
      <c r="W417" t="str">
        <f>_xlfn.XLOOKUP(Table5[[#This Row],[Branch_Id]],Branches!A:A,Branches!D:D)</f>
        <v>Andhra Pradesh</v>
      </c>
    </row>
    <row r="418" spans="1:23" x14ac:dyDescent="0.3">
      <c r="A418" t="s">
        <v>1041</v>
      </c>
      <c r="B418">
        <v>1105</v>
      </c>
      <c r="C418" t="s">
        <v>233</v>
      </c>
      <c r="D418" t="s">
        <v>271</v>
      </c>
      <c r="E418">
        <v>4415238</v>
      </c>
      <c r="F418">
        <v>9.5</v>
      </c>
      <c r="G418">
        <v>240</v>
      </c>
      <c r="H418" t="s">
        <v>409</v>
      </c>
      <c r="I418" t="s">
        <v>323</v>
      </c>
      <c r="J418" t="s">
        <v>491</v>
      </c>
      <c r="K418" t="str">
        <f>_xlfn.XLOOKUP(Table5[[#This Row],[Customer_ID]],Customers!A:A,Customers!B:B)</f>
        <v>Customer 1105</v>
      </c>
      <c r="L418" t="str">
        <f>_xlfn.XLOOKUP(Table5[[#This Row],[Loan_Type_ID]],Loan_Types!A:A,Loan_Types!B:B)</f>
        <v>Personal Loan</v>
      </c>
      <c r="M418" t="str">
        <f>_xlfn.XLOOKUP(Table5[[#This Row],[Customer_ID]],Customers!A:A,Customers!H:H)</f>
        <v>B01</v>
      </c>
      <c r="N418" t="str">
        <f>_xlfn.XLOOKUP(Table5[[#This Row],[Branch_Id]],Branches!A:A,Branches!B:B)</f>
        <v xml:space="preserve">Hyderabad </v>
      </c>
      <c r="O418" t="str">
        <f>IF(Table5[[#This Row],[Loan_Amount]]&gt;=1000000,"High value","Normal")</f>
        <v>High value</v>
      </c>
      <c r="P418" t="str">
        <f>IF(Table5[[#This Row],[Approval_Date]]="Approved","Processed","Under Review")</f>
        <v>Under Review</v>
      </c>
      <c r="Q418">
        <f>SUMIFS(Loan_Repayments!E:E,Loan_Repayments!B:B,Table5[[#This Row],[Loan_ID]])</f>
        <v>67911</v>
      </c>
      <c r="R418">
        <f>Table5[[#This Row],[Loan_Amount]]-Table5[[#This Row],[Total_Amount_Paid.]]</f>
        <v>4347327</v>
      </c>
      <c r="S418" t="str">
        <f t="shared" si="6"/>
        <v>Jan</v>
      </c>
      <c r="T418" t="str">
        <f>_xlfn.XLOOKUP(Table5[[#This Row],[Customer_ID]],Customers!A:A,Customers!C:C)</f>
        <v>Female</v>
      </c>
      <c r="U418" t="str">
        <f>_xlfn.XLOOKUP(Table5[[#This Row],[Employee_ID]],Employees!A:A,Employees!B:B)</f>
        <v>Employee 9</v>
      </c>
      <c r="V418" t="str">
        <f>_xlfn.XLOOKUP(Table5[[#This Row],[Branch_Id]],Branches!A:A,Branches!C:C)</f>
        <v>Hyderabad</v>
      </c>
      <c r="W418" t="str">
        <f>_xlfn.XLOOKUP(Table5[[#This Row],[Branch_Id]],Branches!A:A,Branches!D:D)</f>
        <v>Telangana</v>
      </c>
    </row>
    <row r="419" spans="1:23" x14ac:dyDescent="0.3">
      <c r="A419" t="s">
        <v>1042</v>
      </c>
      <c r="B419">
        <v>1077</v>
      </c>
      <c r="C419" t="s">
        <v>235</v>
      </c>
      <c r="D419" t="s">
        <v>305</v>
      </c>
      <c r="E419">
        <v>6430018</v>
      </c>
      <c r="F419">
        <v>8.5</v>
      </c>
      <c r="G419">
        <v>240</v>
      </c>
      <c r="H419" t="s">
        <v>1043</v>
      </c>
      <c r="I419" t="s">
        <v>346</v>
      </c>
      <c r="K419" t="str">
        <f>_xlfn.XLOOKUP(Table5[[#This Row],[Customer_ID]],Customers!A:A,Customers!B:B)</f>
        <v>Customer 1077</v>
      </c>
      <c r="L419" t="str">
        <f>_xlfn.XLOOKUP(Table5[[#This Row],[Loan_Type_ID]],Loan_Types!A:A,Loan_Types!B:B)</f>
        <v>Car Loan</v>
      </c>
      <c r="M419" t="str">
        <f>_xlfn.XLOOKUP(Table5[[#This Row],[Customer_ID]],Customers!A:A,Customers!H:H)</f>
        <v>B01</v>
      </c>
      <c r="N419" t="str">
        <f>_xlfn.XLOOKUP(Table5[[#This Row],[Branch_Id]],Branches!A:A,Branches!B:B)</f>
        <v xml:space="preserve">Hyderabad </v>
      </c>
      <c r="O419" t="str">
        <f>IF(Table5[[#This Row],[Loan_Amount]]&gt;=1000000,"High value","Normal")</f>
        <v>High value</v>
      </c>
      <c r="P419" t="str">
        <f>IF(Table5[[#This Row],[Approval_Date]]="Approved","Processed","Under Review")</f>
        <v>Under Review</v>
      </c>
      <c r="Q419">
        <f>SUMIFS(Loan_Repayments!E:E,Loan_Repayments!B:B,Table5[[#This Row],[Loan_ID]])</f>
        <v>7344</v>
      </c>
      <c r="R419">
        <f>Table5[[#This Row],[Loan_Amount]]-Table5[[#This Row],[Total_Amount_Paid.]]</f>
        <v>6422674</v>
      </c>
      <c r="S419" t="str">
        <f t="shared" si="6"/>
        <v>Jan</v>
      </c>
      <c r="T419" t="str">
        <f>_xlfn.XLOOKUP(Table5[[#This Row],[Customer_ID]],Customers!A:A,Customers!C:C)</f>
        <v>Male</v>
      </c>
      <c r="U419" t="str">
        <f>_xlfn.XLOOKUP(Table5[[#This Row],[Employee_ID]],Employees!A:A,Employees!B:B)</f>
        <v>Employee 26</v>
      </c>
      <c r="V419" t="str">
        <f>_xlfn.XLOOKUP(Table5[[#This Row],[Branch_Id]],Branches!A:A,Branches!C:C)</f>
        <v>Hyderabad</v>
      </c>
      <c r="W419" t="str">
        <f>_xlfn.XLOOKUP(Table5[[#This Row],[Branch_Id]],Branches!A:A,Branches!D:D)</f>
        <v>Telangana</v>
      </c>
    </row>
    <row r="420" spans="1:23" x14ac:dyDescent="0.3">
      <c r="A420" t="s">
        <v>1044</v>
      </c>
      <c r="B420">
        <v>1123</v>
      </c>
      <c r="C420" t="s">
        <v>233</v>
      </c>
      <c r="D420" t="s">
        <v>253</v>
      </c>
      <c r="E420">
        <v>6097191</v>
      </c>
      <c r="F420">
        <v>12</v>
      </c>
      <c r="G420">
        <v>60</v>
      </c>
      <c r="H420" t="s">
        <v>560</v>
      </c>
      <c r="I420" t="s">
        <v>336</v>
      </c>
      <c r="K420" t="str">
        <f>_xlfn.XLOOKUP(Table5[[#This Row],[Customer_ID]],Customers!A:A,Customers!B:B)</f>
        <v>Customer 1123</v>
      </c>
      <c r="L420" t="str">
        <f>_xlfn.XLOOKUP(Table5[[#This Row],[Loan_Type_ID]],Loan_Types!A:A,Loan_Types!B:B)</f>
        <v>Personal Loan</v>
      </c>
      <c r="M420" t="str">
        <f>_xlfn.XLOOKUP(Table5[[#This Row],[Customer_ID]],Customers!A:A,Customers!H:H)</f>
        <v>B04</v>
      </c>
      <c r="N420" t="str">
        <f>_xlfn.XLOOKUP(Table5[[#This Row],[Branch_Id]],Branches!A:A,Branches!B:B)</f>
        <v xml:space="preserve">Guntur </v>
      </c>
      <c r="O420" t="str">
        <f>IF(Table5[[#This Row],[Loan_Amount]]&gt;=1000000,"High value","Normal")</f>
        <v>High value</v>
      </c>
      <c r="P420" t="str">
        <f>IF(Table5[[#This Row],[Approval_Date]]="Approved","Processed","Under Review")</f>
        <v>Under Review</v>
      </c>
      <c r="Q420">
        <f>SUMIFS(Loan_Repayments!E:E,Loan_Repayments!B:B,Table5[[#This Row],[Loan_ID]])</f>
        <v>0</v>
      </c>
      <c r="R420">
        <f>Table5[[#This Row],[Loan_Amount]]-Table5[[#This Row],[Total_Amount_Paid.]]</f>
        <v>6097191</v>
      </c>
      <c r="S420" t="str">
        <f t="shared" si="6"/>
        <v>Sep</v>
      </c>
      <c r="T420" t="str">
        <f>_xlfn.XLOOKUP(Table5[[#This Row],[Customer_ID]],Customers!A:A,Customers!C:C)</f>
        <v>Male</v>
      </c>
      <c r="U420" t="str">
        <f>_xlfn.XLOOKUP(Table5[[#This Row],[Employee_ID]],Employees!A:A,Employees!B:B)</f>
        <v>Employee 1</v>
      </c>
      <c r="V420" t="str">
        <f>_xlfn.XLOOKUP(Table5[[#This Row],[Branch_Id]],Branches!A:A,Branches!C:C)</f>
        <v>Guntur</v>
      </c>
      <c r="W420" t="str">
        <f>_xlfn.XLOOKUP(Table5[[#This Row],[Branch_Id]],Branches!A:A,Branches!D:D)</f>
        <v>Andhra Pradesh</v>
      </c>
    </row>
    <row r="421" spans="1:23" x14ac:dyDescent="0.3">
      <c r="A421" t="s">
        <v>1045</v>
      </c>
      <c r="B421">
        <v>1092</v>
      </c>
      <c r="C421" t="s">
        <v>237</v>
      </c>
      <c r="D421" t="s">
        <v>303</v>
      </c>
      <c r="E421">
        <v>4537474</v>
      </c>
      <c r="F421">
        <v>11</v>
      </c>
      <c r="G421">
        <v>84</v>
      </c>
      <c r="H421" t="s">
        <v>520</v>
      </c>
      <c r="I421" t="s">
        <v>346</v>
      </c>
      <c r="K421" t="str">
        <f>_xlfn.XLOOKUP(Table5[[#This Row],[Customer_ID]],Customers!A:A,Customers!B:B)</f>
        <v>Customer 1092</v>
      </c>
      <c r="L421" t="str">
        <f>_xlfn.XLOOKUP(Table5[[#This Row],[Loan_Type_ID]],Loan_Types!A:A,Loan_Types!B:B)</f>
        <v>Education Loan</v>
      </c>
      <c r="M421" t="str">
        <f>_xlfn.XLOOKUP(Table5[[#This Row],[Customer_ID]],Customers!A:A,Customers!H:H)</f>
        <v>B02</v>
      </c>
      <c r="N421" t="str">
        <f>_xlfn.XLOOKUP(Table5[[#This Row],[Branch_Id]],Branches!A:A,Branches!B:B)</f>
        <v xml:space="preserve">Vijayawada </v>
      </c>
      <c r="O421" t="str">
        <f>IF(Table5[[#This Row],[Loan_Amount]]&gt;=1000000,"High value","Normal")</f>
        <v>High value</v>
      </c>
      <c r="P421" t="str">
        <f>IF(Table5[[#This Row],[Approval_Date]]="Approved","Processed","Under Review")</f>
        <v>Under Review</v>
      </c>
      <c r="Q421">
        <f>SUMIFS(Loan_Repayments!E:E,Loan_Repayments!B:B,Table5[[#This Row],[Loan_ID]])</f>
        <v>152132</v>
      </c>
      <c r="R421">
        <f>Table5[[#This Row],[Loan_Amount]]-Table5[[#This Row],[Total_Amount_Paid.]]</f>
        <v>4385342</v>
      </c>
      <c r="S421" t="str">
        <f t="shared" si="6"/>
        <v>Nov</v>
      </c>
      <c r="T421" t="str">
        <f>_xlfn.XLOOKUP(Table5[[#This Row],[Customer_ID]],Customers!A:A,Customers!C:C)</f>
        <v>Female</v>
      </c>
      <c r="U421" t="str">
        <f>_xlfn.XLOOKUP(Table5[[#This Row],[Employee_ID]],Employees!A:A,Employees!B:B)</f>
        <v>Employee 25</v>
      </c>
      <c r="V421" t="str">
        <f>_xlfn.XLOOKUP(Table5[[#This Row],[Branch_Id]],Branches!A:A,Branches!C:C)</f>
        <v>Vijayawada</v>
      </c>
      <c r="W421" t="str">
        <f>_xlfn.XLOOKUP(Table5[[#This Row],[Branch_Id]],Branches!A:A,Branches!D:D)</f>
        <v>Andhra Pradesh</v>
      </c>
    </row>
    <row r="422" spans="1:23" x14ac:dyDescent="0.3">
      <c r="A422" t="s">
        <v>1046</v>
      </c>
      <c r="B422">
        <v>1154</v>
      </c>
      <c r="C422" t="s">
        <v>233</v>
      </c>
      <c r="D422" t="s">
        <v>264</v>
      </c>
      <c r="E422">
        <v>5487092</v>
      </c>
      <c r="F422">
        <v>7.5</v>
      </c>
      <c r="G422">
        <v>36</v>
      </c>
      <c r="H422" t="s">
        <v>489</v>
      </c>
      <c r="I422" t="s">
        <v>323</v>
      </c>
      <c r="J422" t="s">
        <v>766</v>
      </c>
      <c r="K422" t="str">
        <f>_xlfn.XLOOKUP(Table5[[#This Row],[Customer_ID]],Customers!A:A,Customers!B:B)</f>
        <v>Customer 1154</v>
      </c>
      <c r="L422" t="str">
        <f>_xlfn.XLOOKUP(Table5[[#This Row],[Loan_Type_ID]],Loan_Types!A:A,Loan_Types!B:B)</f>
        <v>Personal Loan</v>
      </c>
      <c r="M422" t="str">
        <f>_xlfn.XLOOKUP(Table5[[#This Row],[Customer_ID]],Customers!A:A,Customers!H:H)</f>
        <v>B04</v>
      </c>
      <c r="N422" t="str">
        <f>_xlfn.XLOOKUP(Table5[[#This Row],[Branch_Id]],Branches!A:A,Branches!B:B)</f>
        <v xml:space="preserve">Guntur </v>
      </c>
      <c r="O422" t="str">
        <f>IF(Table5[[#This Row],[Loan_Amount]]&gt;=1000000,"High value","Normal")</f>
        <v>High value</v>
      </c>
      <c r="P422" t="str">
        <f>IF(Table5[[#This Row],[Approval_Date]]="Approved","Processed","Under Review")</f>
        <v>Under Review</v>
      </c>
      <c r="Q422">
        <f>SUMIFS(Loan_Repayments!E:E,Loan_Repayments!B:B,Table5[[#This Row],[Loan_ID]])</f>
        <v>98633</v>
      </c>
      <c r="R422">
        <f>Table5[[#This Row],[Loan_Amount]]-Table5[[#This Row],[Total_Amount_Paid.]]</f>
        <v>5388459</v>
      </c>
      <c r="S422" t="str">
        <f t="shared" si="6"/>
        <v>Apr</v>
      </c>
      <c r="T422" t="str">
        <f>_xlfn.XLOOKUP(Table5[[#This Row],[Customer_ID]],Customers!A:A,Customers!C:C)</f>
        <v>Male</v>
      </c>
      <c r="U422" t="str">
        <f>_xlfn.XLOOKUP(Table5[[#This Row],[Employee_ID]],Employees!A:A,Employees!B:B)</f>
        <v>Employee 6</v>
      </c>
      <c r="V422" t="str">
        <f>_xlfn.XLOOKUP(Table5[[#This Row],[Branch_Id]],Branches!A:A,Branches!C:C)</f>
        <v>Guntur</v>
      </c>
      <c r="W422" t="str">
        <f>_xlfn.XLOOKUP(Table5[[#This Row],[Branch_Id]],Branches!A:A,Branches!D:D)</f>
        <v>Andhra Pradesh</v>
      </c>
    </row>
    <row r="423" spans="1:23" x14ac:dyDescent="0.3">
      <c r="A423" t="s">
        <v>1047</v>
      </c>
      <c r="B423">
        <v>1099</v>
      </c>
      <c r="C423" t="s">
        <v>231</v>
      </c>
      <c r="D423" t="s">
        <v>295</v>
      </c>
      <c r="E423">
        <v>4698031</v>
      </c>
      <c r="F423">
        <v>11</v>
      </c>
      <c r="G423">
        <v>120</v>
      </c>
      <c r="H423" t="s">
        <v>327</v>
      </c>
      <c r="I423" t="s">
        <v>323</v>
      </c>
      <c r="J423" t="s">
        <v>678</v>
      </c>
      <c r="K423" t="str">
        <f>_xlfn.XLOOKUP(Table5[[#This Row],[Customer_ID]],Customers!A:A,Customers!B:B)</f>
        <v>Customer 1099</v>
      </c>
      <c r="L423" t="str">
        <f>_xlfn.XLOOKUP(Table5[[#This Row],[Loan_Type_ID]],Loan_Types!A:A,Loan_Types!B:B)</f>
        <v>Home Loan</v>
      </c>
      <c r="M423" t="str">
        <f>_xlfn.XLOOKUP(Table5[[#This Row],[Customer_ID]],Customers!A:A,Customers!H:H)</f>
        <v>B05</v>
      </c>
      <c r="N423" t="str">
        <f>_xlfn.XLOOKUP(Table5[[#This Row],[Branch_Id]],Branches!A:A,Branches!B:B)</f>
        <v xml:space="preserve">Warangal </v>
      </c>
      <c r="O423" t="str">
        <f>IF(Table5[[#This Row],[Loan_Amount]]&gt;=1000000,"High value","Normal")</f>
        <v>High value</v>
      </c>
      <c r="P423" t="str">
        <f>IF(Table5[[#This Row],[Approval_Date]]="Approved","Processed","Under Review")</f>
        <v>Under Review</v>
      </c>
      <c r="Q423">
        <f>SUMIFS(Loan_Repayments!E:E,Loan_Repayments!B:B,Table5[[#This Row],[Loan_ID]])</f>
        <v>188838</v>
      </c>
      <c r="R423">
        <f>Table5[[#This Row],[Loan_Amount]]-Table5[[#This Row],[Total_Amount_Paid.]]</f>
        <v>4509193</v>
      </c>
      <c r="S423" t="str">
        <f t="shared" si="6"/>
        <v>Mar</v>
      </c>
      <c r="T423" t="str">
        <f>_xlfn.XLOOKUP(Table5[[#This Row],[Customer_ID]],Customers!A:A,Customers!C:C)</f>
        <v>Female</v>
      </c>
      <c r="U423" t="str">
        <f>_xlfn.XLOOKUP(Table5[[#This Row],[Employee_ID]],Employees!A:A,Employees!B:B)</f>
        <v>Employee 21</v>
      </c>
      <c r="V423" t="str">
        <f>_xlfn.XLOOKUP(Table5[[#This Row],[Branch_Id]],Branches!A:A,Branches!C:C)</f>
        <v>Warangal</v>
      </c>
      <c r="W423" t="str">
        <f>_xlfn.XLOOKUP(Table5[[#This Row],[Branch_Id]],Branches!A:A,Branches!D:D)</f>
        <v>Telangana</v>
      </c>
    </row>
    <row r="424" spans="1:23" x14ac:dyDescent="0.3">
      <c r="A424" t="s">
        <v>1048</v>
      </c>
      <c r="B424">
        <v>1178</v>
      </c>
      <c r="C424" t="s">
        <v>237</v>
      </c>
      <c r="D424" t="s">
        <v>311</v>
      </c>
      <c r="E424">
        <v>8706704</v>
      </c>
      <c r="F424">
        <v>12</v>
      </c>
      <c r="G424">
        <v>60</v>
      </c>
      <c r="H424" t="s">
        <v>815</v>
      </c>
      <c r="I424" t="s">
        <v>323</v>
      </c>
      <c r="J424" t="s">
        <v>971</v>
      </c>
      <c r="K424" t="str">
        <f>_xlfn.XLOOKUP(Table5[[#This Row],[Customer_ID]],Customers!A:A,Customers!B:B)</f>
        <v>Customer 1178</v>
      </c>
      <c r="L424" t="str">
        <f>_xlfn.XLOOKUP(Table5[[#This Row],[Loan_Type_ID]],Loan_Types!A:A,Loan_Types!B:B)</f>
        <v>Education Loan</v>
      </c>
      <c r="M424" t="str">
        <f>_xlfn.XLOOKUP(Table5[[#This Row],[Customer_ID]],Customers!A:A,Customers!H:H)</f>
        <v>B01</v>
      </c>
      <c r="N424" t="str">
        <f>_xlfn.XLOOKUP(Table5[[#This Row],[Branch_Id]],Branches!A:A,Branches!B:B)</f>
        <v xml:space="preserve">Hyderabad </v>
      </c>
      <c r="O424" t="str">
        <f>IF(Table5[[#This Row],[Loan_Amount]]&gt;=1000000,"High value","Normal")</f>
        <v>High value</v>
      </c>
      <c r="P424" t="str">
        <f>IF(Table5[[#This Row],[Approval_Date]]="Approved","Processed","Under Review")</f>
        <v>Under Review</v>
      </c>
      <c r="Q424">
        <f>SUMIFS(Loan_Repayments!E:E,Loan_Repayments!B:B,Table5[[#This Row],[Loan_ID]])</f>
        <v>77178</v>
      </c>
      <c r="R424">
        <f>Table5[[#This Row],[Loan_Amount]]-Table5[[#This Row],[Total_Amount_Paid.]]</f>
        <v>8629526</v>
      </c>
      <c r="S424" t="str">
        <f t="shared" si="6"/>
        <v>Oct</v>
      </c>
      <c r="T424" t="str">
        <f>_xlfn.XLOOKUP(Table5[[#This Row],[Customer_ID]],Customers!A:A,Customers!C:C)</f>
        <v>Male</v>
      </c>
      <c r="U424" t="str">
        <f>_xlfn.XLOOKUP(Table5[[#This Row],[Employee_ID]],Employees!A:A,Employees!B:B)</f>
        <v>Employee 29</v>
      </c>
      <c r="V424" t="str">
        <f>_xlfn.XLOOKUP(Table5[[#This Row],[Branch_Id]],Branches!A:A,Branches!C:C)</f>
        <v>Hyderabad</v>
      </c>
      <c r="W424" t="str">
        <f>_xlfn.XLOOKUP(Table5[[#This Row],[Branch_Id]],Branches!A:A,Branches!D:D)</f>
        <v>Telangana</v>
      </c>
    </row>
    <row r="425" spans="1:23" x14ac:dyDescent="0.3">
      <c r="A425" t="s">
        <v>1049</v>
      </c>
      <c r="B425">
        <v>1076</v>
      </c>
      <c r="C425" t="s">
        <v>233</v>
      </c>
      <c r="D425" t="s">
        <v>295</v>
      </c>
      <c r="E425">
        <v>7374869</v>
      </c>
      <c r="F425">
        <v>7.5</v>
      </c>
      <c r="G425">
        <v>240</v>
      </c>
      <c r="H425" t="s">
        <v>1016</v>
      </c>
      <c r="I425" t="s">
        <v>323</v>
      </c>
      <c r="J425" t="s">
        <v>783</v>
      </c>
      <c r="K425" t="str">
        <f>_xlfn.XLOOKUP(Table5[[#This Row],[Customer_ID]],Customers!A:A,Customers!B:B)</f>
        <v>Customer 1076</v>
      </c>
      <c r="L425" t="str">
        <f>_xlfn.XLOOKUP(Table5[[#This Row],[Loan_Type_ID]],Loan_Types!A:A,Loan_Types!B:B)</f>
        <v>Personal Loan</v>
      </c>
      <c r="M425" t="str">
        <f>_xlfn.XLOOKUP(Table5[[#This Row],[Customer_ID]],Customers!A:A,Customers!H:H)</f>
        <v>B02</v>
      </c>
      <c r="N425" t="str">
        <f>_xlfn.XLOOKUP(Table5[[#This Row],[Branch_Id]],Branches!A:A,Branches!B:B)</f>
        <v xml:space="preserve">Vijayawada </v>
      </c>
      <c r="O425" t="str">
        <f>IF(Table5[[#This Row],[Loan_Amount]]&gt;=1000000,"High value","Normal")</f>
        <v>High value</v>
      </c>
      <c r="P425" t="str">
        <f>IF(Table5[[#This Row],[Approval_Date]]="Approved","Processed","Under Review")</f>
        <v>Under Review</v>
      </c>
      <c r="Q425">
        <f>SUMIFS(Loan_Repayments!E:E,Loan_Repayments!B:B,Table5[[#This Row],[Loan_ID]])</f>
        <v>0</v>
      </c>
      <c r="R425">
        <f>Table5[[#This Row],[Loan_Amount]]-Table5[[#This Row],[Total_Amount_Paid.]]</f>
        <v>7374869</v>
      </c>
      <c r="S425" t="str">
        <f t="shared" si="6"/>
        <v>Mar</v>
      </c>
      <c r="T425" t="str">
        <f>_xlfn.XLOOKUP(Table5[[#This Row],[Customer_ID]],Customers!A:A,Customers!C:C)</f>
        <v>Male</v>
      </c>
      <c r="U425" t="str">
        <f>_xlfn.XLOOKUP(Table5[[#This Row],[Employee_ID]],Employees!A:A,Employees!B:B)</f>
        <v>Employee 21</v>
      </c>
      <c r="V425" t="str">
        <f>_xlfn.XLOOKUP(Table5[[#This Row],[Branch_Id]],Branches!A:A,Branches!C:C)</f>
        <v>Vijayawada</v>
      </c>
      <c r="W425" t="str">
        <f>_xlfn.XLOOKUP(Table5[[#This Row],[Branch_Id]],Branches!A:A,Branches!D:D)</f>
        <v>Andhra Pradesh</v>
      </c>
    </row>
    <row r="426" spans="1:23" x14ac:dyDescent="0.3">
      <c r="A426" t="s">
        <v>1050</v>
      </c>
      <c r="B426">
        <v>1175</v>
      </c>
      <c r="C426" t="s">
        <v>231</v>
      </c>
      <c r="D426" t="s">
        <v>258</v>
      </c>
      <c r="E426">
        <v>5388976</v>
      </c>
      <c r="F426">
        <v>7.5</v>
      </c>
      <c r="G426">
        <v>60</v>
      </c>
      <c r="H426" t="s">
        <v>824</v>
      </c>
      <c r="I426" t="s">
        <v>323</v>
      </c>
      <c r="J426" t="s">
        <v>825</v>
      </c>
      <c r="K426" t="str">
        <f>_xlfn.XLOOKUP(Table5[[#This Row],[Customer_ID]],Customers!A:A,Customers!B:B)</f>
        <v>Customer 1175</v>
      </c>
      <c r="L426" t="str">
        <f>_xlfn.XLOOKUP(Table5[[#This Row],[Loan_Type_ID]],Loan_Types!A:A,Loan_Types!B:B)</f>
        <v>Home Loan</v>
      </c>
      <c r="M426" t="str">
        <f>_xlfn.XLOOKUP(Table5[[#This Row],[Customer_ID]],Customers!A:A,Customers!H:H)</f>
        <v>B01</v>
      </c>
      <c r="N426" t="str">
        <f>_xlfn.XLOOKUP(Table5[[#This Row],[Branch_Id]],Branches!A:A,Branches!B:B)</f>
        <v xml:space="preserve">Hyderabad </v>
      </c>
      <c r="O426" t="str">
        <f>IF(Table5[[#This Row],[Loan_Amount]]&gt;=1000000,"High value","Normal")</f>
        <v>High value</v>
      </c>
      <c r="P426" t="str">
        <f>IF(Table5[[#This Row],[Approval_Date]]="Approved","Processed","Under Review")</f>
        <v>Under Review</v>
      </c>
      <c r="Q426">
        <f>SUMIFS(Loan_Repayments!E:E,Loan_Repayments!B:B,Table5[[#This Row],[Loan_ID]])</f>
        <v>110902</v>
      </c>
      <c r="R426">
        <f>Table5[[#This Row],[Loan_Amount]]-Table5[[#This Row],[Total_Amount_Paid.]]</f>
        <v>5278074</v>
      </c>
      <c r="S426" t="str">
        <f t="shared" si="6"/>
        <v>Jun</v>
      </c>
      <c r="T426" t="str">
        <f>_xlfn.XLOOKUP(Table5[[#This Row],[Customer_ID]],Customers!A:A,Customers!C:C)</f>
        <v>Male</v>
      </c>
      <c r="U426" t="str">
        <f>_xlfn.XLOOKUP(Table5[[#This Row],[Employee_ID]],Employees!A:A,Employees!B:B)</f>
        <v>Employee 3</v>
      </c>
      <c r="V426" t="str">
        <f>_xlfn.XLOOKUP(Table5[[#This Row],[Branch_Id]],Branches!A:A,Branches!C:C)</f>
        <v>Hyderabad</v>
      </c>
      <c r="W426" t="str">
        <f>_xlfn.XLOOKUP(Table5[[#This Row],[Branch_Id]],Branches!A:A,Branches!D:D)</f>
        <v>Telangana</v>
      </c>
    </row>
    <row r="427" spans="1:23" x14ac:dyDescent="0.3">
      <c r="A427" t="s">
        <v>1051</v>
      </c>
      <c r="B427">
        <v>1124</v>
      </c>
      <c r="C427" t="s">
        <v>233</v>
      </c>
      <c r="D427" t="s">
        <v>301</v>
      </c>
      <c r="E427">
        <v>5658719</v>
      </c>
      <c r="F427">
        <v>12</v>
      </c>
      <c r="G427">
        <v>120</v>
      </c>
      <c r="H427" t="s">
        <v>369</v>
      </c>
      <c r="I427" t="s">
        <v>336</v>
      </c>
      <c r="K427" t="str">
        <f>_xlfn.XLOOKUP(Table5[[#This Row],[Customer_ID]],Customers!A:A,Customers!B:B)</f>
        <v>Customer 1124</v>
      </c>
      <c r="L427" t="str">
        <f>_xlfn.XLOOKUP(Table5[[#This Row],[Loan_Type_ID]],Loan_Types!A:A,Loan_Types!B:B)</f>
        <v>Personal Loan</v>
      </c>
      <c r="M427" t="str">
        <f>_xlfn.XLOOKUP(Table5[[#This Row],[Customer_ID]],Customers!A:A,Customers!H:H)</f>
        <v>B05</v>
      </c>
      <c r="N427" t="str">
        <f>_xlfn.XLOOKUP(Table5[[#This Row],[Branch_Id]],Branches!A:A,Branches!B:B)</f>
        <v xml:space="preserve">Warangal </v>
      </c>
      <c r="O427" t="str">
        <f>IF(Table5[[#This Row],[Loan_Amount]]&gt;=1000000,"High value","Normal")</f>
        <v>High value</v>
      </c>
      <c r="P427" t="str">
        <f>IF(Table5[[#This Row],[Approval_Date]]="Approved","Processed","Under Review")</f>
        <v>Under Review</v>
      </c>
      <c r="Q427">
        <f>SUMIFS(Loan_Repayments!E:E,Loan_Repayments!B:B,Table5[[#This Row],[Loan_ID]])</f>
        <v>0</v>
      </c>
      <c r="R427">
        <f>Table5[[#This Row],[Loan_Amount]]-Table5[[#This Row],[Total_Amount_Paid.]]</f>
        <v>5658719</v>
      </c>
      <c r="S427" t="str">
        <f t="shared" si="6"/>
        <v>Feb</v>
      </c>
      <c r="T427" t="str">
        <f>_xlfn.XLOOKUP(Table5[[#This Row],[Customer_ID]],Customers!A:A,Customers!C:C)</f>
        <v>Female</v>
      </c>
      <c r="U427" t="str">
        <f>_xlfn.XLOOKUP(Table5[[#This Row],[Employee_ID]],Employees!A:A,Employees!B:B)</f>
        <v>Employee 24</v>
      </c>
      <c r="V427" t="str">
        <f>_xlfn.XLOOKUP(Table5[[#This Row],[Branch_Id]],Branches!A:A,Branches!C:C)</f>
        <v>Warangal</v>
      </c>
      <c r="W427" t="str">
        <f>_xlfn.XLOOKUP(Table5[[#This Row],[Branch_Id]],Branches!A:A,Branches!D:D)</f>
        <v>Telangana</v>
      </c>
    </row>
    <row r="428" spans="1:23" x14ac:dyDescent="0.3">
      <c r="A428" t="s">
        <v>1052</v>
      </c>
      <c r="B428">
        <v>1112</v>
      </c>
      <c r="C428" t="s">
        <v>233</v>
      </c>
      <c r="D428" t="s">
        <v>281</v>
      </c>
      <c r="E428">
        <v>7293787</v>
      </c>
      <c r="F428">
        <v>7.5</v>
      </c>
      <c r="G428">
        <v>120</v>
      </c>
      <c r="H428" t="s">
        <v>546</v>
      </c>
      <c r="I428" t="s">
        <v>346</v>
      </c>
      <c r="K428" t="str">
        <f>_xlfn.XLOOKUP(Table5[[#This Row],[Customer_ID]],Customers!A:A,Customers!B:B)</f>
        <v>Customer 1112</v>
      </c>
      <c r="L428" t="str">
        <f>_xlfn.XLOOKUP(Table5[[#This Row],[Loan_Type_ID]],Loan_Types!A:A,Loan_Types!B:B)</f>
        <v>Personal Loan</v>
      </c>
      <c r="M428" t="str">
        <f>_xlfn.XLOOKUP(Table5[[#This Row],[Customer_ID]],Customers!A:A,Customers!H:H)</f>
        <v>B03</v>
      </c>
      <c r="N428" t="str">
        <f>_xlfn.XLOOKUP(Table5[[#This Row],[Branch_Id]],Branches!A:A,Branches!B:B)</f>
        <v xml:space="preserve">Vizag </v>
      </c>
      <c r="O428" t="str">
        <f>IF(Table5[[#This Row],[Loan_Amount]]&gt;=1000000,"High value","Normal")</f>
        <v>High value</v>
      </c>
      <c r="P428" t="str">
        <f>IF(Table5[[#This Row],[Approval_Date]]="Approved","Processed","Under Review")</f>
        <v>Under Review</v>
      </c>
      <c r="Q428">
        <f>SUMIFS(Loan_Repayments!E:E,Loan_Repayments!B:B,Table5[[#This Row],[Loan_ID]])</f>
        <v>145386</v>
      </c>
      <c r="R428">
        <f>Table5[[#This Row],[Loan_Amount]]-Table5[[#This Row],[Total_Amount_Paid.]]</f>
        <v>7148401</v>
      </c>
      <c r="S428" t="str">
        <f t="shared" si="6"/>
        <v>Apr</v>
      </c>
      <c r="T428" t="str">
        <f>_xlfn.XLOOKUP(Table5[[#This Row],[Customer_ID]],Customers!A:A,Customers!C:C)</f>
        <v>Female</v>
      </c>
      <c r="U428" t="str">
        <f>_xlfn.XLOOKUP(Table5[[#This Row],[Employee_ID]],Employees!A:A,Employees!B:B)</f>
        <v>Employee 14</v>
      </c>
      <c r="V428" t="str">
        <f>_xlfn.XLOOKUP(Table5[[#This Row],[Branch_Id]],Branches!A:A,Branches!C:C)</f>
        <v>Visakhapatnam</v>
      </c>
      <c r="W428" t="str">
        <f>_xlfn.XLOOKUP(Table5[[#This Row],[Branch_Id]],Branches!A:A,Branches!D:D)</f>
        <v>Andhra Pradesh</v>
      </c>
    </row>
    <row r="429" spans="1:23" x14ac:dyDescent="0.3">
      <c r="A429" t="s">
        <v>1053</v>
      </c>
      <c r="B429">
        <v>1055</v>
      </c>
      <c r="C429" t="s">
        <v>235</v>
      </c>
      <c r="D429" t="s">
        <v>266</v>
      </c>
      <c r="E429">
        <v>827015</v>
      </c>
      <c r="F429">
        <v>11</v>
      </c>
      <c r="G429">
        <v>84</v>
      </c>
      <c r="H429" t="s">
        <v>437</v>
      </c>
      <c r="I429" t="s">
        <v>323</v>
      </c>
      <c r="J429" t="s">
        <v>698</v>
      </c>
      <c r="K429" t="str">
        <f>_xlfn.XLOOKUP(Table5[[#This Row],[Customer_ID]],Customers!A:A,Customers!B:B)</f>
        <v>Customer 1055</v>
      </c>
      <c r="L429" t="str">
        <f>_xlfn.XLOOKUP(Table5[[#This Row],[Loan_Type_ID]],Loan_Types!A:A,Loan_Types!B:B)</f>
        <v>Car Loan</v>
      </c>
      <c r="M429" t="str">
        <f>_xlfn.XLOOKUP(Table5[[#This Row],[Customer_ID]],Customers!A:A,Customers!H:H)</f>
        <v>B05</v>
      </c>
      <c r="N429" t="str">
        <f>_xlfn.XLOOKUP(Table5[[#This Row],[Branch_Id]],Branches!A:A,Branches!B:B)</f>
        <v xml:space="preserve">Warangal </v>
      </c>
      <c r="O429" t="str">
        <f>IF(Table5[[#This Row],[Loan_Amount]]&gt;=1000000,"High value","Normal")</f>
        <v>Normal</v>
      </c>
      <c r="P429" t="str">
        <f>IF(Table5[[#This Row],[Approval_Date]]="Approved","Processed","Under Review")</f>
        <v>Under Review</v>
      </c>
      <c r="Q429">
        <f>SUMIFS(Loan_Repayments!E:E,Loan_Repayments!B:B,Table5[[#This Row],[Loan_ID]])</f>
        <v>0</v>
      </c>
      <c r="R429">
        <f>Table5[[#This Row],[Loan_Amount]]-Table5[[#This Row],[Total_Amount_Paid.]]</f>
        <v>827015</v>
      </c>
      <c r="S429" t="str">
        <f t="shared" si="6"/>
        <v>Nov</v>
      </c>
      <c r="T429" t="str">
        <f>_xlfn.XLOOKUP(Table5[[#This Row],[Customer_ID]],Customers!A:A,Customers!C:C)</f>
        <v>Female</v>
      </c>
      <c r="U429" t="str">
        <f>_xlfn.XLOOKUP(Table5[[#This Row],[Employee_ID]],Employees!A:A,Employees!B:B)</f>
        <v>Employee 7</v>
      </c>
      <c r="V429" t="str">
        <f>_xlfn.XLOOKUP(Table5[[#This Row],[Branch_Id]],Branches!A:A,Branches!C:C)</f>
        <v>Warangal</v>
      </c>
      <c r="W429" t="str">
        <f>_xlfn.XLOOKUP(Table5[[#This Row],[Branch_Id]],Branches!A:A,Branches!D:D)</f>
        <v>Telangana</v>
      </c>
    </row>
    <row r="430" spans="1:23" x14ac:dyDescent="0.3">
      <c r="A430" t="s">
        <v>1054</v>
      </c>
      <c r="B430">
        <v>1197</v>
      </c>
      <c r="C430" t="s">
        <v>231</v>
      </c>
      <c r="D430" t="s">
        <v>301</v>
      </c>
      <c r="E430">
        <v>9548544</v>
      </c>
      <c r="F430">
        <v>9.5</v>
      </c>
      <c r="G430">
        <v>36</v>
      </c>
      <c r="H430" t="s">
        <v>892</v>
      </c>
      <c r="I430" t="s">
        <v>323</v>
      </c>
      <c r="J430" t="s">
        <v>721</v>
      </c>
      <c r="K430" t="str">
        <f>_xlfn.XLOOKUP(Table5[[#This Row],[Customer_ID]],Customers!A:A,Customers!B:B)</f>
        <v>Customer 1197</v>
      </c>
      <c r="L430" t="str">
        <f>_xlfn.XLOOKUP(Table5[[#This Row],[Loan_Type_ID]],Loan_Types!A:A,Loan_Types!B:B)</f>
        <v>Home Loan</v>
      </c>
      <c r="M430" t="str">
        <f>_xlfn.XLOOKUP(Table5[[#This Row],[Customer_ID]],Customers!A:A,Customers!H:H)</f>
        <v>B02</v>
      </c>
      <c r="N430" t="str">
        <f>_xlfn.XLOOKUP(Table5[[#This Row],[Branch_Id]],Branches!A:A,Branches!B:B)</f>
        <v xml:space="preserve">Vijayawada </v>
      </c>
      <c r="O430" t="str">
        <f>IF(Table5[[#This Row],[Loan_Amount]]&gt;=1000000,"High value","Normal")</f>
        <v>High value</v>
      </c>
      <c r="P430" t="str">
        <f>IF(Table5[[#This Row],[Approval_Date]]="Approved","Processed","Under Review")</f>
        <v>Under Review</v>
      </c>
      <c r="Q430">
        <f>SUMIFS(Loan_Repayments!E:E,Loan_Repayments!B:B,Table5[[#This Row],[Loan_ID]])</f>
        <v>211061</v>
      </c>
      <c r="R430">
        <f>Table5[[#This Row],[Loan_Amount]]-Table5[[#This Row],[Total_Amount_Paid.]]</f>
        <v>9337483</v>
      </c>
      <c r="S430" t="str">
        <f t="shared" si="6"/>
        <v>Dec</v>
      </c>
      <c r="T430" t="str">
        <f>_xlfn.XLOOKUP(Table5[[#This Row],[Customer_ID]],Customers!A:A,Customers!C:C)</f>
        <v>Male</v>
      </c>
      <c r="U430" t="str">
        <f>_xlfn.XLOOKUP(Table5[[#This Row],[Employee_ID]],Employees!A:A,Employees!B:B)</f>
        <v>Employee 24</v>
      </c>
      <c r="V430" t="str">
        <f>_xlfn.XLOOKUP(Table5[[#This Row],[Branch_Id]],Branches!A:A,Branches!C:C)</f>
        <v>Vijayawada</v>
      </c>
      <c r="W430" t="str">
        <f>_xlfn.XLOOKUP(Table5[[#This Row],[Branch_Id]],Branches!A:A,Branches!D:D)</f>
        <v>Andhra Pradesh</v>
      </c>
    </row>
    <row r="431" spans="1:23" x14ac:dyDescent="0.3">
      <c r="A431" t="s">
        <v>1055</v>
      </c>
      <c r="B431">
        <v>1056</v>
      </c>
      <c r="C431" t="s">
        <v>239</v>
      </c>
      <c r="D431" t="s">
        <v>299</v>
      </c>
      <c r="E431">
        <v>5706107</v>
      </c>
      <c r="F431">
        <v>8.5</v>
      </c>
      <c r="G431">
        <v>36</v>
      </c>
      <c r="H431" t="s">
        <v>423</v>
      </c>
      <c r="I431" t="s">
        <v>323</v>
      </c>
      <c r="J431" t="s">
        <v>457</v>
      </c>
      <c r="K431" t="str">
        <f>_xlfn.XLOOKUP(Table5[[#This Row],[Customer_ID]],Customers!A:A,Customers!B:B)</f>
        <v>Customer 1056</v>
      </c>
      <c r="L431" t="str">
        <f>_xlfn.XLOOKUP(Table5[[#This Row],[Loan_Type_ID]],Loan_Types!A:A,Loan_Types!B:B)</f>
        <v>Business Loan</v>
      </c>
      <c r="M431" t="str">
        <f>_xlfn.XLOOKUP(Table5[[#This Row],[Customer_ID]],Customers!A:A,Customers!H:H)</f>
        <v>B05</v>
      </c>
      <c r="N431" t="str">
        <f>_xlfn.XLOOKUP(Table5[[#This Row],[Branch_Id]],Branches!A:A,Branches!B:B)</f>
        <v xml:space="preserve">Warangal </v>
      </c>
      <c r="O431" t="str">
        <f>IF(Table5[[#This Row],[Loan_Amount]]&gt;=1000000,"High value","Normal")</f>
        <v>High value</v>
      </c>
      <c r="P431" t="str">
        <f>IF(Table5[[#This Row],[Approval_Date]]="Approved","Processed","Under Review")</f>
        <v>Under Review</v>
      </c>
      <c r="Q431">
        <f>SUMIFS(Loan_Repayments!E:E,Loan_Repayments!B:B,Table5[[#This Row],[Loan_ID]])</f>
        <v>15948</v>
      </c>
      <c r="R431">
        <f>Table5[[#This Row],[Loan_Amount]]-Table5[[#This Row],[Total_Amount_Paid.]]</f>
        <v>5690159</v>
      </c>
      <c r="S431" t="str">
        <f t="shared" si="6"/>
        <v>Jun</v>
      </c>
      <c r="T431" t="str">
        <f>_xlfn.XLOOKUP(Table5[[#This Row],[Customer_ID]],Customers!A:A,Customers!C:C)</f>
        <v>Male</v>
      </c>
      <c r="U431" t="str">
        <f>_xlfn.XLOOKUP(Table5[[#This Row],[Employee_ID]],Employees!A:A,Employees!B:B)</f>
        <v>Employee 23</v>
      </c>
      <c r="V431" t="str">
        <f>_xlfn.XLOOKUP(Table5[[#This Row],[Branch_Id]],Branches!A:A,Branches!C:C)</f>
        <v>Warangal</v>
      </c>
      <c r="W431" t="str">
        <f>_xlfn.XLOOKUP(Table5[[#This Row],[Branch_Id]],Branches!A:A,Branches!D:D)</f>
        <v>Telangana</v>
      </c>
    </row>
    <row r="432" spans="1:23" x14ac:dyDescent="0.3">
      <c r="A432" t="s">
        <v>1056</v>
      </c>
      <c r="B432">
        <v>1138</v>
      </c>
      <c r="C432" t="s">
        <v>235</v>
      </c>
      <c r="D432" t="s">
        <v>279</v>
      </c>
      <c r="E432">
        <v>6117097</v>
      </c>
      <c r="F432">
        <v>9.5</v>
      </c>
      <c r="G432">
        <v>84</v>
      </c>
      <c r="H432" t="s">
        <v>345</v>
      </c>
      <c r="I432" t="s">
        <v>336</v>
      </c>
      <c r="K432" t="str">
        <f>_xlfn.XLOOKUP(Table5[[#This Row],[Customer_ID]],Customers!A:A,Customers!B:B)</f>
        <v>Customer 1138</v>
      </c>
      <c r="L432" t="str">
        <f>_xlfn.XLOOKUP(Table5[[#This Row],[Loan_Type_ID]],Loan_Types!A:A,Loan_Types!B:B)</f>
        <v>Car Loan</v>
      </c>
      <c r="M432" t="str">
        <f>_xlfn.XLOOKUP(Table5[[#This Row],[Customer_ID]],Customers!A:A,Customers!H:H)</f>
        <v>B05</v>
      </c>
      <c r="N432" t="str">
        <f>_xlfn.XLOOKUP(Table5[[#This Row],[Branch_Id]],Branches!A:A,Branches!B:B)</f>
        <v xml:space="preserve">Warangal </v>
      </c>
      <c r="O432" t="str">
        <f>IF(Table5[[#This Row],[Loan_Amount]]&gt;=1000000,"High value","Normal")</f>
        <v>High value</v>
      </c>
      <c r="P432" t="str">
        <f>IF(Table5[[#This Row],[Approval_Date]]="Approved","Processed","Under Review")</f>
        <v>Under Review</v>
      </c>
      <c r="Q432">
        <f>SUMIFS(Loan_Repayments!E:E,Loan_Repayments!B:B,Table5[[#This Row],[Loan_ID]])</f>
        <v>0</v>
      </c>
      <c r="R432">
        <f>Table5[[#This Row],[Loan_Amount]]-Table5[[#This Row],[Total_Amount_Paid.]]</f>
        <v>6117097</v>
      </c>
      <c r="S432" t="str">
        <f t="shared" si="6"/>
        <v>Dec</v>
      </c>
      <c r="T432" t="str">
        <f>_xlfn.XLOOKUP(Table5[[#This Row],[Customer_ID]],Customers!A:A,Customers!C:C)</f>
        <v>Female</v>
      </c>
      <c r="U432" t="str">
        <f>_xlfn.XLOOKUP(Table5[[#This Row],[Employee_ID]],Employees!A:A,Employees!B:B)</f>
        <v>Employee 13</v>
      </c>
      <c r="V432" t="str">
        <f>_xlfn.XLOOKUP(Table5[[#This Row],[Branch_Id]],Branches!A:A,Branches!C:C)</f>
        <v>Warangal</v>
      </c>
      <c r="W432" t="str">
        <f>_xlfn.XLOOKUP(Table5[[#This Row],[Branch_Id]],Branches!A:A,Branches!D:D)</f>
        <v>Telangana</v>
      </c>
    </row>
    <row r="433" spans="1:23" x14ac:dyDescent="0.3">
      <c r="A433" t="s">
        <v>1057</v>
      </c>
      <c r="B433">
        <v>1008</v>
      </c>
      <c r="C433" t="s">
        <v>231</v>
      </c>
      <c r="D433" t="s">
        <v>279</v>
      </c>
      <c r="E433">
        <v>3824386</v>
      </c>
      <c r="F433">
        <v>12</v>
      </c>
      <c r="G433">
        <v>60</v>
      </c>
      <c r="H433" t="s">
        <v>1058</v>
      </c>
      <c r="I433" t="s">
        <v>323</v>
      </c>
      <c r="J433" t="s">
        <v>453</v>
      </c>
      <c r="K433" t="str">
        <f>_xlfn.XLOOKUP(Table5[[#This Row],[Customer_ID]],Customers!A:A,Customers!B:B)</f>
        <v>Customer 1008</v>
      </c>
      <c r="L433" t="str">
        <f>_xlfn.XLOOKUP(Table5[[#This Row],[Loan_Type_ID]],Loan_Types!A:A,Loan_Types!B:B)</f>
        <v>Home Loan</v>
      </c>
      <c r="M433" t="str">
        <f>_xlfn.XLOOKUP(Table5[[#This Row],[Customer_ID]],Customers!A:A,Customers!H:H)</f>
        <v>B02</v>
      </c>
      <c r="N433" t="str">
        <f>_xlfn.XLOOKUP(Table5[[#This Row],[Branch_Id]],Branches!A:A,Branches!B:B)</f>
        <v xml:space="preserve">Vijayawada </v>
      </c>
      <c r="O433" t="str">
        <f>IF(Table5[[#This Row],[Loan_Amount]]&gt;=1000000,"High value","Normal")</f>
        <v>High value</v>
      </c>
      <c r="P433" t="str">
        <f>IF(Table5[[#This Row],[Approval_Date]]="Approved","Processed","Under Review")</f>
        <v>Under Review</v>
      </c>
      <c r="Q433">
        <f>SUMIFS(Loan_Repayments!E:E,Loan_Repayments!B:B,Table5[[#This Row],[Loan_ID]])</f>
        <v>181462</v>
      </c>
      <c r="R433">
        <f>Table5[[#This Row],[Loan_Amount]]-Table5[[#This Row],[Total_Amount_Paid.]]</f>
        <v>3642924</v>
      </c>
      <c r="S433" t="str">
        <f t="shared" si="6"/>
        <v>Feb</v>
      </c>
      <c r="T433" t="str">
        <f>_xlfn.XLOOKUP(Table5[[#This Row],[Customer_ID]],Customers!A:A,Customers!C:C)</f>
        <v>Female</v>
      </c>
      <c r="U433" t="str">
        <f>_xlfn.XLOOKUP(Table5[[#This Row],[Employee_ID]],Employees!A:A,Employees!B:B)</f>
        <v>Employee 13</v>
      </c>
      <c r="V433" t="str">
        <f>_xlfn.XLOOKUP(Table5[[#This Row],[Branch_Id]],Branches!A:A,Branches!C:C)</f>
        <v>Vijayawada</v>
      </c>
      <c r="W433" t="str">
        <f>_xlfn.XLOOKUP(Table5[[#This Row],[Branch_Id]],Branches!A:A,Branches!D:D)</f>
        <v>Andhra Pradesh</v>
      </c>
    </row>
    <row r="434" spans="1:23" x14ac:dyDescent="0.3">
      <c r="A434" t="s">
        <v>1059</v>
      </c>
      <c r="B434">
        <v>1136</v>
      </c>
      <c r="C434" t="s">
        <v>233</v>
      </c>
      <c r="D434" t="s">
        <v>309</v>
      </c>
      <c r="E434">
        <v>2772900</v>
      </c>
      <c r="F434">
        <v>7.5</v>
      </c>
      <c r="G434">
        <v>84</v>
      </c>
      <c r="H434" t="s">
        <v>565</v>
      </c>
      <c r="I434" t="s">
        <v>323</v>
      </c>
      <c r="J434" t="s">
        <v>444</v>
      </c>
      <c r="K434" t="str">
        <f>_xlfn.XLOOKUP(Table5[[#This Row],[Customer_ID]],Customers!A:A,Customers!B:B)</f>
        <v>Customer 1136</v>
      </c>
      <c r="L434" t="str">
        <f>_xlfn.XLOOKUP(Table5[[#This Row],[Loan_Type_ID]],Loan_Types!A:A,Loan_Types!B:B)</f>
        <v>Personal Loan</v>
      </c>
      <c r="M434" t="str">
        <f>_xlfn.XLOOKUP(Table5[[#This Row],[Customer_ID]],Customers!A:A,Customers!H:H)</f>
        <v>B01</v>
      </c>
      <c r="N434" t="str">
        <f>_xlfn.XLOOKUP(Table5[[#This Row],[Branch_Id]],Branches!A:A,Branches!B:B)</f>
        <v xml:space="preserve">Hyderabad </v>
      </c>
      <c r="O434" t="str">
        <f>IF(Table5[[#This Row],[Loan_Amount]]&gt;=1000000,"High value","Normal")</f>
        <v>High value</v>
      </c>
      <c r="P434" t="str">
        <f>IF(Table5[[#This Row],[Approval_Date]]="Approved","Processed","Under Review")</f>
        <v>Under Review</v>
      </c>
      <c r="Q434">
        <f>SUMIFS(Loan_Repayments!E:E,Loan_Repayments!B:B,Table5[[#This Row],[Loan_ID]])</f>
        <v>47389</v>
      </c>
      <c r="R434">
        <f>Table5[[#This Row],[Loan_Amount]]-Table5[[#This Row],[Total_Amount_Paid.]]</f>
        <v>2725511</v>
      </c>
      <c r="S434" t="str">
        <f t="shared" si="6"/>
        <v>Jun</v>
      </c>
      <c r="T434" t="str">
        <f>_xlfn.XLOOKUP(Table5[[#This Row],[Customer_ID]],Customers!A:A,Customers!C:C)</f>
        <v>Male</v>
      </c>
      <c r="U434" t="str">
        <f>_xlfn.XLOOKUP(Table5[[#This Row],[Employee_ID]],Employees!A:A,Employees!B:B)</f>
        <v>Employee 28</v>
      </c>
      <c r="V434" t="str">
        <f>_xlfn.XLOOKUP(Table5[[#This Row],[Branch_Id]],Branches!A:A,Branches!C:C)</f>
        <v>Hyderabad</v>
      </c>
      <c r="W434" t="str">
        <f>_xlfn.XLOOKUP(Table5[[#This Row],[Branch_Id]],Branches!A:A,Branches!D:D)</f>
        <v>Telangana</v>
      </c>
    </row>
    <row r="435" spans="1:23" x14ac:dyDescent="0.3">
      <c r="A435" t="s">
        <v>1060</v>
      </c>
      <c r="B435">
        <v>1002</v>
      </c>
      <c r="C435" t="s">
        <v>237</v>
      </c>
      <c r="D435" t="s">
        <v>269</v>
      </c>
      <c r="E435">
        <v>6628965</v>
      </c>
      <c r="F435">
        <v>11</v>
      </c>
      <c r="G435">
        <v>36</v>
      </c>
      <c r="H435" t="s">
        <v>675</v>
      </c>
      <c r="I435" t="s">
        <v>323</v>
      </c>
      <c r="J435" t="s">
        <v>1061</v>
      </c>
      <c r="K435" t="str">
        <f>_xlfn.XLOOKUP(Table5[[#This Row],[Customer_ID]],Customers!A:A,Customers!B:B)</f>
        <v>Customer 1002</v>
      </c>
      <c r="L435" t="str">
        <f>_xlfn.XLOOKUP(Table5[[#This Row],[Loan_Type_ID]],Loan_Types!A:A,Loan_Types!B:B)</f>
        <v>Education Loan</v>
      </c>
      <c r="M435" t="str">
        <f>_xlfn.XLOOKUP(Table5[[#This Row],[Customer_ID]],Customers!A:A,Customers!H:H)</f>
        <v>B05</v>
      </c>
      <c r="N435" t="str">
        <f>_xlfn.XLOOKUP(Table5[[#This Row],[Branch_Id]],Branches!A:A,Branches!B:B)</f>
        <v xml:space="preserve">Warangal </v>
      </c>
      <c r="O435" t="str">
        <f>IF(Table5[[#This Row],[Loan_Amount]]&gt;=1000000,"High value","Normal")</f>
        <v>High value</v>
      </c>
      <c r="P435" t="str">
        <f>IF(Table5[[#This Row],[Approval_Date]]="Approved","Processed","Under Review")</f>
        <v>Under Review</v>
      </c>
      <c r="Q435">
        <f>SUMIFS(Loan_Repayments!E:E,Loan_Repayments!B:B,Table5[[#This Row],[Loan_ID]])</f>
        <v>64444</v>
      </c>
      <c r="R435">
        <f>Table5[[#This Row],[Loan_Amount]]-Table5[[#This Row],[Total_Amount_Paid.]]</f>
        <v>6564521</v>
      </c>
      <c r="S435" t="str">
        <f t="shared" si="6"/>
        <v>Apr</v>
      </c>
      <c r="T435" t="str">
        <f>_xlfn.XLOOKUP(Table5[[#This Row],[Customer_ID]],Customers!A:A,Customers!C:C)</f>
        <v>Female</v>
      </c>
      <c r="U435" t="str">
        <f>_xlfn.XLOOKUP(Table5[[#This Row],[Employee_ID]],Employees!A:A,Employees!B:B)</f>
        <v>Employee 8</v>
      </c>
      <c r="V435" t="str">
        <f>_xlfn.XLOOKUP(Table5[[#This Row],[Branch_Id]],Branches!A:A,Branches!C:C)</f>
        <v>Warangal</v>
      </c>
      <c r="W435" t="str">
        <f>_xlfn.XLOOKUP(Table5[[#This Row],[Branch_Id]],Branches!A:A,Branches!D:D)</f>
        <v>Telangana</v>
      </c>
    </row>
    <row r="436" spans="1:23" x14ac:dyDescent="0.3">
      <c r="A436" t="s">
        <v>1062</v>
      </c>
      <c r="B436">
        <v>1029</v>
      </c>
      <c r="C436" t="s">
        <v>235</v>
      </c>
      <c r="D436" t="s">
        <v>301</v>
      </c>
      <c r="E436">
        <v>8809380</v>
      </c>
      <c r="F436">
        <v>8.5</v>
      </c>
      <c r="G436">
        <v>60</v>
      </c>
      <c r="H436" t="s">
        <v>359</v>
      </c>
      <c r="I436" t="s">
        <v>323</v>
      </c>
      <c r="J436" t="s">
        <v>550</v>
      </c>
      <c r="K436" t="str">
        <f>_xlfn.XLOOKUP(Table5[[#This Row],[Customer_ID]],Customers!A:A,Customers!B:B)</f>
        <v>Customer 1029</v>
      </c>
      <c r="L436" t="str">
        <f>_xlfn.XLOOKUP(Table5[[#This Row],[Loan_Type_ID]],Loan_Types!A:A,Loan_Types!B:B)</f>
        <v>Car Loan</v>
      </c>
      <c r="M436" t="str">
        <f>_xlfn.XLOOKUP(Table5[[#This Row],[Customer_ID]],Customers!A:A,Customers!H:H)</f>
        <v>B04</v>
      </c>
      <c r="N436" t="str">
        <f>_xlfn.XLOOKUP(Table5[[#This Row],[Branch_Id]],Branches!A:A,Branches!B:B)</f>
        <v xml:space="preserve">Guntur </v>
      </c>
      <c r="O436" t="str">
        <f>IF(Table5[[#This Row],[Loan_Amount]]&gt;=1000000,"High value","Normal")</f>
        <v>High value</v>
      </c>
      <c r="P436" t="str">
        <f>IF(Table5[[#This Row],[Approval_Date]]="Approved","Processed","Under Review")</f>
        <v>Under Review</v>
      </c>
      <c r="Q436">
        <f>SUMIFS(Loan_Repayments!E:E,Loan_Repayments!B:B,Table5[[#This Row],[Loan_ID]])</f>
        <v>153038</v>
      </c>
      <c r="R436">
        <f>Table5[[#This Row],[Loan_Amount]]-Table5[[#This Row],[Total_Amount_Paid.]]</f>
        <v>8656342</v>
      </c>
      <c r="S436" t="str">
        <f t="shared" si="6"/>
        <v>Mar</v>
      </c>
      <c r="T436" t="str">
        <f>_xlfn.XLOOKUP(Table5[[#This Row],[Customer_ID]],Customers!A:A,Customers!C:C)</f>
        <v>Female</v>
      </c>
      <c r="U436" t="str">
        <f>_xlfn.XLOOKUP(Table5[[#This Row],[Employee_ID]],Employees!A:A,Employees!B:B)</f>
        <v>Employee 24</v>
      </c>
      <c r="V436" t="str">
        <f>_xlfn.XLOOKUP(Table5[[#This Row],[Branch_Id]],Branches!A:A,Branches!C:C)</f>
        <v>Guntur</v>
      </c>
      <c r="W436" t="str">
        <f>_xlfn.XLOOKUP(Table5[[#This Row],[Branch_Id]],Branches!A:A,Branches!D:D)</f>
        <v>Andhra Pradesh</v>
      </c>
    </row>
    <row r="437" spans="1:23" x14ac:dyDescent="0.3">
      <c r="A437" t="s">
        <v>1063</v>
      </c>
      <c r="B437">
        <v>1131</v>
      </c>
      <c r="C437" t="s">
        <v>237</v>
      </c>
      <c r="D437" t="s">
        <v>266</v>
      </c>
      <c r="E437">
        <v>2569760</v>
      </c>
      <c r="F437">
        <v>9.5</v>
      </c>
      <c r="G437">
        <v>36</v>
      </c>
      <c r="H437" t="s">
        <v>356</v>
      </c>
      <c r="I437" t="s">
        <v>323</v>
      </c>
      <c r="J437" t="s">
        <v>431</v>
      </c>
      <c r="K437" t="str">
        <f>_xlfn.XLOOKUP(Table5[[#This Row],[Customer_ID]],Customers!A:A,Customers!B:B)</f>
        <v>Customer 1131</v>
      </c>
      <c r="L437" t="str">
        <f>_xlfn.XLOOKUP(Table5[[#This Row],[Loan_Type_ID]],Loan_Types!A:A,Loan_Types!B:B)</f>
        <v>Education Loan</v>
      </c>
      <c r="M437" t="str">
        <f>_xlfn.XLOOKUP(Table5[[#This Row],[Customer_ID]],Customers!A:A,Customers!H:H)</f>
        <v>B02</v>
      </c>
      <c r="N437" t="str">
        <f>_xlfn.XLOOKUP(Table5[[#This Row],[Branch_Id]],Branches!A:A,Branches!B:B)</f>
        <v xml:space="preserve">Vijayawada </v>
      </c>
      <c r="O437" t="str">
        <f>IF(Table5[[#This Row],[Loan_Amount]]&gt;=1000000,"High value","Normal")</f>
        <v>High value</v>
      </c>
      <c r="P437" t="str">
        <f>IF(Table5[[#This Row],[Approval_Date]]="Approved","Processed","Under Review")</f>
        <v>Under Review</v>
      </c>
      <c r="Q437">
        <f>SUMIFS(Loan_Repayments!E:E,Loan_Repayments!B:B,Table5[[#This Row],[Loan_ID]])</f>
        <v>180133</v>
      </c>
      <c r="R437">
        <f>Table5[[#This Row],[Loan_Amount]]-Table5[[#This Row],[Total_Amount_Paid.]]</f>
        <v>2389627</v>
      </c>
      <c r="S437" t="str">
        <f t="shared" si="6"/>
        <v>Dec</v>
      </c>
      <c r="T437" t="str">
        <f>_xlfn.XLOOKUP(Table5[[#This Row],[Customer_ID]],Customers!A:A,Customers!C:C)</f>
        <v>Female</v>
      </c>
      <c r="U437" t="str">
        <f>_xlfn.XLOOKUP(Table5[[#This Row],[Employee_ID]],Employees!A:A,Employees!B:B)</f>
        <v>Employee 7</v>
      </c>
      <c r="V437" t="str">
        <f>_xlfn.XLOOKUP(Table5[[#This Row],[Branch_Id]],Branches!A:A,Branches!C:C)</f>
        <v>Vijayawada</v>
      </c>
      <c r="W437" t="str">
        <f>_xlfn.XLOOKUP(Table5[[#This Row],[Branch_Id]],Branches!A:A,Branches!D:D)</f>
        <v>Andhra Pradesh</v>
      </c>
    </row>
    <row r="438" spans="1:23" x14ac:dyDescent="0.3">
      <c r="A438" t="s">
        <v>1064</v>
      </c>
      <c r="B438">
        <v>1121</v>
      </c>
      <c r="C438" t="s">
        <v>239</v>
      </c>
      <c r="D438" t="s">
        <v>269</v>
      </c>
      <c r="E438">
        <v>2332546</v>
      </c>
      <c r="F438">
        <v>7.5</v>
      </c>
      <c r="G438">
        <v>120</v>
      </c>
      <c r="H438" t="s">
        <v>680</v>
      </c>
      <c r="I438" t="s">
        <v>323</v>
      </c>
      <c r="J438" t="s">
        <v>409</v>
      </c>
      <c r="K438" t="str">
        <f>_xlfn.XLOOKUP(Table5[[#This Row],[Customer_ID]],Customers!A:A,Customers!B:B)</f>
        <v>Customer 1121</v>
      </c>
      <c r="L438" t="str">
        <f>_xlfn.XLOOKUP(Table5[[#This Row],[Loan_Type_ID]],Loan_Types!A:A,Loan_Types!B:B)</f>
        <v>Business Loan</v>
      </c>
      <c r="M438" t="str">
        <f>_xlfn.XLOOKUP(Table5[[#This Row],[Customer_ID]],Customers!A:A,Customers!H:H)</f>
        <v>B01</v>
      </c>
      <c r="N438" t="str">
        <f>_xlfn.XLOOKUP(Table5[[#This Row],[Branch_Id]],Branches!A:A,Branches!B:B)</f>
        <v xml:space="preserve">Hyderabad </v>
      </c>
      <c r="O438" t="str">
        <f>IF(Table5[[#This Row],[Loan_Amount]]&gt;=1000000,"High value","Normal")</f>
        <v>High value</v>
      </c>
      <c r="P438" t="str">
        <f>IF(Table5[[#This Row],[Approval_Date]]="Approved","Processed","Under Review")</f>
        <v>Under Review</v>
      </c>
      <c r="Q438">
        <f>SUMIFS(Loan_Repayments!E:E,Loan_Repayments!B:B,Table5[[#This Row],[Loan_ID]])</f>
        <v>132153</v>
      </c>
      <c r="R438">
        <f>Table5[[#This Row],[Loan_Amount]]-Table5[[#This Row],[Total_Amount_Paid.]]</f>
        <v>2200393</v>
      </c>
      <c r="S438" t="str">
        <f t="shared" si="6"/>
        <v>Jan</v>
      </c>
      <c r="T438" t="str">
        <f>_xlfn.XLOOKUP(Table5[[#This Row],[Customer_ID]],Customers!A:A,Customers!C:C)</f>
        <v>Female</v>
      </c>
      <c r="U438" t="str">
        <f>_xlfn.XLOOKUP(Table5[[#This Row],[Employee_ID]],Employees!A:A,Employees!B:B)</f>
        <v>Employee 8</v>
      </c>
      <c r="V438" t="str">
        <f>_xlfn.XLOOKUP(Table5[[#This Row],[Branch_Id]],Branches!A:A,Branches!C:C)</f>
        <v>Hyderabad</v>
      </c>
      <c r="W438" t="str">
        <f>_xlfn.XLOOKUP(Table5[[#This Row],[Branch_Id]],Branches!A:A,Branches!D:D)</f>
        <v>Telangana</v>
      </c>
    </row>
    <row r="439" spans="1:23" x14ac:dyDescent="0.3">
      <c r="A439" t="s">
        <v>1065</v>
      </c>
      <c r="B439">
        <v>1098</v>
      </c>
      <c r="C439" t="s">
        <v>233</v>
      </c>
      <c r="D439" t="s">
        <v>295</v>
      </c>
      <c r="E439">
        <v>9977719</v>
      </c>
      <c r="F439">
        <v>11</v>
      </c>
      <c r="G439">
        <v>120</v>
      </c>
      <c r="H439" t="s">
        <v>1066</v>
      </c>
      <c r="I439" t="s">
        <v>346</v>
      </c>
      <c r="K439" t="str">
        <f>_xlfn.XLOOKUP(Table5[[#This Row],[Customer_ID]],Customers!A:A,Customers!B:B)</f>
        <v>Customer 1098</v>
      </c>
      <c r="L439" t="str">
        <f>_xlfn.XLOOKUP(Table5[[#This Row],[Loan_Type_ID]],Loan_Types!A:A,Loan_Types!B:B)</f>
        <v>Personal Loan</v>
      </c>
      <c r="M439" t="str">
        <f>_xlfn.XLOOKUP(Table5[[#This Row],[Customer_ID]],Customers!A:A,Customers!H:H)</f>
        <v>B04</v>
      </c>
      <c r="N439" t="str">
        <f>_xlfn.XLOOKUP(Table5[[#This Row],[Branch_Id]],Branches!A:A,Branches!B:B)</f>
        <v xml:space="preserve">Guntur </v>
      </c>
      <c r="O439" t="str">
        <f>IF(Table5[[#This Row],[Loan_Amount]]&gt;=1000000,"High value","Normal")</f>
        <v>High value</v>
      </c>
      <c r="P439" t="str">
        <f>IF(Table5[[#This Row],[Approval_Date]]="Approved","Processed","Under Review")</f>
        <v>Under Review</v>
      </c>
      <c r="Q439">
        <f>SUMIFS(Loan_Repayments!E:E,Loan_Repayments!B:B,Table5[[#This Row],[Loan_ID]])</f>
        <v>23999</v>
      </c>
      <c r="R439">
        <f>Table5[[#This Row],[Loan_Amount]]-Table5[[#This Row],[Total_Amount_Paid.]]</f>
        <v>9953720</v>
      </c>
      <c r="S439" t="str">
        <f t="shared" si="6"/>
        <v>May</v>
      </c>
      <c r="T439" t="str">
        <f>_xlfn.XLOOKUP(Table5[[#This Row],[Customer_ID]],Customers!A:A,Customers!C:C)</f>
        <v>Female</v>
      </c>
      <c r="U439" t="str">
        <f>_xlfn.XLOOKUP(Table5[[#This Row],[Employee_ID]],Employees!A:A,Employees!B:B)</f>
        <v>Employee 21</v>
      </c>
      <c r="V439" t="str">
        <f>_xlfn.XLOOKUP(Table5[[#This Row],[Branch_Id]],Branches!A:A,Branches!C:C)</f>
        <v>Guntur</v>
      </c>
      <c r="W439" t="str">
        <f>_xlfn.XLOOKUP(Table5[[#This Row],[Branch_Id]],Branches!A:A,Branches!D:D)</f>
        <v>Andhra Pradesh</v>
      </c>
    </row>
    <row r="440" spans="1:23" x14ac:dyDescent="0.3">
      <c r="A440" t="s">
        <v>1067</v>
      </c>
      <c r="B440">
        <v>1094</v>
      </c>
      <c r="C440" t="s">
        <v>231</v>
      </c>
      <c r="D440" t="s">
        <v>262</v>
      </c>
      <c r="E440">
        <v>3382095</v>
      </c>
      <c r="F440">
        <v>8.5</v>
      </c>
      <c r="G440">
        <v>240</v>
      </c>
      <c r="H440" t="s">
        <v>793</v>
      </c>
      <c r="I440" t="s">
        <v>346</v>
      </c>
      <c r="K440" t="str">
        <f>_xlfn.XLOOKUP(Table5[[#This Row],[Customer_ID]],Customers!A:A,Customers!B:B)</f>
        <v>Customer 1094</v>
      </c>
      <c r="L440" t="str">
        <f>_xlfn.XLOOKUP(Table5[[#This Row],[Loan_Type_ID]],Loan_Types!A:A,Loan_Types!B:B)</f>
        <v>Home Loan</v>
      </c>
      <c r="M440" t="str">
        <f>_xlfn.XLOOKUP(Table5[[#This Row],[Customer_ID]],Customers!A:A,Customers!H:H)</f>
        <v>B01</v>
      </c>
      <c r="N440" t="str">
        <f>_xlfn.XLOOKUP(Table5[[#This Row],[Branch_Id]],Branches!A:A,Branches!B:B)</f>
        <v xml:space="preserve">Hyderabad </v>
      </c>
      <c r="O440" t="str">
        <f>IF(Table5[[#This Row],[Loan_Amount]]&gt;=1000000,"High value","Normal")</f>
        <v>High value</v>
      </c>
      <c r="P440" t="str">
        <f>IF(Table5[[#This Row],[Approval_Date]]="Approved","Processed","Under Review")</f>
        <v>Under Review</v>
      </c>
      <c r="Q440">
        <f>SUMIFS(Loan_Repayments!E:E,Loan_Repayments!B:B,Table5[[#This Row],[Loan_ID]])</f>
        <v>152511</v>
      </c>
      <c r="R440">
        <f>Table5[[#This Row],[Loan_Amount]]-Table5[[#This Row],[Total_Amount_Paid.]]</f>
        <v>3229584</v>
      </c>
      <c r="S440" t="str">
        <f t="shared" si="6"/>
        <v>Feb</v>
      </c>
      <c r="T440" t="str">
        <f>_xlfn.XLOOKUP(Table5[[#This Row],[Customer_ID]],Customers!A:A,Customers!C:C)</f>
        <v>Male</v>
      </c>
      <c r="U440" t="str">
        <f>_xlfn.XLOOKUP(Table5[[#This Row],[Employee_ID]],Employees!A:A,Employees!B:B)</f>
        <v>Employee 5</v>
      </c>
      <c r="V440" t="str">
        <f>_xlfn.XLOOKUP(Table5[[#This Row],[Branch_Id]],Branches!A:A,Branches!C:C)</f>
        <v>Hyderabad</v>
      </c>
      <c r="W440" t="str">
        <f>_xlfn.XLOOKUP(Table5[[#This Row],[Branch_Id]],Branches!A:A,Branches!D:D)</f>
        <v>Telangana</v>
      </c>
    </row>
    <row r="441" spans="1:23" x14ac:dyDescent="0.3">
      <c r="A441" t="s">
        <v>1068</v>
      </c>
      <c r="B441">
        <v>1179</v>
      </c>
      <c r="C441" t="s">
        <v>237</v>
      </c>
      <c r="D441" t="s">
        <v>285</v>
      </c>
      <c r="E441">
        <v>6285881</v>
      </c>
      <c r="F441">
        <v>11</v>
      </c>
      <c r="G441">
        <v>84</v>
      </c>
      <c r="H441" t="s">
        <v>520</v>
      </c>
      <c r="I441" t="s">
        <v>323</v>
      </c>
      <c r="J441" t="s">
        <v>497</v>
      </c>
      <c r="K441" t="str">
        <f>_xlfn.XLOOKUP(Table5[[#This Row],[Customer_ID]],Customers!A:A,Customers!B:B)</f>
        <v>Customer 1179</v>
      </c>
      <c r="L441" t="str">
        <f>_xlfn.XLOOKUP(Table5[[#This Row],[Loan_Type_ID]],Loan_Types!A:A,Loan_Types!B:B)</f>
        <v>Education Loan</v>
      </c>
      <c r="M441" t="str">
        <f>_xlfn.XLOOKUP(Table5[[#This Row],[Customer_ID]],Customers!A:A,Customers!H:H)</f>
        <v>B03</v>
      </c>
      <c r="N441" t="str">
        <f>_xlfn.XLOOKUP(Table5[[#This Row],[Branch_Id]],Branches!A:A,Branches!B:B)</f>
        <v xml:space="preserve">Vizag </v>
      </c>
      <c r="O441" t="str">
        <f>IF(Table5[[#This Row],[Loan_Amount]]&gt;=1000000,"High value","Normal")</f>
        <v>High value</v>
      </c>
      <c r="P441" t="str">
        <f>IF(Table5[[#This Row],[Approval_Date]]="Approved","Processed","Under Review")</f>
        <v>Under Review</v>
      </c>
      <c r="Q441">
        <f>SUMIFS(Loan_Repayments!E:E,Loan_Repayments!B:B,Table5[[#This Row],[Loan_ID]])</f>
        <v>23612</v>
      </c>
      <c r="R441">
        <f>Table5[[#This Row],[Loan_Amount]]-Table5[[#This Row],[Total_Amount_Paid.]]</f>
        <v>6262269</v>
      </c>
      <c r="S441" t="str">
        <f t="shared" si="6"/>
        <v>Nov</v>
      </c>
      <c r="T441" t="str">
        <f>_xlfn.XLOOKUP(Table5[[#This Row],[Customer_ID]],Customers!A:A,Customers!C:C)</f>
        <v>Female</v>
      </c>
      <c r="U441" t="str">
        <f>_xlfn.XLOOKUP(Table5[[#This Row],[Employee_ID]],Employees!A:A,Employees!B:B)</f>
        <v>Employee 16</v>
      </c>
      <c r="V441" t="str">
        <f>_xlfn.XLOOKUP(Table5[[#This Row],[Branch_Id]],Branches!A:A,Branches!C:C)</f>
        <v>Visakhapatnam</v>
      </c>
      <c r="W441" t="str">
        <f>_xlfn.XLOOKUP(Table5[[#This Row],[Branch_Id]],Branches!A:A,Branches!D:D)</f>
        <v>Andhra Pradesh</v>
      </c>
    </row>
    <row r="442" spans="1:23" x14ac:dyDescent="0.3">
      <c r="A442" t="s">
        <v>1069</v>
      </c>
      <c r="B442">
        <v>1145</v>
      </c>
      <c r="C442" t="s">
        <v>237</v>
      </c>
      <c r="D442" t="s">
        <v>262</v>
      </c>
      <c r="E442">
        <v>9821150</v>
      </c>
      <c r="F442">
        <v>11</v>
      </c>
      <c r="G442">
        <v>120</v>
      </c>
      <c r="H442" t="s">
        <v>400</v>
      </c>
      <c r="I442" t="s">
        <v>323</v>
      </c>
      <c r="J442" t="s">
        <v>1070</v>
      </c>
      <c r="K442" t="str">
        <f>_xlfn.XLOOKUP(Table5[[#This Row],[Customer_ID]],Customers!A:A,Customers!B:B)</f>
        <v>Customer 1145</v>
      </c>
      <c r="L442" t="str">
        <f>_xlfn.XLOOKUP(Table5[[#This Row],[Loan_Type_ID]],Loan_Types!A:A,Loan_Types!B:B)</f>
        <v>Education Loan</v>
      </c>
      <c r="M442" t="str">
        <f>_xlfn.XLOOKUP(Table5[[#This Row],[Customer_ID]],Customers!A:A,Customers!H:H)</f>
        <v>B01</v>
      </c>
      <c r="N442" t="str">
        <f>_xlfn.XLOOKUP(Table5[[#This Row],[Branch_Id]],Branches!A:A,Branches!B:B)</f>
        <v xml:space="preserve">Hyderabad </v>
      </c>
      <c r="O442" t="str">
        <f>IF(Table5[[#This Row],[Loan_Amount]]&gt;=1000000,"High value","Normal")</f>
        <v>High value</v>
      </c>
      <c r="P442" t="str">
        <f>IF(Table5[[#This Row],[Approval_Date]]="Approved","Processed","Under Review")</f>
        <v>Under Review</v>
      </c>
      <c r="Q442">
        <f>SUMIFS(Loan_Repayments!E:E,Loan_Repayments!B:B,Table5[[#This Row],[Loan_ID]])</f>
        <v>37595</v>
      </c>
      <c r="R442">
        <f>Table5[[#This Row],[Loan_Amount]]-Table5[[#This Row],[Total_Amount_Paid.]]</f>
        <v>9783555</v>
      </c>
      <c r="S442" t="str">
        <f t="shared" si="6"/>
        <v>Jun</v>
      </c>
      <c r="T442" t="str">
        <f>_xlfn.XLOOKUP(Table5[[#This Row],[Customer_ID]],Customers!A:A,Customers!C:C)</f>
        <v>Male</v>
      </c>
      <c r="U442" t="str">
        <f>_xlfn.XLOOKUP(Table5[[#This Row],[Employee_ID]],Employees!A:A,Employees!B:B)</f>
        <v>Employee 5</v>
      </c>
      <c r="V442" t="str">
        <f>_xlfn.XLOOKUP(Table5[[#This Row],[Branch_Id]],Branches!A:A,Branches!C:C)</f>
        <v>Hyderabad</v>
      </c>
      <c r="W442" t="str">
        <f>_xlfn.XLOOKUP(Table5[[#This Row],[Branch_Id]],Branches!A:A,Branches!D:D)</f>
        <v>Telangana</v>
      </c>
    </row>
    <row r="443" spans="1:23" x14ac:dyDescent="0.3">
      <c r="A443" t="s">
        <v>1071</v>
      </c>
      <c r="B443">
        <v>1098</v>
      </c>
      <c r="C443" t="s">
        <v>239</v>
      </c>
      <c r="D443" t="s">
        <v>289</v>
      </c>
      <c r="E443">
        <v>9572439</v>
      </c>
      <c r="F443">
        <v>9.5</v>
      </c>
      <c r="G443">
        <v>36</v>
      </c>
      <c r="H443" t="s">
        <v>1072</v>
      </c>
      <c r="I443" t="s">
        <v>323</v>
      </c>
      <c r="J443" t="s">
        <v>1073</v>
      </c>
      <c r="K443" t="str">
        <f>_xlfn.XLOOKUP(Table5[[#This Row],[Customer_ID]],Customers!A:A,Customers!B:B)</f>
        <v>Customer 1098</v>
      </c>
      <c r="L443" t="str">
        <f>_xlfn.XLOOKUP(Table5[[#This Row],[Loan_Type_ID]],Loan_Types!A:A,Loan_Types!B:B)</f>
        <v>Business Loan</v>
      </c>
      <c r="M443" t="str">
        <f>_xlfn.XLOOKUP(Table5[[#This Row],[Customer_ID]],Customers!A:A,Customers!H:H)</f>
        <v>B04</v>
      </c>
      <c r="N443" t="str">
        <f>_xlfn.XLOOKUP(Table5[[#This Row],[Branch_Id]],Branches!A:A,Branches!B:B)</f>
        <v xml:space="preserve">Guntur </v>
      </c>
      <c r="O443" t="str">
        <f>IF(Table5[[#This Row],[Loan_Amount]]&gt;=1000000,"High value","Normal")</f>
        <v>High value</v>
      </c>
      <c r="P443" t="str">
        <f>IF(Table5[[#This Row],[Approval_Date]]="Approved","Processed","Under Review")</f>
        <v>Under Review</v>
      </c>
      <c r="Q443">
        <f>SUMIFS(Loan_Repayments!E:E,Loan_Repayments!B:B,Table5[[#This Row],[Loan_ID]])</f>
        <v>39694</v>
      </c>
      <c r="R443">
        <f>Table5[[#This Row],[Loan_Amount]]-Table5[[#This Row],[Total_Amount_Paid.]]</f>
        <v>9532745</v>
      </c>
      <c r="S443" t="str">
        <f t="shared" si="6"/>
        <v>Jan</v>
      </c>
      <c r="T443" t="str">
        <f>_xlfn.XLOOKUP(Table5[[#This Row],[Customer_ID]],Customers!A:A,Customers!C:C)</f>
        <v>Female</v>
      </c>
      <c r="U443" t="str">
        <f>_xlfn.XLOOKUP(Table5[[#This Row],[Employee_ID]],Employees!A:A,Employees!B:B)</f>
        <v>Employee 18</v>
      </c>
      <c r="V443" t="str">
        <f>_xlfn.XLOOKUP(Table5[[#This Row],[Branch_Id]],Branches!A:A,Branches!C:C)</f>
        <v>Guntur</v>
      </c>
      <c r="W443" t="str">
        <f>_xlfn.XLOOKUP(Table5[[#This Row],[Branch_Id]],Branches!A:A,Branches!D:D)</f>
        <v>Andhra Pradesh</v>
      </c>
    </row>
    <row r="444" spans="1:23" x14ac:dyDescent="0.3">
      <c r="A444" t="s">
        <v>1074</v>
      </c>
      <c r="B444">
        <v>1091</v>
      </c>
      <c r="C444" t="s">
        <v>235</v>
      </c>
      <c r="D444" t="s">
        <v>264</v>
      </c>
      <c r="E444">
        <v>5539350</v>
      </c>
      <c r="F444">
        <v>12</v>
      </c>
      <c r="G444">
        <v>60</v>
      </c>
      <c r="H444" t="s">
        <v>1075</v>
      </c>
      <c r="I444" t="s">
        <v>336</v>
      </c>
      <c r="K444" t="str">
        <f>_xlfn.XLOOKUP(Table5[[#This Row],[Customer_ID]],Customers!A:A,Customers!B:B)</f>
        <v>Customer 1091</v>
      </c>
      <c r="L444" t="str">
        <f>_xlfn.XLOOKUP(Table5[[#This Row],[Loan_Type_ID]],Loan_Types!A:A,Loan_Types!B:B)</f>
        <v>Car Loan</v>
      </c>
      <c r="M444" t="str">
        <f>_xlfn.XLOOKUP(Table5[[#This Row],[Customer_ID]],Customers!A:A,Customers!H:H)</f>
        <v>B03</v>
      </c>
      <c r="N444" t="str">
        <f>_xlfn.XLOOKUP(Table5[[#This Row],[Branch_Id]],Branches!A:A,Branches!B:B)</f>
        <v xml:space="preserve">Vizag </v>
      </c>
      <c r="O444" t="str">
        <f>IF(Table5[[#This Row],[Loan_Amount]]&gt;=1000000,"High value","Normal")</f>
        <v>High value</v>
      </c>
      <c r="P444" t="str">
        <f>IF(Table5[[#This Row],[Approval_Date]]="Approved","Processed","Under Review")</f>
        <v>Under Review</v>
      </c>
      <c r="Q444">
        <f>SUMIFS(Loan_Repayments!E:E,Loan_Repayments!B:B,Table5[[#This Row],[Loan_ID]])</f>
        <v>126431</v>
      </c>
      <c r="R444">
        <f>Table5[[#This Row],[Loan_Amount]]-Table5[[#This Row],[Total_Amount_Paid.]]</f>
        <v>5412919</v>
      </c>
      <c r="S444" t="str">
        <f t="shared" si="6"/>
        <v>Feb</v>
      </c>
      <c r="T444" t="str">
        <f>_xlfn.XLOOKUP(Table5[[#This Row],[Customer_ID]],Customers!A:A,Customers!C:C)</f>
        <v>Male</v>
      </c>
      <c r="U444" t="str">
        <f>_xlfn.XLOOKUP(Table5[[#This Row],[Employee_ID]],Employees!A:A,Employees!B:B)</f>
        <v>Employee 6</v>
      </c>
      <c r="V444" t="str">
        <f>_xlfn.XLOOKUP(Table5[[#This Row],[Branch_Id]],Branches!A:A,Branches!C:C)</f>
        <v>Visakhapatnam</v>
      </c>
      <c r="W444" t="str">
        <f>_xlfn.XLOOKUP(Table5[[#This Row],[Branch_Id]],Branches!A:A,Branches!D:D)</f>
        <v>Andhra Pradesh</v>
      </c>
    </row>
    <row r="445" spans="1:23" x14ac:dyDescent="0.3">
      <c r="A445" t="s">
        <v>1076</v>
      </c>
      <c r="B445">
        <v>1104</v>
      </c>
      <c r="C445" t="s">
        <v>231</v>
      </c>
      <c r="D445" t="s">
        <v>281</v>
      </c>
      <c r="E445">
        <v>1224720</v>
      </c>
      <c r="F445">
        <v>8.5</v>
      </c>
      <c r="G445">
        <v>36</v>
      </c>
      <c r="H445" t="s">
        <v>493</v>
      </c>
      <c r="I445" t="s">
        <v>323</v>
      </c>
      <c r="J445" t="s">
        <v>795</v>
      </c>
      <c r="K445" t="str">
        <f>_xlfn.XLOOKUP(Table5[[#This Row],[Customer_ID]],Customers!A:A,Customers!B:B)</f>
        <v>Customer 1104</v>
      </c>
      <c r="L445" t="str">
        <f>_xlfn.XLOOKUP(Table5[[#This Row],[Loan_Type_ID]],Loan_Types!A:A,Loan_Types!B:B)</f>
        <v>Home Loan</v>
      </c>
      <c r="M445" t="str">
        <f>_xlfn.XLOOKUP(Table5[[#This Row],[Customer_ID]],Customers!A:A,Customers!H:H)</f>
        <v>B02</v>
      </c>
      <c r="N445" t="str">
        <f>_xlfn.XLOOKUP(Table5[[#This Row],[Branch_Id]],Branches!A:A,Branches!B:B)</f>
        <v xml:space="preserve">Vijayawada </v>
      </c>
      <c r="O445" t="str">
        <f>IF(Table5[[#This Row],[Loan_Amount]]&gt;=1000000,"High value","Normal")</f>
        <v>High value</v>
      </c>
      <c r="P445" t="str">
        <f>IF(Table5[[#This Row],[Approval_Date]]="Approved","Processed","Under Review")</f>
        <v>Under Review</v>
      </c>
      <c r="Q445">
        <f>SUMIFS(Loan_Repayments!E:E,Loan_Repayments!B:B,Table5[[#This Row],[Loan_ID]])</f>
        <v>87569</v>
      </c>
      <c r="R445">
        <f>Table5[[#This Row],[Loan_Amount]]-Table5[[#This Row],[Total_Amount_Paid.]]</f>
        <v>1137151</v>
      </c>
      <c r="S445" t="str">
        <f t="shared" si="6"/>
        <v>Dec</v>
      </c>
      <c r="T445" t="str">
        <f>_xlfn.XLOOKUP(Table5[[#This Row],[Customer_ID]],Customers!A:A,Customers!C:C)</f>
        <v>Female</v>
      </c>
      <c r="U445" t="str">
        <f>_xlfn.XLOOKUP(Table5[[#This Row],[Employee_ID]],Employees!A:A,Employees!B:B)</f>
        <v>Employee 14</v>
      </c>
      <c r="V445" t="str">
        <f>_xlfn.XLOOKUP(Table5[[#This Row],[Branch_Id]],Branches!A:A,Branches!C:C)</f>
        <v>Vijayawada</v>
      </c>
      <c r="W445" t="str">
        <f>_xlfn.XLOOKUP(Table5[[#This Row],[Branch_Id]],Branches!A:A,Branches!D:D)</f>
        <v>Andhra Pradesh</v>
      </c>
    </row>
    <row r="446" spans="1:23" x14ac:dyDescent="0.3">
      <c r="A446" t="s">
        <v>1077</v>
      </c>
      <c r="B446">
        <v>1149</v>
      </c>
      <c r="C446" t="s">
        <v>235</v>
      </c>
      <c r="D446" t="s">
        <v>264</v>
      </c>
      <c r="E446">
        <v>8000997</v>
      </c>
      <c r="F446">
        <v>9.5</v>
      </c>
      <c r="G446">
        <v>60</v>
      </c>
      <c r="H446" t="s">
        <v>418</v>
      </c>
      <c r="I446" t="s">
        <v>323</v>
      </c>
      <c r="J446" t="s">
        <v>410</v>
      </c>
      <c r="K446" t="str">
        <f>_xlfn.XLOOKUP(Table5[[#This Row],[Customer_ID]],Customers!A:A,Customers!B:B)</f>
        <v>Customer 1149</v>
      </c>
      <c r="L446" t="str">
        <f>_xlfn.XLOOKUP(Table5[[#This Row],[Loan_Type_ID]],Loan_Types!A:A,Loan_Types!B:B)</f>
        <v>Car Loan</v>
      </c>
      <c r="M446" t="str">
        <f>_xlfn.XLOOKUP(Table5[[#This Row],[Customer_ID]],Customers!A:A,Customers!H:H)</f>
        <v>B05</v>
      </c>
      <c r="N446" t="str">
        <f>_xlfn.XLOOKUP(Table5[[#This Row],[Branch_Id]],Branches!A:A,Branches!B:B)</f>
        <v xml:space="preserve">Warangal </v>
      </c>
      <c r="O446" t="str">
        <f>IF(Table5[[#This Row],[Loan_Amount]]&gt;=1000000,"High value","Normal")</f>
        <v>High value</v>
      </c>
      <c r="P446" t="str">
        <f>IF(Table5[[#This Row],[Approval_Date]]="Approved","Processed","Under Review")</f>
        <v>Under Review</v>
      </c>
      <c r="Q446">
        <f>SUMIFS(Loan_Repayments!E:E,Loan_Repayments!B:B,Table5[[#This Row],[Loan_ID]])</f>
        <v>55844</v>
      </c>
      <c r="R446">
        <f>Table5[[#This Row],[Loan_Amount]]-Table5[[#This Row],[Total_Amount_Paid.]]</f>
        <v>7945153</v>
      </c>
      <c r="S446" t="str">
        <f t="shared" si="6"/>
        <v>Jan</v>
      </c>
      <c r="T446" t="str">
        <f>_xlfn.XLOOKUP(Table5[[#This Row],[Customer_ID]],Customers!A:A,Customers!C:C)</f>
        <v>Female</v>
      </c>
      <c r="U446" t="str">
        <f>_xlfn.XLOOKUP(Table5[[#This Row],[Employee_ID]],Employees!A:A,Employees!B:B)</f>
        <v>Employee 6</v>
      </c>
      <c r="V446" t="str">
        <f>_xlfn.XLOOKUP(Table5[[#This Row],[Branch_Id]],Branches!A:A,Branches!C:C)</f>
        <v>Warangal</v>
      </c>
      <c r="W446" t="str">
        <f>_xlfn.XLOOKUP(Table5[[#This Row],[Branch_Id]],Branches!A:A,Branches!D:D)</f>
        <v>Telangana</v>
      </c>
    </row>
    <row r="447" spans="1:23" x14ac:dyDescent="0.3">
      <c r="A447" t="s">
        <v>1078</v>
      </c>
      <c r="B447">
        <v>1013</v>
      </c>
      <c r="C447" t="s">
        <v>239</v>
      </c>
      <c r="D447" t="s">
        <v>309</v>
      </c>
      <c r="E447">
        <v>1745774</v>
      </c>
      <c r="F447">
        <v>8.5</v>
      </c>
      <c r="G447">
        <v>240</v>
      </c>
      <c r="H447" t="s">
        <v>420</v>
      </c>
      <c r="I447" t="s">
        <v>336</v>
      </c>
      <c r="K447" t="str">
        <f>_xlfn.XLOOKUP(Table5[[#This Row],[Customer_ID]],Customers!A:A,Customers!B:B)</f>
        <v>Customer 1013</v>
      </c>
      <c r="L447" t="str">
        <f>_xlfn.XLOOKUP(Table5[[#This Row],[Loan_Type_ID]],Loan_Types!A:A,Loan_Types!B:B)</f>
        <v>Business Loan</v>
      </c>
      <c r="M447" t="str">
        <f>_xlfn.XLOOKUP(Table5[[#This Row],[Customer_ID]],Customers!A:A,Customers!H:H)</f>
        <v>B03</v>
      </c>
      <c r="N447" t="str">
        <f>_xlfn.XLOOKUP(Table5[[#This Row],[Branch_Id]],Branches!A:A,Branches!B:B)</f>
        <v xml:space="preserve">Vizag </v>
      </c>
      <c r="O447" t="str">
        <f>IF(Table5[[#This Row],[Loan_Amount]]&gt;=1000000,"High value","Normal")</f>
        <v>High value</v>
      </c>
      <c r="P447" t="str">
        <f>IF(Table5[[#This Row],[Approval_Date]]="Approved","Processed","Under Review")</f>
        <v>Under Review</v>
      </c>
      <c r="Q447">
        <f>SUMIFS(Loan_Repayments!E:E,Loan_Repayments!B:B,Table5[[#This Row],[Loan_ID]])</f>
        <v>81816</v>
      </c>
      <c r="R447">
        <f>Table5[[#This Row],[Loan_Amount]]-Table5[[#This Row],[Total_Amount_Paid.]]</f>
        <v>1663958</v>
      </c>
      <c r="S447" t="str">
        <f t="shared" si="6"/>
        <v>Sep</v>
      </c>
      <c r="T447" t="str">
        <f>_xlfn.XLOOKUP(Table5[[#This Row],[Customer_ID]],Customers!A:A,Customers!C:C)</f>
        <v>Male</v>
      </c>
      <c r="U447" t="str">
        <f>_xlfn.XLOOKUP(Table5[[#This Row],[Employee_ID]],Employees!A:A,Employees!B:B)</f>
        <v>Employee 28</v>
      </c>
      <c r="V447" t="str">
        <f>_xlfn.XLOOKUP(Table5[[#This Row],[Branch_Id]],Branches!A:A,Branches!C:C)</f>
        <v>Visakhapatnam</v>
      </c>
      <c r="W447" t="str">
        <f>_xlfn.XLOOKUP(Table5[[#This Row],[Branch_Id]],Branches!A:A,Branches!D:D)</f>
        <v>Andhra Pradesh</v>
      </c>
    </row>
    <row r="448" spans="1:23" x14ac:dyDescent="0.3">
      <c r="A448" t="s">
        <v>1079</v>
      </c>
      <c r="B448">
        <v>1048</v>
      </c>
      <c r="C448" t="s">
        <v>235</v>
      </c>
      <c r="D448" t="s">
        <v>307</v>
      </c>
      <c r="E448">
        <v>8225316</v>
      </c>
      <c r="F448">
        <v>12</v>
      </c>
      <c r="G448">
        <v>84</v>
      </c>
      <c r="H448" t="s">
        <v>564</v>
      </c>
      <c r="I448" t="s">
        <v>346</v>
      </c>
      <c r="K448" t="str">
        <f>_xlfn.XLOOKUP(Table5[[#This Row],[Customer_ID]],Customers!A:A,Customers!B:B)</f>
        <v>Customer 1048</v>
      </c>
      <c r="L448" t="str">
        <f>_xlfn.XLOOKUP(Table5[[#This Row],[Loan_Type_ID]],Loan_Types!A:A,Loan_Types!B:B)</f>
        <v>Car Loan</v>
      </c>
      <c r="M448" t="str">
        <f>_xlfn.XLOOKUP(Table5[[#This Row],[Customer_ID]],Customers!A:A,Customers!H:H)</f>
        <v>B02</v>
      </c>
      <c r="N448" t="str">
        <f>_xlfn.XLOOKUP(Table5[[#This Row],[Branch_Id]],Branches!A:A,Branches!B:B)</f>
        <v xml:space="preserve">Vijayawada </v>
      </c>
      <c r="O448" t="str">
        <f>IF(Table5[[#This Row],[Loan_Amount]]&gt;=1000000,"High value","Normal")</f>
        <v>High value</v>
      </c>
      <c r="P448" t="str">
        <f>IF(Table5[[#This Row],[Approval_Date]]="Approved","Processed","Under Review")</f>
        <v>Under Review</v>
      </c>
      <c r="Q448">
        <f>SUMIFS(Loan_Repayments!E:E,Loan_Repayments!B:B,Table5[[#This Row],[Loan_ID]])</f>
        <v>222433</v>
      </c>
      <c r="R448">
        <f>Table5[[#This Row],[Loan_Amount]]-Table5[[#This Row],[Total_Amount_Paid.]]</f>
        <v>8002883</v>
      </c>
      <c r="S448" t="str">
        <f t="shared" si="6"/>
        <v>Jun</v>
      </c>
      <c r="T448" t="str">
        <f>_xlfn.XLOOKUP(Table5[[#This Row],[Customer_ID]],Customers!A:A,Customers!C:C)</f>
        <v>Male</v>
      </c>
      <c r="U448" t="str">
        <f>_xlfn.XLOOKUP(Table5[[#This Row],[Employee_ID]],Employees!A:A,Employees!B:B)</f>
        <v>Employee 27</v>
      </c>
      <c r="V448" t="str">
        <f>_xlfn.XLOOKUP(Table5[[#This Row],[Branch_Id]],Branches!A:A,Branches!C:C)</f>
        <v>Vijayawada</v>
      </c>
      <c r="W448" t="str">
        <f>_xlfn.XLOOKUP(Table5[[#This Row],[Branch_Id]],Branches!A:A,Branches!D:D)</f>
        <v>Andhra Pradesh</v>
      </c>
    </row>
    <row r="449" spans="1:23" x14ac:dyDescent="0.3">
      <c r="A449" t="s">
        <v>1080</v>
      </c>
      <c r="B449">
        <v>1180</v>
      </c>
      <c r="C449" t="s">
        <v>237</v>
      </c>
      <c r="D449" t="s">
        <v>275</v>
      </c>
      <c r="E449">
        <v>9576047</v>
      </c>
      <c r="F449">
        <v>9.5</v>
      </c>
      <c r="G449">
        <v>84</v>
      </c>
      <c r="H449" t="s">
        <v>446</v>
      </c>
      <c r="I449" t="s">
        <v>323</v>
      </c>
      <c r="J449" t="s">
        <v>847</v>
      </c>
      <c r="K449" t="str">
        <f>_xlfn.XLOOKUP(Table5[[#This Row],[Customer_ID]],Customers!A:A,Customers!B:B)</f>
        <v>Customer 1180</v>
      </c>
      <c r="L449" t="str">
        <f>_xlfn.XLOOKUP(Table5[[#This Row],[Loan_Type_ID]],Loan_Types!A:A,Loan_Types!B:B)</f>
        <v>Education Loan</v>
      </c>
      <c r="M449" t="str">
        <f>_xlfn.XLOOKUP(Table5[[#This Row],[Customer_ID]],Customers!A:A,Customers!H:H)</f>
        <v>B01</v>
      </c>
      <c r="N449" t="str">
        <f>_xlfn.XLOOKUP(Table5[[#This Row],[Branch_Id]],Branches!A:A,Branches!B:B)</f>
        <v xml:space="preserve">Hyderabad </v>
      </c>
      <c r="O449" t="str">
        <f>IF(Table5[[#This Row],[Loan_Amount]]&gt;=1000000,"High value","Normal")</f>
        <v>High value</v>
      </c>
      <c r="P449" t="str">
        <f>IF(Table5[[#This Row],[Approval_Date]]="Approved","Processed","Under Review")</f>
        <v>Under Review</v>
      </c>
      <c r="Q449">
        <f>SUMIFS(Loan_Repayments!E:E,Loan_Repayments!B:B,Table5[[#This Row],[Loan_ID]])</f>
        <v>109432</v>
      </c>
      <c r="R449">
        <f>Table5[[#This Row],[Loan_Amount]]-Table5[[#This Row],[Total_Amount_Paid.]]</f>
        <v>9466615</v>
      </c>
      <c r="S449" t="str">
        <f t="shared" si="6"/>
        <v>Nov</v>
      </c>
      <c r="T449" t="str">
        <f>_xlfn.XLOOKUP(Table5[[#This Row],[Customer_ID]],Customers!A:A,Customers!C:C)</f>
        <v>Female</v>
      </c>
      <c r="U449" t="str">
        <f>_xlfn.XLOOKUP(Table5[[#This Row],[Employee_ID]],Employees!A:A,Employees!B:B)</f>
        <v>Employee 11</v>
      </c>
      <c r="V449" t="str">
        <f>_xlfn.XLOOKUP(Table5[[#This Row],[Branch_Id]],Branches!A:A,Branches!C:C)</f>
        <v>Hyderabad</v>
      </c>
      <c r="W449" t="str">
        <f>_xlfn.XLOOKUP(Table5[[#This Row],[Branch_Id]],Branches!A:A,Branches!D:D)</f>
        <v>Telangana</v>
      </c>
    </row>
    <row r="450" spans="1:23" x14ac:dyDescent="0.3">
      <c r="A450" t="s">
        <v>1081</v>
      </c>
      <c r="B450">
        <v>1153</v>
      </c>
      <c r="C450" t="s">
        <v>231</v>
      </c>
      <c r="D450" t="s">
        <v>297</v>
      </c>
      <c r="E450">
        <v>191930</v>
      </c>
      <c r="F450">
        <v>7.5</v>
      </c>
      <c r="G450">
        <v>240</v>
      </c>
      <c r="H450" t="s">
        <v>460</v>
      </c>
      <c r="I450" t="s">
        <v>346</v>
      </c>
      <c r="K450" t="str">
        <f>_xlfn.XLOOKUP(Table5[[#This Row],[Customer_ID]],Customers!A:A,Customers!B:B)</f>
        <v>Customer 1153</v>
      </c>
      <c r="L450" t="str">
        <f>_xlfn.XLOOKUP(Table5[[#This Row],[Loan_Type_ID]],Loan_Types!A:A,Loan_Types!B:B)</f>
        <v>Home Loan</v>
      </c>
      <c r="M450" t="str">
        <f>_xlfn.XLOOKUP(Table5[[#This Row],[Customer_ID]],Customers!A:A,Customers!H:H)</f>
        <v>B01</v>
      </c>
      <c r="N450" t="str">
        <f>_xlfn.XLOOKUP(Table5[[#This Row],[Branch_Id]],Branches!A:A,Branches!B:B)</f>
        <v xml:space="preserve">Hyderabad </v>
      </c>
      <c r="O450" t="str">
        <f>IF(Table5[[#This Row],[Loan_Amount]]&gt;=1000000,"High value","Normal")</f>
        <v>Normal</v>
      </c>
      <c r="P450" t="str">
        <f>IF(Table5[[#This Row],[Approval_Date]]="Approved","Processed","Under Review")</f>
        <v>Under Review</v>
      </c>
      <c r="Q450">
        <f>SUMIFS(Loan_Repayments!E:E,Loan_Repayments!B:B,Table5[[#This Row],[Loan_ID]])</f>
        <v>176221</v>
      </c>
      <c r="R450">
        <f>Table5[[#This Row],[Loan_Amount]]-Table5[[#This Row],[Total_Amount_Paid.]]</f>
        <v>15709</v>
      </c>
      <c r="S450" t="str">
        <f t="shared" ref="S450:S501" si="7">TEXT(H450,"mmm")</f>
        <v>Jun</v>
      </c>
      <c r="T450" t="str">
        <f>_xlfn.XLOOKUP(Table5[[#This Row],[Customer_ID]],Customers!A:A,Customers!C:C)</f>
        <v>Female</v>
      </c>
      <c r="U450" t="str">
        <f>_xlfn.XLOOKUP(Table5[[#This Row],[Employee_ID]],Employees!A:A,Employees!B:B)</f>
        <v>Employee 22</v>
      </c>
      <c r="V450" t="str">
        <f>_xlfn.XLOOKUP(Table5[[#This Row],[Branch_Id]],Branches!A:A,Branches!C:C)</f>
        <v>Hyderabad</v>
      </c>
      <c r="W450" t="str">
        <f>_xlfn.XLOOKUP(Table5[[#This Row],[Branch_Id]],Branches!A:A,Branches!D:D)</f>
        <v>Telangana</v>
      </c>
    </row>
    <row r="451" spans="1:23" x14ac:dyDescent="0.3">
      <c r="A451" t="s">
        <v>1082</v>
      </c>
      <c r="B451">
        <v>1084</v>
      </c>
      <c r="C451" t="s">
        <v>239</v>
      </c>
      <c r="D451" t="s">
        <v>277</v>
      </c>
      <c r="E451">
        <v>1338575</v>
      </c>
      <c r="F451">
        <v>12</v>
      </c>
      <c r="G451">
        <v>240</v>
      </c>
      <c r="H451" t="s">
        <v>470</v>
      </c>
      <c r="I451" t="s">
        <v>323</v>
      </c>
      <c r="J451" t="s">
        <v>540</v>
      </c>
      <c r="K451" t="str">
        <f>_xlfn.XLOOKUP(Table5[[#This Row],[Customer_ID]],Customers!A:A,Customers!B:B)</f>
        <v>Customer 1084</v>
      </c>
      <c r="L451" t="str">
        <f>_xlfn.XLOOKUP(Table5[[#This Row],[Loan_Type_ID]],Loan_Types!A:A,Loan_Types!B:B)</f>
        <v>Business Loan</v>
      </c>
      <c r="M451" t="str">
        <f>_xlfn.XLOOKUP(Table5[[#This Row],[Customer_ID]],Customers!A:A,Customers!H:H)</f>
        <v>B03</v>
      </c>
      <c r="N451" t="str">
        <f>_xlfn.XLOOKUP(Table5[[#This Row],[Branch_Id]],Branches!A:A,Branches!B:B)</f>
        <v xml:space="preserve">Vizag </v>
      </c>
      <c r="O451" t="str">
        <f>IF(Table5[[#This Row],[Loan_Amount]]&gt;=1000000,"High value","Normal")</f>
        <v>High value</v>
      </c>
      <c r="P451" t="str">
        <f>IF(Table5[[#This Row],[Approval_Date]]="Approved","Processed","Under Review")</f>
        <v>Under Review</v>
      </c>
      <c r="Q451">
        <f>SUMIFS(Loan_Repayments!E:E,Loan_Repayments!B:B,Table5[[#This Row],[Loan_ID]])</f>
        <v>90026</v>
      </c>
      <c r="R451">
        <f>Table5[[#This Row],[Loan_Amount]]-Table5[[#This Row],[Total_Amount_Paid.]]</f>
        <v>1248549</v>
      </c>
      <c r="S451" t="str">
        <f t="shared" si="7"/>
        <v>Jul</v>
      </c>
      <c r="T451" t="str">
        <f>_xlfn.XLOOKUP(Table5[[#This Row],[Customer_ID]],Customers!A:A,Customers!C:C)</f>
        <v>Female</v>
      </c>
      <c r="U451" t="str">
        <f>_xlfn.XLOOKUP(Table5[[#This Row],[Employee_ID]],Employees!A:A,Employees!B:B)</f>
        <v>Employee 12</v>
      </c>
      <c r="V451" t="str">
        <f>_xlfn.XLOOKUP(Table5[[#This Row],[Branch_Id]],Branches!A:A,Branches!C:C)</f>
        <v>Visakhapatnam</v>
      </c>
      <c r="W451" t="str">
        <f>_xlfn.XLOOKUP(Table5[[#This Row],[Branch_Id]],Branches!A:A,Branches!D:D)</f>
        <v>Andhra Pradesh</v>
      </c>
    </row>
    <row r="452" spans="1:23" x14ac:dyDescent="0.3">
      <c r="A452" t="s">
        <v>1083</v>
      </c>
      <c r="B452">
        <v>1050</v>
      </c>
      <c r="C452" t="s">
        <v>239</v>
      </c>
      <c r="D452" t="s">
        <v>297</v>
      </c>
      <c r="E452">
        <v>3841698</v>
      </c>
      <c r="F452">
        <v>7.5</v>
      </c>
      <c r="G452">
        <v>36</v>
      </c>
      <c r="H452" t="s">
        <v>719</v>
      </c>
      <c r="I452" t="s">
        <v>323</v>
      </c>
      <c r="J452" t="s">
        <v>444</v>
      </c>
      <c r="K452" t="str">
        <f>_xlfn.XLOOKUP(Table5[[#This Row],[Customer_ID]],Customers!A:A,Customers!B:B)</f>
        <v>Customer 1050</v>
      </c>
      <c r="L452" t="str">
        <f>_xlfn.XLOOKUP(Table5[[#This Row],[Loan_Type_ID]],Loan_Types!A:A,Loan_Types!B:B)</f>
        <v>Business Loan</v>
      </c>
      <c r="M452" t="str">
        <f>_xlfn.XLOOKUP(Table5[[#This Row],[Customer_ID]],Customers!A:A,Customers!H:H)</f>
        <v>B05</v>
      </c>
      <c r="N452" t="str">
        <f>_xlfn.XLOOKUP(Table5[[#This Row],[Branch_Id]],Branches!A:A,Branches!B:B)</f>
        <v xml:space="preserve">Warangal </v>
      </c>
      <c r="O452" t="str">
        <f>IF(Table5[[#This Row],[Loan_Amount]]&gt;=1000000,"High value","Normal")</f>
        <v>High value</v>
      </c>
      <c r="P452" t="str">
        <f>IF(Table5[[#This Row],[Approval_Date]]="Approved","Processed","Under Review")</f>
        <v>Under Review</v>
      </c>
      <c r="Q452">
        <f>SUMIFS(Loan_Repayments!E:E,Loan_Repayments!B:B,Table5[[#This Row],[Loan_ID]])</f>
        <v>77170</v>
      </c>
      <c r="R452">
        <f>Table5[[#This Row],[Loan_Amount]]-Table5[[#This Row],[Total_Amount_Paid.]]</f>
        <v>3764528</v>
      </c>
      <c r="S452" t="str">
        <f t="shared" si="7"/>
        <v>Jun</v>
      </c>
      <c r="T452" t="str">
        <f>_xlfn.XLOOKUP(Table5[[#This Row],[Customer_ID]],Customers!A:A,Customers!C:C)</f>
        <v>Male</v>
      </c>
      <c r="U452" t="str">
        <f>_xlfn.XLOOKUP(Table5[[#This Row],[Employee_ID]],Employees!A:A,Employees!B:B)</f>
        <v>Employee 22</v>
      </c>
      <c r="V452" t="str">
        <f>_xlfn.XLOOKUP(Table5[[#This Row],[Branch_Id]],Branches!A:A,Branches!C:C)</f>
        <v>Warangal</v>
      </c>
      <c r="W452" t="str">
        <f>_xlfn.XLOOKUP(Table5[[#This Row],[Branch_Id]],Branches!A:A,Branches!D:D)</f>
        <v>Telangana</v>
      </c>
    </row>
    <row r="453" spans="1:23" x14ac:dyDescent="0.3">
      <c r="A453" t="s">
        <v>1084</v>
      </c>
      <c r="B453">
        <v>1109</v>
      </c>
      <c r="C453" t="s">
        <v>231</v>
      </c>
      <c r="D453" t="s">
        <v>311</v>
      </c>
      <c r="E453">
        <v>9720717</v>
      </c>
      <c r="F453">
        <v>7.5</v>
      </c>
      <c r="G453">
        <v>240</v>
      </c>
      <c r="H453" t="s">
        <v>693</v>
      </c>
      <c r="I453" t="s">
        <v>346</v>
      </c>
      <c r="K453" t="str">
        <f>_xlfn.XLOOKUP(Table5[[#This Row],[Customer_ID]],Customers!A:A,Customers!B:B)</f>
        <v>Customer 1109</v>
      </c>
      <c r="L453" t="str">
        <f>_xlfn.XLOOKUP(Table5[[#This Row],[Loan_Type_ID]],Loan_Types!A:A,Loan_Types!B:B)</f>
        <v>Home Loan</v>
      </c>
      <c r="M453" t="str">
        <f>_xlfn.XLOOKUP(Table5[[#This Row],[Customer_ID]],Customers!A:A,Customers!H:H)</f>
        <v>B02</v>
      </c>
      <c r="N453" t="str">
        <f>_xlfn.XLOOKUP(Table5[[#This Row],[Branch_Id]],Branches!A:A,Branches!B:B)</f>
        <v xml:space="preserve">Vijayawada </v>
      </c>
      <c r="O453" t="str">
        <f>IF(Table5[[#This Row],[Loan_Amount]]&gt;=1000000,"High value","Normal")</f>
        <v>High value</v>
      </c>
      <c r="P453" t="str">
        <f>IF(Table5[[#This Row],[Approval_Date]]="Approved","Processed","Under Review")</f>
        <v>Under Review</v>
      </c>
      <c r="Q453">
        <f>SUMIFS(Loan_Repayments!E:E,Loan_Repayments!B:B,Table5[[#This Row],[Loan_ID]])</f>
        <v>49894</v>
      </c>
      <c r="R453">
        <f>Table5[[#This Row],[Loan_Amount]]-Table5[[#This Row],[Total_Amount_Paid.]]</f>
        <v>9670823</v>
      </c>
      <c r="S453" t="str">
        <f t="shared" si="7"/>
        <v>Sep</v>
      </c>
      <c r="T453" t="str">
        <f>_xlfn.XLOOKUP(Table5[[#This Row],[Customer_ID]],Customers!A:A,Customers!C:C)</f>
        <v>Male</v>
      </c>
      <c r="U453" t="str">
        <f>_xlfn.XLOOKUP(Table5[[#This Row],[Employee_ID]],Employees!A:A,Employees!B:B)</f>
        <v>Employee 29</v>
      </c>
      <c r="V453" t="str">
        <f>_xlfn.XLOOKUP(Table5[[#This Row],[Branch_Id]],Branches!A:A,Branches!C:C)</f>
        <v>Vijayawada</v>
      </c>
      <c r="W453" t="str">
        <f>_xlfn.XLOOKUP(Table5[[#This Row],[Branch_Id]],Branches!A:A,Branches!D:D)</f>
        <v>Andhra Pradesh</v>
      </c>
    </row>
    <row r="454" spans="1:23" x14ac:dyDescent="0.3">
      <c r="A454" t="s">
        <v>1085</v>
      </c>
      <c r="B454">
        <v>1097</v>
      </c>
      <c r="C454" t="s">
        <v>233</v>
      </c>
      <c r="D454" t="s">
        <v>301</v>
      </c>
      <c r="E454">
        <v>1575551</v>
      </c>
      <c r="F454">
        <v>11</v>
      </c>
      <c r="G454">
        <v>36</v>
      </c>
      <c r="H454" t="s">
        <v>895</v>
      </c>
      <c r="I454" t="s">
        <v>323</v>
      </c>
      <c r="J454" t="s">
        <v>1023</v>
      </c>
      <c r="K454" t="str">
        <f>_xlfn.XLOOKUP(Table5[[#This Row],[Customer_ID]],Customers!A:A,Customers!B:B)</f>
        <v>Customer 1097</v>
      </c>
      <c r="L454" t="str">
        <f>_xlfn.XLOOKUP(Table5[[#This Row],[Loan_Type_ID]],Loan_Types!A:A,Loan_Types!B:B)</f>
        <v>Personal Loan</v>
      </c>
      <c r="M454" t="str">
        <f>_xlfn.XLOOKUP(Table5[[#This Row],[Customer_ID]],Customers!A:A,Customers!H:H)</f>
        <v>B03</v>
      </c>
      <c r="N454" t="str">
        <f>_xlfn.XLOOKUP(Table5[[#This Row],[Branch_Id]],Branches!A:A,Branches!B:B)</f>
        <v xml:space="preserve">Vizag </v>
      </c>
      <c r="O454" t="str">
        <f>IF(Table5[[#This Row],[Loan_Amount]]&gt;=1000000,"High value","Normal")</f>
        <v>High value</v>
      </c>
      <c r="P454" t="str">
        <f>IF(Table5[[#This Row],[Approval_Date]]="Approved","Processed","Under Review")</f>
        <v>Under Review</v>
      </c>
      <c r="Q454">
        <f>SUMIFS(Loan_Repayments!E:E,Loan_Repayments!B:B,Table5[[#This Row],[Loan_ID]])</f>
        <v>167568</v>
      </c>
      <c r="R454">
        <f>Table5[[#This Row],[Loan_Amount]]-Table5[[#This Row],[Total_Amount_Paid.]]</f>
        <v>1407983</v>
      </c>
      <c r="S454" t="str">
        <f t="shared" si="7"/>
        <v>Nov</v>
      </c>
      <c r="T454" t="str">
        <f>_xlfn.XLOOKUP(Table5[[#This Row],[Customer_ID]],Customers!A:A,Customers!C:C)</f>
        <v>Male</v>
      </c>
      <c r="U454" t="str">
        <f>_xlfn.XLOOKUP(Table5[[#This Row],[Employee_ID]],Employees!A:A,Employees!B:B)</f>
        <v>Employee 24</v>
      </c>
      <c r="V454" t="str">
        <f>_xlfn.XLOOKUP(Table5[[#This Row],[Branch_Id]],Branches!A:A,Branches!C:C)</f>
        <v>Visakhapatnam</v>
      </c>
      <c r="W454" t="str">
        <f>_xlfn.XLOOKUP(Table5[[#This Row],[Branch_Id]],Branches!A:A,Branches!D:D)</f>
        <v>Andhra Pradesh</v>
      </c>
    </row>
    <row r="455" spans="1:23" x14ac:dyDescent="0.3">
      <c r="A455" t="s">
        <v>1086</v>
      </c>
      <c r="B455">
        <v>1117</v>
      </c>
      <c r="C455" t="s">
        <v>233</v>
      </c>
      <c r="D455" t="s">
        <v>287</v>
      </c>
      <c r="E455">
        <v>3297353</v>
      </c>
      <c r="F455">
        <v>9.5</v>
      </c>
      <c r="G455">
        <v>60</v>
      </c>
      <c r="H455" t="s">
        <v>429</v>
      </c>
      <c r="I455" t="s">
        <v>323</v>
      </c>
      <c r="J455" t="s">
        <v>666</v>
      </c>
      <c r="K455" t="str">
        <f>_xlfn.XLOOKUP(Table5[[#This Row],[Customer_ID]],Customers!A:A,Customers!B:B)</f>
        <v>Customer 1117</v>
      </c>
      <c r="L455" t="str">
        <f>_xlfn.XLOOKUP(Table5[[#This Row],[Loan_Type_ID]],Loan_Types!A:A,Loan_Types!B:B)</f>
        <v>Personal Loan</v>
      </c>
      <c r="M455" t="str">
        <f>_xlfn.XLOOKUP(Table5[[#This Row],[Customer_ID]],Customers!A:A,Customers!H:H)</f>
        <v>B04</v>
      </c>
      <c r="N455" t="str">
        <f>_xlfn.XLOOKUP(Table5[[#This Row],[Branch_Id]],Branches!A:A,Branches!B:B)</f>
        <v xml:space="preserve">Guntur </v>
      </c>
      <c r="O455" t="str">
        <f>IF(Table5[[#This Row],[Loan_Amount]]&gt;=1000000,"High value","Normal")</f>
        <v>High value</v>
      </c>
      <c r="P455" t="str">
        <f>IF(Table5[[#This Row],[Approval_Date]]="Approved","Processed","Under Review")</f>
        <v>Under Review</v>
      </c>
      <c r="Q455">
        <f>SUMIFS(Loan_Repayments!E:E,Loan_Repayments!B:B,Table5[[#This Row],[Loan_ID]])</f>
        <v>107090</v>
      </c>
      <c r="R455">
        <f>Table5[[#This Row],[Loan_Amount]]-Table5[[#This Row],[Total_Amount_Paid.]]</f>
        <v>3190263</v>
      </c>
      <c r="S455" t="str">
        <f t="shared" si="7"/>
        <v>Mar</v>
      </c>
      <c r="T455" t="str">
        <f>_xlfn.XLOOKUP(Table5[[#This Row],[Customer_ID]],Customers!A:A,Customers!C:C)</f>
        <v>Female</v>
      </c>
      <c r="U455" t="str">
        <f>_xlfn.XLOOKUP(Table5[[#This Row],[Employee_ID]],Employees!A:A,Employees!B:B)</f>
        <v>Employee 17</v>
      </c>
      <c r="V455" t="str">
        <f>_xlfn.XLOOKUP(Table5[[#This Row],[Branch_Id]],Branches!A:A,Branches!C:C)</f>
        <v>Guntur</v>
      </c>
      <c r="W455" t="str">
        <f>_xlfn.XLOOKUP(Table5[[#This Row],[Branch_Id]],Branches!A:A,Branches!D:D)</f>
        <v>Andhra Pradesh</v>
      </c>
    </row>
    <row r="456" spans="1:23" x14ac:dyDescent="0.3">
      <c r="A456" t="s">
        <v>1087</v>
      </c>
      <c r="B456">
        <v>1121</v>
      </c>
      <c r="C456" t="s">
        <v>235</v>
      </c>
      <c r="D456" t="s">
        <v>293</v>
      </c>
      <c r="E456">
        <v>9258907</v>
      </c>
      <c r="F456">
        <v>12</v>
      </c>
      <c r="G456">
        <v>36</v>
      </c>
      <c r="H456" t="s">
        <v>425</v>
      </c>
      <c r="I456" t="s">
        <v>323</v>
      </c>
      <c r="J456" t="s">
        <v>333</v>
      </c>
      <c r="K456" t="str">
        <f>_xlfn.XLOOKUP(Table5[[#This Row],[Customer_ID]],Customers!A:A,Customers!B:B)</f>
        <v>Customer 1121</v>
      </c>
      <c r="L456" t="str">
        <f>_xlfn.XLOOKUP(Table5[[#This Row],[Loan_Type_ID]],Loan_Types!A:A,Loan_Types!B:B)</f>
        <v>Car Loan</v>
      </c>
      <c r="M456" t="str">
        <f>_xlfn.XLOOKUP(Table5[[#This Row],[Customer_ID]],Customers!A:A,Customers!H:H)</f>
        <v>B01</v>
      </c>
      <c r="N456" t="str">
        <f>_xlfn.XLOOKUP(Table5[[#This Row],[Branch_Id]],Branches!A:A,Branches!B:B)</f>
        <v xml:space="preserve">Hyderabad </v>
      </c>
      <c r="O456" t="str">
        <f>IF(Table5[[#This Row],[Loan_Amount]]&gt;=1000000,"High value","Normal")</f>
        <v>High value</v>
      </c>
      <c r="P456" t="str">
        <f>IF(Table5[[#This Row],[Approval_Date]]="Approved","Processed","Under Review")</f>
        <v>Under Review</v>
      </c>
      <c r="Q456">
        <f>SUMIFS(Loan_Repayments!E:E,Loan_Repayments!B:B,Table5[[#This Row],[Loan_ID]])</f>
        <v>96228</v>
      </c>
      <c r="R456">
        <f>Table5[[#This Row],[Loan_Amount]]-Table5[[#This Row],[Total_Amount_Paid.]]</f>
        <v>9162679</v>
      </c>
      <c r="S456" t="str">
        <f t="shared" si="7"/>
        <v>Oct</v>
      </c>
      <c r="T456" t="str">
        <f>_xlfn.XLOOKUP(Table5[[#This Row],[Customer_ID]],Customers!A:A,Customers!C:C)</f>
        <v>Female</v>
      </c>
      <c r="U456" t="str">
        <f>_xlfn.XLOOKUP(Table5[[#This Row],[Employee_ID]],Employees!A:A,Employees!B:B)</f>
        <v>Employee 20</v>
      </c>
      <c r="V456" t="str">
        <f>_xlfn.XLOOKUP(Table5[[#This Row],[Branch_Id]],Branches!A:A,Branches!C:C)</f>
        <v>Hyderabad</v>
      </c>
      <c r="W456" t="str">
        <f>_xlfn.XLOOKUP(Table5[[#This Row],[Branch_Id]],Branches!A:A,Branches!D:D)</f>
        <v>Telangana</v>
      </c>
    </row>
    <row r="457" spans="1:23" x14ac:dyDescent="0.3">
      <c r="A457" t="s">
        <v>1088</v>
      </c>
      <c r="B457">
        <v>1094</v>
      </c>
      <c r="C457" t="s">
        <v>239</v>
      </c>
      <c r="D457" t="s">
        <v>295</v>
      </c>
      <c r="E457">
        <v>677978</v>
      </c>
      <c r="F457">
        <v>8.5</v>
      </c>
      <c r="G457">
        <v>36</v>
      </c>
      <c r="H457" t="s">
        <v>500</v>
      </c>
      <c r="I457" t="s">
        <v>323</v>
      </c>
      <c r="J457" t="s">
        <v>351</v>
      </c>
      <c r="K457" t="str">
        <f>_xlfn.XLOOKUP(Table5[[#This Row],[Customer_ID]],Customers!A:A,Customers!B:B)</f>
        <v>Customer 1094</v>
      </c>
      <c r="L457" t="str">
        <f>_xlfn.XLOOKUP(Table5[[#This Row],[Loan_Type_ID]],Loan_Types!A:A,Loan_Types!B:B)</f>
        <v>Business Loan</v>
      </c>
      <c r="M457" t="str">
        <f>_xlfn.XLOOKUP(Table5[[#This Row],[Customer_ID]],Customers!A:A,Customers!H:H)</f>
        <v>B01</v>
      </c>
      <c r="N457" t="str">
        <f>_xlfn.XLOOKUP(Table5[[#This Row],[Branch_Id]],Branches!A:A,Branches!B:B)</f>
        <v xml:space="preserve">Hyderabad </v>
      </c>
      <c r="O457" t="str">
        <f>IF(Table5[[#This Row],[Loan_Amount]]&gt;=1000000,"High value","Normal")</f>
        <v>Normal</v>
      </c>
      <c r="P457" t="str">
        <f>IF(Table5[[#This Row],[Approval_Date]]="Approved","Processed","Under Review")</f>
        <v>Under Review</v>
      </c>
      <c r="Q457">
        <f>SUMIFS(Loan_Repayments!E:E,Loan_Repayments!B:B,Table5[[#This Row],[Loan_ID]])</f>
        <v>138490</v>
      </c>
      <c r="R457">
        <f>Table5[[#This Row],[Loan_Amount]]-Table5[[#This Row],[Total_Amount_Paid.]]</f>
        <v>539488</v>
      </c>
      <c r="S457" t="str">
        <f t="shared" si="7"/>
        <v>Dec</v>
      </c>
      <c r="T457" t="str">
        <f>_xlfn.XLOOKUP(Table5[[#This Row],[Customer_ID]],Customers!A:A,Customers!C:C)</f>
        <v>Male</v>
      </c>
      <c r="U457" t="str">
        <f>_xlfn.XLOOKUP(Table5[[#This Row],[Employee_ID]],Employees!A:A,Employees!B:B)</f>
        <v>Employee 21</v>
      </c>
      <c r="V457" t="str">
        <f>_xlfn.XLOOKUP(Table5[[#This Row],[Branch_Id]],Branches!A:A,Branches!C:C)</f>
        <v>Hyderabad</v>
      </c>
      <c r="W457" t="str">
        <f>_xlfn.XLOOKUP(Table5[[#This Row],[Branch_Id]],Branches!A:A,Branches!D:D)</f>
        <v>Telangana</v>
      </c>
    </row>
    <row r="458" spans="1:23" x14ac:dyDescent="0.3">
      <c r="A458" t="s">
        <v>1089</v>
      </c>
      <c r="B458">
        <v>1167</v>
      </c>
      <c r="C458" t="s">
        <v>233</v>
      </c>
      <c r="D458" t="s">
        <v>309</v>
      </c>
      <c r="E458">
        <v>9596948</v>
      </c>
      <c r="F458">
        <v>7.5</v>
      </c>
      <c r="G458">
        <v>240</v>
      </c>
      <c r="H458" t="s">
        <v>1090</v>
      </c>
      <c r="I458" t="s">
        <v>323</v>
      </c>
      <c r="J458" t="s">
        <v>808</v>
      </c>
      <c r="K458" t="str">
        <f>_xlfn.XLOOKUP(Table5[[#This Row],[Customer_ID]],Customers!A:A,Customers!B:B)</f>
        <v>Customer 1167</v>
      </c>
      <c r="L458" t="str">
        <f>_xlfn.XLOOKUP(Table5[[#This Row],[Loan_Type_ID]],Loan_Types!A:A,Loan_Types!B:B)</f>
        <v>Personal Loan</v>
      </c>
      <c r="M458" t="str">
        <f>_xlfn.XLOOKUP(Table5[[#This Row],[Customer_ID]],Customers!A:A,Customers!H:H)</f>
        <v>B05</v>
      </c>
      <c r="N458" t="str">
        <f>_xlfn.XLOOKUP(Table5[[#This Row],[Branch_Id]],Branches!A:A,Branches!B:B)</f>
        <v xml:space="preserve">Warangal </v>
      </c>
      <c r="O458" t="str">
        <f>IF(Table5[[#This Row],[Loan_Amount]]&gt;=1000000,"High value","Normal")</f>
        <v>High value</v>
      </c>
      <c r="P458" t="str">
        <f>IF(Table5[[#This Row],[Approval_Date]]="Approved","Processed","Under Review")</f>
        <v>Under Review</v>
      </c>
      <c r="Q458">
        <f>SUMIFS(Loan_Repayments!E:E,Loan_Repayments!B:B,Table5[[#This Row],[Loan_ID]])</f>
        <v>0</v>
      </c>
      <c r="R458">
        <f>Table5[[#This Row],[Loan_Amount]]-Table5[[#This Row],[Total_Amount_Paid.]]</f>
        <v>9596948</v>
      </c>
      <c r="S458" t="str">
        <f t="shared" si="7"/>
        <v>Apr</v>
      </c>
      <c r="T458" t="str">
        <f>_xlfn.XLOOKUP(Table5[[#This Row],[Customer_ID]],Customers!A:A,Customers!C:C)</f>
        <v>Female</v>
      </c>
      <c r="U458" t="str">
        <f>_xlfn.XLOOKUP(Table5[[#This Row],[Employee_ID]],Employees!A:A,Employees!B:B)</f>
        <v>Employee 28</v>
      </c>
      <c r="V458" t="str">
        <f>_xlfn.XLOOKUP(Table5[[#This Row],[Branch_Id]],Branches!A:A,Branches!C:C)</f>
        <v>Warangal</v>
      </c>
      <c r="W458" t="str">
        <f>_xlfn.XLOOKUP(Table5[[#This Row],[Branch_Id]],Branches!A:A,Branches!D:D)</f>
        <v>Telangana</v>
      </c>
    </row>
    <row r="459" spans="1:23" x14ac:dyDescent="0.3">
      <c r="A459" t="s">
        <v>1091</v>
      </c>
      <c r="B459">
        <v>1182</v>
      </c>
      <c r="C459" t="s">
        <v>235</v>
      </c>
      <c r="D459" t="s">
        <v>253</v>
      </c>
      <c r="E459">
        <v>2744901</v>
      </c>
      <c r="F459">
        <v>7.5</v>
      </c>
      <c r="G459">
        <v>120</v>
      </c>
      <c r="H459" t="s">
        <v>1043</v>
      </c>
      <c r="I459" t="s">
        <v>323</v>
      </c>
      <c r="J459" t="s">
        <v>348</v>
      </c>
      <c r="K459" t="str">
        <f>_xlfn.XLOOKUP(Table5[[#This Row],[Customer_ID]],Customers!A:A,Customers!B:B)</f>
        <v>Customer 1182</v>
      </c>
      <c r="L459" t="str">
        <f>_xlfn.XLOOKUP(Table5[[#This Row],[Loan_Type_ID]],Loan_Types!A:A,Loan_Types!B:B)</f>
        <v>Car Loan</v>
      </c>
      <c r="M459" t="str">
        <f>_xlfn.XLOOKUP(Table5[[#This Row],[Customer_ID]],Customers!A:A,Customers!H:H)</f>
        <v>B04</v>
      </c>
      <c r="N459" t="str">
        <f>_xlfn.XLOOKUP(Table5[[#This Row],[Branch_Id]],Branches!A:A,Branches!B:B)</f>
        <v xml:space="preserve">Guntur </v>
      </c>
      <c r="O459" t="str">
        <f>IF(Table5[[#This Row],[Loan_Amount]]&gt;=1000000,"High value","Normal")</f>
        <v>High value</v>
      </c>
      <c r="P459" t="str">
        <f>IF(Table5[[#This Row],[Approval_Date]]="Approved","Processed","Under Review")</f>
        <v>Under Review</v>
      </c>
      <c r="Q459">
        <f>SUMIFS(Loan_Repayments!E:E,Loan_Repayments!B:B,Table5[[#This Row],[Loan_ID]])</f>
        <v>136766</v>
      </c>
      <c r="R459">
        <f>Table5[[#This Row],[Loan_Amount]]-Table5[[#This Row],[Total_Amount_Paid.]]</f>
        <v>2608135</v>
      </c>
      <c r="S459" t="str">
        <f t="shared" si="7"/>
        <v>Jan</v>
      </c>
      <c r="T459" t="str">
        <f>_xlfn.XLOOKUP(Table5[[#This Row],[Customer_ID]],Customers!A:A,Customers!C:C)</f>
        <v>Female</v>
      </c>
      <c r="U459" t="str">
        <f>_xlfn.XLOOKUP(Table5[[#This Row],[Employee_ID]],Employees!A:A,Employees!B:B)</f>
        <v>Employee 1</v>
      </c>
      <c r="V459" t="str">
        <f>_xlfn.XLOOKUP(Table5[[#This Row],[Branch_Id]],Branches!A:A,Branches!C:C)</f>
        <v>Guntur</v>
      </c>
      <c r="W459" t="str">
        <f>_xlfn.XLOOKUP(Table5[[#This Row],[Branch_Id]],Branches!A:A,Branches!D:D)</f>
        <v>Andhra Pradesh</v>
      </c>
    </row>
    <row r="460" spans="1:23" x14ac:dyDescent="0.3">
      <c r="A460" t="s">
        <v>1092</v>
      </c>
      <c r="B460">
        <v>1153</v>
      </c>
      <c r="C460" t="s">
        <v>239</v>
      </c>
      <c r="D460" t="s">
        <v>281</v>
      </c>
      <c r="E460">
        <v>9672897</v>
      </c>
      <c r="F460">
        <v>9.5</v>
      </c>
      <c r="G460">
        <v>240</v>
      </c>
      <c r="H460" t="s">
        <v>827</v>
      </c>
      <c r="I460" t="s">
        <v>346</v>
      </c>
      <c r="K460" t="str">
        <f>_xlfn.XLOOKUP(Table5[[#This Row],[Customer_ID]],Customers!A:A,Customers!B:B)</f>
        <v>Customer 1153</v>
      </c>
      <c r="L460" t="str">
        <f>_xlfn.XLOOKUP(Table5[[#This Row],[Loan_Type_ID]],Loan_Types!A:A,Loan_Types!B:B)</f>
        <v>Business Loan</v>
      </c>
      <c r="M460" t="str">
        <f>_xlfn.XLOOKUP(Table5[[#This Row],[Customer_ID]],Customers!A:A,Customers!H:H)</f>
        <v>B01</v>
      </c>
      <c r="N460" t="str">
        <f>_xlfn.XLOOKUP(Table5[[#This Row],[Branch_Id]],Branches!A:A,Branches!B:B)</f>
        <v xml:space="preserve">Hyderabad </v>
      </c>
      <c r="O460" t="str">
        <f>IF(Table5[[#This Row],[Loan_Amount]]&gt;=1000000,"High value","Normal")</f>
        <v>High value</v>
      </c>
      <c r="P460" t="str">
        <f>IF(Table5[[#This Row],[Approval_Date]]="Approved","Processed","Under Review")</f>
        <v>Under Review</v>
      </c>
      <c r="Q460">
        <f>SUMIFS(Loan_Repayments!E:E,Loan_Repayments!B:B,Table5[[#This Row],[Loan_ID]])</f>
        <v>10050</v>
      </c>
      <c r="R460">
        <f>Table5[[#This Row],[Loan_Amount]]-Table5[[#This Row],[Total_Amount_Paid.]]</f>
        <v>9662847</v>
      </c>
      <c r="S460" t="str">
        <f t="shared" si="7"/>
        <v>Dec</v>
      </c>
      <c r="T460" t="str">
        <f>_xlfn.XLOOKUP(Table5[[#This Row],[Customer_ID]],Customers!A:A,Customers!C:C)</f>
        <v>Female</v>
      </c>
      <c r="U460" t="str">
        <f>_xlfn.XLOOKUP(Table5[[#This Row],[Employee_ID]],Employees!A:A,Employees!B:B)</f>
        <v>Employee 14</v>
      </c>
      <c r="V460" t="str">
        <f>_xlfn.XLOOKUP(Table5[[#This Row],[Branch_Id]],Branches!A:A,Branches!C:C)</f>
        <v>Hyderabad</v>
      </c>
      <c r="W460" t="str">
        <f>_xlfn.XLOOKUP(Table5[[#This Row],[Branch_Id]],Branches!A:A,Branches!D:D)</f>
        <v>Telangana</v>
      </c>
    </row>
    <row r="461" spans="1:23" x14ac:dyDescent="0.3">
      <c r="A461" t="s">
        <v>1093</v>
      </c>
      <c r="B461">
        <v>1115</v>
      </c>
      <c r="C461" t="s">
        <v>235</v>
      </c>
      <c r="D461" t="s">
        <v>279</v>
      </c>
      <c r="E461">
        <v>9828349</v>
      </c>
      <c r="F461">
        <v>7.5</v>
      </c>
      <c r="G461">
        <v>240</v>
      </c>
      <c r="H461" t="s">
        <v>457</v>
      </c>
      <c r="I461" t="s">
        <v>346</v>
      </c>
      <c r="K461" t="str">
        <f>_xlfn.XLOOKUP(Table5[[#This Row],[Customer_ID]],Customers!A:A,Customers!B:B)</f>
        <v>Customer 1115</v>
      </c>
      <c r="L461" t="str">
        <f>_xlfn.XLOOKUP(Table5[[#This Row],[Loan_Type_ID]],Loan_Types!A:A,Loan_Types!B:B)</f>
        <v>Car Loan</v>
      </c>
      <c r="M461" t="str">
        <f>_xlfn.XLOOKUP(Table5[[#This Row],[Customer_ID]],Customers!A:A,Customers!H:H)</f>
        <v>B02</v>
      </c>
      <c r="N461" t="str">
        <f>_xlfn.XLOOKUP(Table5[[#This Row],[Branch_Id]],Branches!A:A,Branches!B:B)</f>
        <v xml:space="preserve">Vijayawada </v>
      </c>
      <c r="O461" t="str">
        <f>IF(Table5[[#This Row],[Loan_Amount]]&gt;=1000000,"High value","Normal")</f>
        <v>High value</v>
      </c>
      <c r="P461" t="str">
        <f>IF(Table5[[#This Row],[Approval_Date]]="Approved","Processed","Under Review")</f>
        <v>Under Review</v>
      </c>
      <c r="Q461">
        <f>SUMIFS(Loan_Repayments!E:E,Loan_Repayments!B:B,Table5[[#This Row],[Loan_ID]])</f>
        <v>131269</v>
      </c>
      <c r="R461">
        <f>Table5[[#This Row],[Loan_Amount]]-Table5[[#This Row],[Total_Amount_Paid.]]</f>
        <v>9697080</v>
      </c>
      <c r="S461" t="str">
        <f t="shared" si="7"/>
        <v>Jun</v>
      </c>
      <c r="T461" t="str">
        <f>_xlfn.XLOOKUP(Table5[[#This Row],[Customer_ID]],Customers!A:A,Customers!C:C)</f>
        <v>Male</v>
      </c>
      <c r="U461" t="str">
        <f>_xlfn.XLOOKUP(Table5[[#This Row],[Employee_ID]],Employees!A:A,Employees!B:B)</f>
        <v>Employee 13</v>
      </c>
      <c r="V461" t="str">
        <f>_xlfn.XLOOKUP(Table5[[#This Row],[Branch_Id]],Branches!A:A,Branches!C:C)</f>
        <v>Vijayawada</v>
      </c>
      <c r="W461" t="str">
        <f>_xlfn.XLOOKUP(Table5[[#This Row],[Branch_Id]],Branches!A:A,Branches!D:D)</f>
        <v>Andhra Pradesh</v>
      </c>
    </row>
    <row r="462" spans="1:23" x14ac:dyDescent="0.3">
      <c r="A462" t="s">
        <v>1094</v>
      </c>
      <c r="B462">
        <v>1064</v>
      </c>
      <c r="C462" t="s">
        <v>237</v>
      </c>
      <c r="D462" t="s">
        <v>253</v>
      </c>
      <c r="E462">
        <v>5014859</v>
      </c>
      <c r="F462">
        <v>7.5</v>
      </c>
      <c r="G462">
        <v>60</v>
      </c>
      <c r="H462" t="s">
        <v>793</v>
      </c>
      <c r="I462" t="s">
        <v>323</v>
      </c>
      <c r="J462" t="s">
        <v>717</v>
      </c>
      <c r="K462" t="str">
        <f>_xlfn.XLOOKUP(Table5[[#This Row],[Customer_ID]],Customers!A:A,Customers!B:B)</f>
        <v>Customer 1064</v>
      </c>
      <c r="L462" t="str">
        <f>_xlfn.XLOOKUP(Table5[[#This Row],[Loan_Type_ID]],Loan_Types!A:A,Loan_Types!B:B)</f>
        <v>Education Loan</v>
      </c>
      <c r="M462" t="str">
        <f>_xlfn.XLOOKUP(Table5[[#This Row],[Customer_ID]],Customers!A:A,Customers!H:H)</f>
        <v>B04</v>
      </c>
      <c r="N462" t="str">
        <f>_xlfn.XLOOKUP(Table5[[#This Row],[Branch_Id]],Branches!A:A,Branches!B:B)</f>
        <v xml:space="preserve">Guntur </v>
      </c>
      <c r="O462" t="str">
        <f>IF(Table5[[#This Row],[Loan_Amount]]&gt;=1000000,"High value","Normal")</f>
        <v>High value</v>
      </c>
      <c r="P462" t="str">
        <f>IF(Table5[[#This Row],[Approval_Date]]="Approved","Processed","Under Review")</f>
        <v>Under Review</v>
      </c>
      <c r="Q462">
        <f>SUMIFS(Loan_Repayments!E:E,Loan_Repayments!B:B,Table5[[#This Row],[Loan_ID]])</f>
        <v>101443</v>
      </c>
      <c r="R462">
        <f>Table5[[#This Row],[Loan_Amount]]-Table5[[#This Row],[Total_Amount_Paid.]]</f>
        <v>4913416</v>
      </c>
      <c r="S462" t="str">
        <f t="shared" si="7"/>
        <v>Feb</v>
      </c>
      <c r="T462" t="str">
        <f>_xlfn.XLOOKUP(Table5[[#This Row],[Customer_ID]],Customers!A:A,Customers!C:C)</f>
        <v>Male</v>
      </c>
      <c r="U462" t="str">
        <f>_xlfn.XLOOKUP(Table5[[#This Row],[Employee_ID]],Employees!A:A,Employees!B:B)</f>
        <v>Employee 1</v>
      </c>
      <c r="V462" t="str">
        <f>_xlfn.XLOOKUP(Table5[[#This Row],[Branch_Id]],Branches!A:A,Branches!C:C)</f>
        <v>Guntur</v>
      </c>
      <c r="W462" t="str">
        <f>_xlfn.XLOOKUP(Table5[[#This Row],[Branch_Id]],Branches!A:A,Branches!D:D)</f>
        <v>Andhra Pradesh</v>
      </c>
    </row>
    <row r="463" spans="1:23" x14ac:dyDescent="0.3">
      <c r="A463" t="s">
        <v>1095</v>
      </c>
      <c r="B463">
        <v>1101</v>
      </c>
      <c r="C463" t="s">
        <v>239</v>
      </c>
      <c r="D463" t="s">
        <v>258</v>
      </c>
      <c r="E463">
        <v>5523580</v>
      </c>
      <c r="F463">
        <v>9.5</v>
      </c>
      <c r="G463">
        <v>60</v>
      </c>
      <c r="H463" t="s">
        <v>675</v>
      </c>
      <c r="I463" t="s">
        <v>323</v>
      </c>
      <c r="J463" t="s">
        <v>654</v>
      </c>
      <c r="K463" t="str">
        <f>_xlfn.XLOOKUP(Table5[[#This Row],[Customer_ID]],Customers!A:A,Customers!B:B)</f>
        <v>Customer 1101</v>
      </c>
      <c r="L463" t="str">
        <f>_xlfn.XLOOKUP(Table5[[#This Row],[Loan_Type_ID]],Loan_Types!A:A,Loan_Types!B:B)</f>
        <v>Business Loan</v>
      </c>
      <c r="M463" t="str">
        <f>_xlfn.XLOOKUP(Table5[[#This Row],[Customer_ID]],Customers!A:A,Customers!H:H)</f>
        <v>B04</v>
      </c>
      <c r="N463" t="str">
        <f>_xlfn.XLOOKUP(Table5[[#This Row],[Branch_Id]],Branches!A:A,Branches!B:B)</f>
        <v xml:space="preserve">Guntur </v>
      </c>
      <c r="O463" t="str">
        <f>IF(Table5[[#This Row],[Loan_Amount]]&gt;=1000000,"High value","Normal")</f>
        <v>High value</v>
      </c>
      <c r="P463" t="str">
        <f>IF(Table5[[#This Row],[Approval_Date]]="Approved","Processed","Under Review")</f>
        <v>Under Review</v>
      </c>
      <c r="Q463">
        <f>SUMIFS(Loan_Repayments!E:E,Loan_Repayments!B:B,Table5[[#This Row],[Loan_ID]])</f>
        <v>51328</v>
      </c>
      <c r="R463">
        <f>Table5[[#This Row],[Loan_Amount]]-Table5[[#This Row],[Total_Amount_Paid.]]</f>
        <v>5472252</v>
      </c>
      <c r="S463" t="str">
        <f t="shared" si="7"/>
        <v>Apr</v>
      </c>
      <c r="T463" t="str">
        <f>_xlfn.XLOOKUP(Table5[[#This Row],[Customer_ID]],Customers!A:A,Customers!C:C)</f>
        <v>Male</v>
      </c>
      <c r="U463" t="str">
        <f>_xlfn.XLOOKUP(Table5[[#This Row],[Employee_ID]],Employees!A:A,Employees!B:B)</f>
        <v>Employee 3</v>
      </c>
      <c r="V463" t="str">
        <f>_xlfn.XLOOKUP(Table5[[#This Row],[Branch_Id]],Branches!A:A,Branches!C:C)</f>
        <v>Guntur</v>
      </c>
      <c r="W463" t="str">
        <f>_xlfn.XLOOKUP(Table5[[#This Row],[Branch_Id]],Branches!A:A,Branches!D:D)</f>
        <v>Andhra Pradesh</v>
      </c>
    </row>
    <row r="464" spans="1:23" x14ac:dyDescent="0.3">
      <c r="A464" t="s">
        <v>1096</v>
      </c>
      <c r="B464">
        <v>1042</v>
      </c>
      <c r="C464" t="s">
        <v>231</v>
      </c>
      <c r="D464" t="s">
        <v>262</v>
      </c>
      <c r="E464">
        <v>339213</v>
      </c>
      <c r="F464">
        <v>11</v>
      </c>
      <c r="G464">
        <v>240</v>
      </c>
      <c r="H464" t="s">
        <v>874</v>
      </c>
      <c r="I464" t="s">
        <v>323</v>
      </c>
      <c r="J464" t="s">
        <v>793</v>
      </c>
      <c r="K464" t="str">
        <f>_xlfn.XLOOKUP(Table5[[#This Row],[Customer_ID]],Customers!A:A,Customers!B:B)</f>
        <v>Customer 1042</v>
      </c>
      <c r="L464" t="str">
        <f>_xlfn.XLOOKUP(Table5[[#This Row],[Loan_Type_ID]],Loan_Types!A:A,Loan_Types!B:B)</f>
        <v>Home Loan</v>
      </c>
      <c r="M464" t="str">
        <f>_xlfn.XLOOKUP(Table5[[#This Row],[Customer_ID]],Customers!A:A,Customers!H:H)</f>
        <v>B02</v>
      </c>
      <c r="N464" t="str">
        <f>_xlfn.XLOOKUP(Table5[[#This Row],[Branch_Id]],Branches!A:A,Branches!B:B)</f>
        <v xml:space="preserve">Vijayawada </v>
      </c>
      <c r="O464" t="str">
        <f>IF(Table5[[#This Row],[Loan_Amount]]&gt;=1000000,"High value","Normal")</f>
        <v>Normal</v>
      </c>
      <c r="P464" t="str">
        <f>IF(Table5[[#This Row],[Approval_Date]]="Approved","Processed","Under Review")</f>
        <v>Under Review</v>
      </c>
      <c r="Q464">
        <f>SUMIFS(Loan_Repayments!E:E,Loan_Repayments!B:B,Table5[[#This Row],[Loan_ID]])</f>
        <v>43185</v>
      </c>
      <c r="R464">
        <f>Table5[[#This Row],[Loan_Amount]]-Table5[[#This Row],[Total_Amount_Paid.]]</f>
        <v>296028</v>
      </c>
      <c r="S464" t="str">
        <f t="shared" si="7"/>
        <v>Feb</v>
      </c>
      <c r="T464" t="str">
        <f>_xlfn.XLOOKUP(Table5[[#This Row],[Customer_ID]],Customers!A:A,Customers!C:C)</f>
        <v>Female</v>
      </c>
      <c r="U464" t="str">
        <f>_xlfn.XLOOKUP(Table5[[#This Row],[Employee_ID]],Employees!A:A,Employees!B:B)</f>
        <v>Employee 5</v>
      </c>
      <c r="V464" t="str">
        <f>_xlfn.XLOOKUP(Table5[[#This Row],[Branch_Id]],Branches!A:A,Branches!C:C)</f>
        <v>Vijayawada</v>
      </c>
      <c r="W464" t="str">
        <f>_xlfn.XLOOKUP(Table5[[#This Row],[Branch_Id]],Branches!A:A,Branches!D:D)</f>
        <v>Andhra Pradesh</v>
      </c>
    </row>
    <row r="465" spans="1:23" x14ac:dyDescent="0.3">
      <c r="A465" t="s">
        <v>1097</v>
      </c>
      <c r="B465">
        <v>1151</v>
      </c>
      <c r="C465" t="s">
        <v>231</v>
      </c>
      <c r="D465" t="s">
        <v>291</v>
      </c>
      <c r="E465">
        <v>719375</v>
      </c>
      <c r="F465">
        <v>7.5</v>
      </c>
      <c r="G465">
        <v>60</v>
      </c>
      <c r="H465" t="s">
        <v>1098</v>
      </c>
      <c r="I465" t="s">
        <v>323</v>
      </c>
      <c r="J465" t="s">
        <v>948</v>
      </c>
      <c r="K465" t="str">
        <f>_xlfn.XLOOKUP(Table5[[#This Row],[Customer_ID]],Customers!A:A,Customers!B:B)</f>
        <v>Customer 1151</v>
      </c>
      <c r="L465" t="str">
        <f>_xlfn.XLOOKUP(Table5[[#This Row],[Loan_Type_ID]],Loan_Types!A:A,Loan_Types!B:B)</f>
        <v>Home Loan</v>
      </c>
      <c r="M465" t="str">
        <f>_xlfn.XLOOKUP(Table5[[#This Row],[Customer_ID]],Customers!A:A,Customers!H:H)</f>
        <v>B02</v>
      </c>
      <c r="N465" t="str">
        <f>_xlfn.XLOOKUP(Table5[[#This Row],[Branch_Id]],Branches!A:A,Branches!B:B)</f>
        <v xml:space="preserve">Vijayawada </v>
      </c>
      <c r="O465" t="str">
        <f>IF(Table5[[#This Row],[Loan_Amount]]&gt;=1000000,"High value","Normal")</f>
        <v>Normal</v>
      </c>
      <c r="P465" t="str">
        <f>IF(Table5[[#This Row],[Approval_Date]]="Approved","Processed","Under Review")</f>
        <v>Under Review</v>
      </c>
      <c r="Q465">
        <f>SUMIFS(Loan_Repayments!E:E,Loan_Repayments!B:B,Table5[[#This Row],[Loan_ID]])</f>
        <v>36909</v>
      </c>
      <c r="R465">
        <f>Table5[[#This Row],[Loan_Amount]]-Table5[[#This Row],[Total_Amount_Paid.]]</f>
        <v>682466</v>
      </c>
      <c r="S465" t="str">
        <f t="shared" si="7"/>
        <v>Oct</v>
      </c>
      <c r="T465" t="str">
        <f>_xlfn.XLOOKUP(Table5[[#This Row],[Customer_ID]],Customers!A:A,Customers!C:C)</f>
        <v>Male</v>
      </c>
      <c r="U465" t="str">
        <f>_xlfn.XLOOKUP(Table5[[#This Row],[Employee_ID]],Employees!A:A,Employees!B:B)</f>
        <v>Employee 19</v>
      </c>
      <c r="V465" t="str">
        <f>_xlfn.XLOOKUP(Table5[[#This Row],[Branch_Id]],Branches!A:A,Branches!C:C)</f>
        <v>Vijayawada</v>
      </c>
      <c r="W465" t="str">
        <f>_xlfn.XLOOKUP(Table5[[#This Row],[Branch_Id]],Branches!A:A,Branches!D:D)</f>
        <v>Andhra Pradesh</v>
      </c>
    </row>
    <row r="466" spans="1:23" x14ac:dyDescent="0.3">
      <c r="A466" t="s">
        <v>1099</v>
      </c>
      <c r="B466">
        <v>1003</v>
      </c>
      <c r="C466" t="s">
        <v>237</v>
      </c>
      <c r="D466" t="s">
        <v>307</v>
      </c>
      <c r="E466">
        <v>7950034</v>
      </c>
      <c r="F466">
        <v>8.5</v>
      </c>
      <c r="G466">
        <v>36</v>
      </c>
      <c r="H466" t="s">
        <v>338</v>
      </c>
      <c r="I466" t="s">
        <v>346</v>
      </c>
      <c r="K466" t="str">
        <f>_xlfn.XLOOKUP(Table5[[#This Row],[Customer_ID]],Customers!A:A,Customers!B:B)</f>
        <v>Customer 1003</v>
      </c>
      <c r="L466" t="str">
        <f>_xlfn.XLOOKUP(Table5[[#This Row],[Loan_Type_ID]],Loan_Types!A:A,Loan_Types!B:B)</f>
        <v>Education Loan</v>
      </c>
      <c r="M466" t="str">
        <f>_xlfn.XLOOKUP(Table5[[#This Row],[Customer_ID]],Customers!A:A,Customers!H:H)</f>
        <v>B04</v>
      </c>
      <c r="N466" t="str">
        <f>_xlfn.XLOOKUP(Table5[[#This Row],[Branch_Id]],Branches!A:A,Branches!B:B)</f>
        <v xml:space="preserve">Guntur </v>
      </c>
      <c r="O466" t="str">
        <f>IF(Table5[[#This Row],[Loan_Amount]]&gt;=1000000,"High value","Normal")</f>
        <v>High value</v>
      </c>
      <c r="P466" t="str">
        <f>IF(Table5[[#This Row],[Approval_Date]]="Approved","Processed","Under Review")</f>
        <v>Under Review</v>
      </c>
      <c r="Q466">
        <f>SUMIFS(Loan_Repayments!E:E,Loan_Repayments!B:B,Table5[[#This Row],[Loan_ID]])</f>
        <v>172296</v>
      </c>
      <c r="R466">
        <f>Table5[[#This Row],[Loan_Amount]]-Table5[[#This Row],[Total_Amount_Paid.]]</f>
        <v>7777738</v>
      </c>
      <c r="S466" t="str">
        <f t="shared" si="7"/>
        <v>Dec</v>
      </c>
      <c r="T466" t="str">
        <f>_xlfn.XLOOKUP(Table5[[#This Row],[Customer_ID]],Customers!A:A,Customers!C:C)</f>
        <v>Male</v>
      </c>
      <c r="U466" t="str">
        <f>_xlfn.XLOOKUP(Table5[[#This Row],[Employee_ID]],Employees!A:A,Employees!B:B)</f>
        <v>Employee 27</v>
      </c>
      <c r="V466" t="str">
        <f>_xlfn.XLOOKUP(Table5[[#This Row],[Branch_Id]],Branches!A:A,Branches!C:C)</f>
        <v>Guntur</v>
      </c>
      <c r="W466" t="str">
        <f>_xlfn.XLOOKUP(Table5[[#This Row],[Branch_Id]],Branches!A:A,Branches!D:D)</f>
        <v>Andhra Pradesh</v>
      </c>
    </row>
    <row r="467" spans="1:23" x14ac:dyDescent="0.3">
      <c r="A467" t="s">
        <v>1100</v>
      </c>
      <c r="B467">
        <v>1107</v>
      </c>
      <c r="C467" t="s">
        <v>233</v>
      </c>
      <c r="D467" t="s">
        <v>277</v>
      </c>
      <c r="E467">
        <v>2789302</v>
      </c>
      <c r="F467">
        <v>8.5</v>
      </c>
      <c r="G467">
        <v>240</v>
      </c>
      <c r="H467" t="s">
        <v>550</v>
      </c>
      <c r="I467" t="s">
        <v>336</v>
      </c>
      <c r="K467" t="str">
        <f>_xlfn.XLOOKUP(Table5[[#This Row],[Customer_ID]],Customers!A:A,Customers!B:B)</f>
        <v>Customer 1107</v>
      </c>
      <c r="L467" t="str">
        <f>_xlfn.XLOOKUP(Table5[[#This Row],[Loan_Type_ID]],Loan_Types!A:A,Loan_Types!B:B)</f>
        <v>Personal Loan</v>
      </c>
      <c r="M467" t="str">
        <f>_xlfn.XLOOKUP(Table5[[#This Row],[Customer_ID]],Customers!A:A,Customers!H:H)</f>
        <v>B04</v>
      </c>
      <c r="N467" t="str">
        <f>_xlfn.XLOOKUP(Table5[[#This Row],[Branch_Id]],Branches!A:A,Branches!B:B)</f>
        <v xml:space="preserve">Guntur </v>
      </c>
      <c r="O467" t="str">
        <f>IF(Table5[[#This Row],[Loan_Amount]]&gt;=1000000,"High value","Normal")</f>
        <v>High value</v>
      </c>
      <c r="P467" t="str">
        <f>IF(Table5[[#This Row],[Approval_Date]]="Approved","Processed","Under Review")</f>
        <v>Under Review</v>
      </c>
      <c r="Q467">
        <f>SUMIFS(Loan_Repayments!E:E,Loan_Repayments!B:B,Table5[[#This Row],[Loan_ID]])</f>
        <v>8246</v>
      </c>
      <c r="R467">
        <f>Table5[[#This Row],[Loan_Amount]]-Table5[[#This Row],[Total_Amount_Paid.]]</f>
        <v>2781056</v>
      </c>
      <c r="S467" t="str">
        <f t="shared" si="7"/>
        <v>Mar</v>
      </c>
      <c r="T467" t="str">
        <f>_xlfn.XLOOKUP(Table5[[#This Row],[Customer_ID]],Customers!A:A,Customers!C:C)</f>
        <v>Male</v>
      </c>
      <c r="U467" t="str">
        <f>_xlfn.XLOOKUP(Table5[[#This Row],[Employee_ID]],Employees!A:A,Employees!B:B)</f>
        <v>Employee 12</v>
      </c>
      <c r="V467" t="str">
        <f>_xlfn.XLOOKUP(Table5[[#This Row],[Branch_Id]],Branches!A:A,Branches!C:C)</f>
        <v>Guntur</v>
      </c>
      <c r="W467" t="str">
        <f>_xlfn.XLOOKUP(Table5[[#This Row],[Branch_Id]],Branches!A:A,Branches!D:D)</f>
        <v>Andhra Pradesh</v>
      </c>
    </row>
    <row r="468" spans="1:23" x14ac:dyDescent="0.3">
      <c r="A468" t="s">
        <v>1101</v>
      </c>
      <c r="B468">
        <v>1089</v>
      </c>
      <c r="C468" t="s">
        <v>233</v>
      </c>
      <c r="D468" t="s">
        <v>299</v>
      </c>
      <c r="E468">
        <v>4407024</v>
      </c>
      <c r="F468">
        <v>12</v>
      </c>
      <c r="G468">
        <v>120</v>
      </c>
      <c r="H468" t="s">
        <v>393</v>
      </c>
      <c r="I468" t="s">
        <v>323</v>
      </c>
      <c r="J468" t="s">
        <v>466</v>
      </c>
      <c r="K468" t="str">
        <f>_xlfn.XLOOKUP(Table5[[#This Row],[Customer_ID]],Customers!A:A,Customers!B:B)</f>
        <v>Customer 1089</v>
      </c>
      <c r="L468" t="str">
        <f>_xlfn.XLOOKUP(Table5[[#This Row],[Loan_Type_ID]],Loan_Types!A:A,Loan_Types!B:B)</f>
        <v>Personal Loan</v>
      </c>
      <c r="M468" t="str">
        <f>_xlfn.XLOOKUP(Table5[[#This Row],[Customer_ID]],Customers!A:A,Customers!H:H)</f>
        <v>B05</v>
      </c>
      <c r="N468" t="str">
        <f>_xlfn.XLOOKUP(Table5[[#This Row],[Branch_Id]],Branches!A:A,Branches!B:B)</f>
        <v xml:space="preserve">Warangal </v>
      </c>
      <c r="O468" t="str">
        <f>IF(Table5[[#This Row],[Loan_Amount]]&gt;=1000000,"High value","Normal")</f>
        <v>High value</v>
      </c>
      <c r="P468" t="str">
        <f>IF(Table5[[#This Row],[Approval_Date]]="Approved","Processed","Under Review")</f>
        <v>Under Review</v>
      </c>
      <c r="Q468">
        <f>SUMIFS(Loan_Repayments!E:E,Loan_Repayments!B:B,Table5[[#This Row],[Loan_ID]])</f>
        <v>182441</v>
      </c>
      <c r="R468">
        <f>Table5[[#This Row],[Loan_Amount]]-Table5[[#This Row],[Total_Amount_Paid.]]</f>
        <v>4224583</v>
      </c>
      <c r="S468" t="str">
        <f t="shared" si="7"/>
        <v>May</v>
      </c>
      <c r="T468" t="str">
        <f>_xlfn.XLOOKUP(Table5[[#This Row],[Customer_ID]],Customers!A:A,Customers!C:C)</f>
        <v>Male</v>
      </c>
      <c r="U468" t="str">
        <f>_xlfn.XLOOKUP(Table5[[#This Row],[Employee_ID]],Employees!A:A,Employees!B:B)</f>
        <v>Employee 23</v>
      </c>
      <c r="V468" t="str">
        <f>_xlfn.XLOOKUP(Table5[[#This Row],[Branch_Id]],Branches!A:A,Branches!C:C)</f>
        <v>Warangal</v>
      </c>
      <c r="W468" t="str">
        <f>_xlfn.XLOOKUP(Table5[[#This Row],[Branch_Id]],Branches!A:A,Branches!D:D)</f>
        <v>Telangana</v>
      </c>
    </row>
    <row r="469" spans="1:23" x14ac:dyDescent="0.3">
      <c r="A469" t="s">
        <v>1102</v>
      </c>
      <c r="B469">
        <v>1155</v>
      </c>
      <c r="C469" t="s">
        <v>235</v>
      </c>
      <c r="D469" t="s">
        <v>293</v>
      </c>
      <c r="E469">
        <v>1015229</v>
      </c>
      <c r="F469">
        <v>12</v>
      </c>
      <c r="G469">
        <v>240</v>
      </c>
      <c r="H469" t="s">
        <v>358</v>
      </c>
      <c r="I469" t="s">
        <v>323</v>
      </c>
      <c r="J469" t="s">
        <v>359</v>
      </c>
      <c r="K469" t="str">
        <f>_xlfn.XLOOKUP(Table5[[#This Row],[Customer_ID]],Customers!A:A,Customers!B:B)</f>
        <v>Customer 1155</v>
      </c>
      <c r="L469" t="str">
        <f>_xlfn.XLOOKUP(Table5[[#This Row],[Loan_Type_ID]],Loan_Types!A:A,Loan_Types!B:B)</f>
        <v>Car Loan</v>
      </c>
      <c r="M469" t="str">
        <f>_xlfn.XLOOKUP(Table5[[#This Row],[Customer_ID]],Customers!A:A,Customers!H:H)</f>
        <v>B05</v>
      </c>
      <c r="N469" t="str">
        <f>_xlfn.XLOOKUP(Table5[[#This Row],[Branch_Id]],Branches!A:A,Branches!B:B)</f>
        <v xml:space="preserve">Warangal </v>
      </c>
      <c r="O469" t="str">
        <f>IF(Table5[[#This Row],[Loan_Amount]]&gt;=1000000,"High value","Normal")</f>
        <v>High value</v>
      </c>
      <c r="P469" t="str">
        <f>IF(Table5[[#This Row],[Approval_Date]]="Approved","Processed","Under Review")</f>
        <v>Under Review</v>
      </c>
      <c r="Q469">
        <f>SUMIFS(Loan_Repayments!E:E,Loan_Repayments!B:B,Table5[[#This Row],[Loan_ID]])</f>
        <v>111492</v>
      </c>
      <c r="R469">
        <f>Table5[[#This Row],[Loan_Amount]]-Table5[[#This Row],[Total_Amount_Paid.]]</f>
        <v>903737</v>
      </c>
      <c r="S469" t="str">
        <f t="shared" si="7"/>
        <v>Feb</v>
      </c>
      <c r="T469" t="str">
        <f>_xlfn.XLOOKUP(Table5[[#This Row],[Customer_ID]],Customers!A:A,Customers!C:C)</f>
        <v>Male</v>
      </c>
      <c r="U469" t="str">
        <f>_xlfn.XLOOKUP(Table5[[#This Row],[Employee_ID]],Employees!A:A,Employees!B:B)</f>
        <v>Employee 20</v>
      </c>
      <c r="V469" t="str">
        <f>_xlfn.XLOOKUP(Table5[[#This Row],[Branch_Id]],Branches!A:A,Branches!C:C)</f>
        <v>Warangal</v>
      </c>
      <c r="W469" t="str">
        <f>_xlfn.XLOOKUP(Table5[[#This Row],[Branch_Id]],Branches!A:A,Branches!D:D)</f>
        <v>Telangana</v>
      </c>
    </row>
    <row r="470" spans="1:23" x14ac:dyDescent="0.3">
      <c r="A470" t="s">
        <v>1103</v>
      </c>
      <c r="B470">
        <v>1052</v>
      </c>
      <c r="C470" t="s">
        <v>233</v>
      </c>
      <c r="D470" t="s">
        <v>311</v>
      </c>
      <c r="E470">
        <v>2707431</v>
      </c>
      <c r="F470">
        <v>8.5</v>
      </c>
      <c r="G470">
        <v>120</v>
      </c>
      <c r="H470" t="s">
        <v>723</v>
      </c>
      <c r="I470" t="s">
        <v>346</v>
      </c>
      <c r="K470" t="str">
        <f>_xlfn.XLOOKUP(Table5[[#This Row],[Customer_ID]],Customers!A:A,Customers!B:B)</f>
        <v>Customer 1052</v>
      </c>
      <c r="L470" t="str">
        <f>_xlfn.XLOOKUP(Table5[[#This Row],[Loan_Type_ID]],Loan_Types!A:A,Loan_Types!B:B)</f>
        <v>Personal Loan</v>
      </c>
      <c r="M470" t="str">
        <f>_xlfn.XLOOKUP(Table5[[#This Row],[Customer_ID]],Customers!A:A,Customers!H:H)</f>
        <v>B03</v>
      </c>
      <c r="N470" t="str">
        <f>_xlfn.XLOOKUP(Table5[[#This Row],[Branch_Id]],Branches!A:A,Branches!B:B)</f>
        <v xml:space="preserve">Vizag </v>
      </c>
      <c r="O470" t="str">
        <f>IF(Table5[[#This Row],[Loan_Amount]]&gt;=1000000,"High value","Normal")</f>
        <v>High value</v>
      </c>
      <c r="P470" t="str">
        <f>IF(Table5[[#This Row],[Approval_Date]]="Approved","Processed","Under Review")</f>
        <v>Under Review</v>
      </c>
      <c r="Q470">
        <f>SUMIFS(Loan_Repayments!E:E,Loan_Repayments!B:B,Table5[[#This Row],[Loan_ID]])</f>
        <v>95725</v>
      </c>
      <c r="R470">
        <f>Table5[[#This Row],[Loan_Amount]]-Table5[[#This Row],[Total_Amount_Paid.]]</f>
        <v>2611706</v>
      </c>
      <c r="S470" t="str">
        <f t="shared" si="7"/>
        <v>May</v>
      </c>
      <c r="T470" t="str">
        <f>_xlfn.XLOOKUP(Table5[[#This Row],[Customer_ID]],Customers!A:A,Customers!C:C)</f>
        <v>Male</v>
      </c>
      <c r="U470" t="str">
        <f>_xlfn.XLOOKUP(Table5[[#This Row],[Employee_ID]],Employees!A:A,Employees!B:B)</f>
        <v>Employee 29</v>
      </c>
      <c r="V470" t="str">
        <f>_xlfn.XLOOKUP(Table5[[#This Row],[Branch_Id]],Branches!A:A,Branches!C:C)</f>
        <v>Visakhapatnam</v>
      </c>
      <c r="W470" t="str">
        <f>_xlfn.XLOOKUP(Table5[[#This Row],[Branch_Id]],Branches!A:A,Branches!D:D)</f>
        <v>Andhra Pradesh</v>
      </c>
    </row>
    <row r="471" spans="1:23" x14ac:dyDescent="0.3">
      <c r="A471" t="s">
        <v>1104</v>
      </c>
      <c r="B471">
        <v>1135</v>
      </c>
      <c r="C471" t="s">
        <v>237</v>
      </c>
      <c r="D471" t="s">
        <v>311</v>
      </c>
      <c r="E471">
        <v>5700917</v>
      </c>
      <c r="F471">
        <v>7.5</v>
      </c>
      <c r="G471">
        <v>240</v>
      </c>
      <c r="H471" t="s">
        <v>981</v>
      </c>
      <c r="I471" t="s">
        <v>323</v>
      </c>
      <c r="J471" t="s">
        <v>881</v>
      </c>
      <c r="K471" t="str">
        <f>_xlfn.XLOOKUP(Table5[[#This Row],[Customer_ID]],Customers!A:A,Customers!B:B)</f>
        <v>Customer 1135</v>
      </c>
      <c r="L471" t="str">
        <f>_xlfn.XLOOKUP(Table5[[#This Row],[Loan_Type_ID]],Loan_Types!A:A,Loan_Types!B:B)</f>
        <v>Education Loan</v>
      </c>
      <c r="M471" t="str">
        <f>_xlfn.XLOOKUP(Table5[[#This Row],[Customer_ID]],Customers!A:A,Customers!H:H)</f>
        <v>B05</v>
      </c>
      <c r="N471" t="str">
        <f>_xlfn.XLOOKUP(Table5[[#This Row],[Branch_Id]],Branches!A:A,Branches!B:B)</f>
        <v xml:space="preserve">Warangal </v>
      </c>
      <c r="O471" t="str">
        <f>IF(Table5[[#This Row],[Loan_Amount]]&gt;=1000000,"High value","Normal")</f>
        <v>High value</v>
      </c>
      <c r="P471" t="str">
        <f>IF(Table5[[#This Row],[Approval_Date]]="Approved","Processed","Under Review")</f>
        <v>Under Review</v>
      </c>
      <c r="Q471">
        <f>SUMIFS(Loan_Repayments!E:E,Loan_Repayments!B:B,Table5[[#This Row],[Loan_ID]])</f>
        <v>23647</v>
      </c>
      <c r="R471">
        <f>Table5[[#This Row],[Loan_Amount]]-Table5[[#This Row],[Total_Amount_Paid.]]</f>
        <v>5677270</v>
      </c>
      <c r="S471" t="str">
        <f t="shared" si="7"/>
        <v>Nov</v>
      </c>
      <c r="T471" t="str">
        <f>_xlfn.XLOOKUP(Table5[[#This Row],[Customer_ID]],Customers!A:A,Customers!C:C)</f>
        <v>Male</v>
      </c>
      <c r="U471" t="str">
        <f>_xlfn.XLOOKUP(Table5[[#This Row],[Employee_ID]],Employees!A:A,Employees!B:B)</f>
        <v>Employee 29</v>
      </c>
      <c r="V471" t="str">
        <f>_xlfn.XLOOKUP(Table5[[#This Row],[Branch_Id]],Branches!A:A,Branches!C:C)</f>
        <v>Warangal</v>
      </c>
      <c r="W471" t="str">
        <f>_xlfn.XLOOKUP(Table5[[#This Row],[Branch_Id]],Branches!A:A,Branches!D:D)</f>
        <v>Telangana</v>
      </c>
    </row>
    <row r="472" spans="1:23" x14ac:dyDescent="0.3">
      <c r="A472" t="s">
        <v>1105</v>
      </c>
      <c r="B472">
        <v>1021</v>
      </c>
      <c r="C472" t="s">
        <v>239</v>
      </c>
      <c r="D472" t="s">
        <v>262</v>
      </c>
      <c r="E472">
        <v>1425291</v>
      </c>
      <c r="F472">
        <v>7.5</v>
      </c>
      <c r="G472">
        <v>36</v>
      </c>
      <c r="H472" t="s">
        <v>680</v>
      </c>
      <c r="I472" t="s">
        <v>336</v>
      </c>
      <c r="K472" t="str">
        <f>_xlfn.XLOOKUP(Table5[[#This Row],[Customer_ID]],Customers!A:A,Customers!B:B)</f>
        <v>Customer 1021</v>
      </c>
      <c r="L472" t="str">
        <f>_xlfn.XLOOKUP(Table5[[#This Row],[Loan_Type_ID]],Loan_Types!A:A,Loan_Types!B:B)</f>
        <v>Business Loan</v>
      </c>
      <c r="M472" t="str">
        <f>_xlfn.XLOOKUP(Table5[[#This Row],[Customer_ID]],Customers!A:A,Customers!H:H)</f>
        <v>B03</v>
      </c>
      <c r="N472" t="str">
        <f>_xlfn.XLOOKUP(Table5[[#This Row],[Branch_Id]],Branches!A:A,Branches!B:B)</f>
        <v xml:space="preserve">Vizag </v>
      </c>
      <c r="O472" t="str">
        <f>IF(Table5[[#This Row],[Loan_Amount]]&gt;=1000000,"High value","Normal")</f>
        <v>High value</v>
      </c>
      <c r="P472" t="str">
        <f>IF(Table5[[#This Row],[Approval_Date]]="Approved","Processed","Under Review")</f>
        <v>Under Review</v>
      </c>
      <c r="Q472">
        <f>SUMIFS(Loan_Repayments!E:E,Loan_Repayments!B:B,Table5[[#This Row],[Loan_ID]])</f>
        <v>29090</v>
      </c>
      <c r="R472">
        <f>Table5[[#This Row],[Loan_Amount]]-Table5[[#This Row],[Total_Amount_Paid.]]</f>
        <v>1396201</v>
      </c>
      <c r="S472" t="str">
        <f t="shared" si="7"/>
        <v>Jan</v>
      </c>
      <c r="T472" t="str">
        <f>_xlfn.XLOOKUP(Table5[[#This Row],[Customer_ID]],Customers!A:A,Customers!C:C)</f>
        <v>Male</v>
      </c>
      <c r="U472" t="str">
        <f>_xlfn.XLOOKUP(Table5[[#This Row],[Employee_ID]],Employees!A:A,Employees!B:B)</f>
        <v>Employee 5</v>
      </c>
      <c r="V472" t="str">
        <f>_xlfn.XLOOKUP(Table5[[#This Row],[Branch_Id]],Branches!A:A,Branches!C:C)</f>
        <v>Visakhapatnam</v>
      </c>
      <c r="W472" t="str">
        <f>_xlfn.XLOOKUP(Table5[[#This Row],[Branch_Id]],Branches!A:A,Branches!D:D)</f>
        <v>Andhra Pradesh</v>
      </c>
    </row>
    <row r="473" spans="1:23" x14ac:dyDescent="0.3">
      <c r="A473" t="s">
        <v>1106</v>
      </c>
      <c r="B473">
        <v>1089</v>
      </c>
      <c r="C473" t="s">
        <v>237</v>
      </c>
      <c r="D473" t="s">
        <v>289</v>
      </c>
      <c r="E473">
        <v>6929681</v>
      </c>
      <c r="F473">
        <v>8.5</v>
      </c>
      <c r="G473">
        <v>36</v>
      </c>
      <c r="H473" t="s">
        <v>1107</v>
      </c>
      <c r="I473" t="s">
        <v>323</v>
      </c>
      <c r="J473" t="s">
        <v>375</v>
      </c>
      <c r="K473" t="str">
        <f>_xlfn.XLOOKUP(Table5[[#This Row],[Customer_ID]],Customers!A:A,Customers!B:B)</f>
        <v>Customer 1089</v>
      </c>
      <c r="L473" t="str">
        <f>_xlfn.XLOOKUP(Table5[[#This Row],[Loan_Type_ID]],Loan_Types!A:A,Loan_Types!B:B)</f>
        <v>Education Loan</v>
      </c>
      <c r="M473" t="str">
        <f>_xlfn.XLOOKUP(Table5[[#This Row],[Customer_ID]],Customers!A:A,Customers!H:H)</f>
        <v>B05</v>
      </c>
      <c r="N473" t="str">
        <f>_xlfn.XLOOKUP(Table5[[#This Row],[Branch_Id]],Branches!A:A,Branches!B:B)</f>
        <v xml:space="preserve">Warangal </v>
      </c>
      <c r="O473" t="str">
        <f>IF(Table5[[#This Row],[Loan_Amount]]&gt;=1000000,"High value","Normal")</f>
        <v>High value</v>
      </c>
      <c r="P473" t="str">
        <f>IF(Table5[[#This Row],[Approval_Date]]="Approved","Processed","Under Review")</f>
        <v>Under Review</v>
      </c>
      <c r="Q473">
        <f>SUMIFS(Loan_Repayments!E:E,Loan_Repayments!B:B,Table5[[#This Row],[Loan_ID]])</f>
        <v>47402</v>
      </c>
      <c r="R473">
        <f>Table5[[#This Row],[Loan_Amount]]-Table5[[#This Row],[Total_Amount_Paid.]]</f>
        <v>6882279</v>
      </c>
      <c r="S473" t="str">
        <f t="shared" si="7"/>
        <v>Jul</v>
      </c>
      <c r="T473" t="str">
        <f>_xlfn.XLOOKUP(Table5[[#This Row],[Customer_ID]],Customers!A:A,Customers!C:C)</f>
        <v>Male</v>
      </c>
      <c r="U473" t="str">
        <f>_xlfn.XLOOKUP(Table5[[#This Row],[Employee_ID]],Employees!A:A,Employees!B:B)</f>
        <v>Employee 18</v>
      </c>
      <c r="V473" t="str">
        <f>_xlfn.XLOOKUP(Table5[[#This Row],[Branch_Id]],Branches!A:A,Branches!C:C)</f>
        <v>Warangal</v>
      </c>
      <c r="W473" t="str">
        <f>_xlfn.XLOOKUP(Table5[[#This Row],[Branch_Id]],Branches!A:A,Branches!D:D)</f>
        <v>Telangana</v>
      </c>
    </row>
    <row r="474" spans="1:23" x14ac:dyDescent="0.3">
      <c r="A474" t="s">
        <v>1108</v>
      </c>
      <c r="B474">
        <v>1065</v>
      </c>
      <c r="C474" t="s">
        <v>231</v>
      </c>
      <c r="D474" t="s">
        <v>297</v>
      </c>
      <c r="E474">
        <v>4611005</v>
      </c>
      <c r="F474">
        <v>12</v>
      </c>
      <c r="G474">
        <v>84</v>
      </c>
      <c r="H474" t="s">
        <v>691</v>
      </c>
      <c r="I474" t="s">
        <v>323</v>
      </c>
      <c r="J474" t="s">
        <v>396</v>
      </c>
      <c r="K474" t="str">
        <f>_xlfn.XLOOKUP(Table5[[#This Row],[Customer_ID]],Customers!A:A,Customers!B:B)</f>
        <v>Customer 1065</v>
      </c>
      <c r="L474" t="str">
        <f>_xlfn.XLOOKUP(Table5[[#This Row],[Loan_Type_ID]],Loan_Types!A:A,Loan_Types!B:B)</f>
        <v>Home Loan</v>
      </c>
      <c r="M474" t="str">
        <f>_xlfn.XLOOKUP(Table5[[#This Row],[Customer_ID]],Customers!A:A,Customers!H:H)</f>
        <v>B05</v>
      </c>
      <c r="N474" t="str">
        <f>_xlfn.XLOOKUP(Table5[[#This Row],[Branch_Id]],Branches!A:A,Branches!B:B)</f>
        <v xml:space="preserve">Warangal </v>
      </c>
      <c r="O474" t="str">
        <f>IF(Table5[[#This Row],[Loan_Amount]]&gt;=1000000,"High value","Normal")</f>
        <v>High value</v>
      </c>
      <c r="P474" t="str">
        <f>IF(Table5[[#This Row],[Approval_Date]]="Approved","Processed","Under Review")</f>
        <v>Under Review</v>
      </c>
      <c r="Q474">
        <f>SUMIFS(Loan_Repayments!E:E,Loan_Repayments!B:B,Table5[[#This Row],[Loan_ID]])</f>
        <v>12163</v>
      </c>
      <c r="R474">
        <f>Table5[[#This Row],[Loan_Amount]]-Table5[[#This Row],[Total_Amount_Paid.]]</f>
        <v>4598842</v>
      </c>
      <c r="S474" t="str">
        <f t="shared" si="7"/>
        <v>Aug</v>
      </c>
      <c r="T474" t="str">
        <f>_xlfn.XLOOKUP(Table5[[#This Row],[Customer_ID]],Customers!A:A,Customers!C:C)</f>
        <v>Female</v>
      </c>
      <c r="U474" t="str">
        <f>_xlfn.XLOOKUP(Table5[[#This Row],[Employee_ID]],Employees!A:A,Employees!B:B)</f>
        <v>Employee 22</v>
      </c>
      <c r="V474" t="str">
        <f>_xlfn.XLOOKUP(Table5[[#This Row],[Branch_Id]],Branches!A:A,Branches!C:C)</f>
        <v>Warangal</v>
      </c>
      <c r="W474" t="str">
        <f>_xlfn.XLOOKUP(Table5[[#This Row],[Branch_Id]],Branches!A:A,Branches!D:D)</f>
        <v>Telangana</v>
      </c>
    </row>
    <row r="475" spans="1:23" x14ac:dyDescent="0.3">
      <c r="A475" t="s">
        <v>1109</v>
      </c>
      <c r="B475">
        <v>1132</v>
      </c>
      <c r="C475" t="s">
        <v>235</v>
      </c>
      <c r="D475" t="s">
        <v>289</v>
      </c>
      <c r="E475">
        <v>9075937</v>
      </c>
      <c r="F475">
        <v>7.5</v>
      </c>
      <c r="G475">
        <v>240</v>
      </c>
      <c r="H475" t="s">
        <v>951</v>
      </c>
      <c r="I475" t="s">
        <v>323</v>
      </c>
      <c r="J475" t="s">
        <v>899</v>
      </c>
      <c r="K475" t="str">
        <f>_xlfn.XLOOKUP(Table5[[#This Row],[Customer_ID]],Customers!A:A,Customers!B:B)</f>
        <v>Customer 1132</v>
      </c>
      <c r="L475" t="str">
        <f>_xlfn.XLOOKUP(Table5[[#This Row],[Loan_Type_ID]],Loan_Types!A:A,Loan_Types!B:B)</f>
        <v>Car Loan</v>
      </c>
      <c r="M475" t="str">
        <f>_xlfn.XLOOKUP(Table5[[#This Row],[Customer_ID]],Customers!A:A,Customers!H:H)</f>
        <v>B04</v>
      </c>
      <c r="N475" t="str">
        <f>_xlfn.XLOOKUP(Table5[[#This Row],[Branch_Id]],Branches!A:A,Branches!B:B)</f>
        <v xml:space="preserve">Guntur </v>
      </c>
      <c r="O475" t="str">
        <f>IF(Table5[[#This Row],[Loan_Amount]]&gt;=1000000,"High value","Normal")</f>
        <v>High value</v>
      </c>
      <c r="P475" t="str">
        <f>IF(Table5[[#This Row],[Approval_Date]]="Approved","Processed","Under Review")</f>
        <v>Under Review</v>
      </c>
      <c r="Q475">
        <f>SUMIFS(Loan_Repayments!E:E,Loan_Repayments!B:B,Table5[[#This Row],[Loan_ID]])</f>
        <v>22623</v>
      </c>
      <c r="R475">
        <f>Table5[[#This Row],[Loan_Amount]]-Table5[[#This Row],[Total_Amount_Paid.]]</f>
        <v>9053314</v>
      </c>
      <c r="S475" t="str">
        <f t="shared" si="7"/>
        <v>Dec</v>
      </c>
      <c r="T475" t="str">
        <f>_xlfn.XLOOKUP(Table5[[#This Row],[Customer_ID]],Customers!A:A,Customers!C:C)</f>
        <v>Male</v>
      </c>
      <c r="U475" t="str">
        <f>_xlfn.XLOOKUP(Table5[[#This Row],[Employee_ID]],Employees!A:A,Employees!B:B)</f>
        <v>Employee 18</v>
      </c>
      <c r="V475" t="str">
        <f>_xlfn.XLOOKUP(Table5[[#This Row],[Branch_Id]],Branches!A:A,Branches!C:C)</f>
        <v>Guntur</v>
      </c>
      <c r="W475" t="str">
        <f>_xlfn.XLOOKUP(Table5[[#This Row],[Branch_Id]],Branches!A:A,Branches!D:D)</f>
        <v>Andhra Pradesh</v>
      </c>
    </row>
    <row r="476" spans="1:23" x14ac:dyDescent="0.3">
      <c r="A476" t="s">
        <v>1110</v>
      </c>
      <c r="B476">
        <v>1153</v>
      </c>
      <c r="C476" t="s">
        <v>235</v>
      </c>
      <c r="D476" t="s">
        <v>264</v>
      </c>
      <c r="E476">
        <v>4985759</v>
      </c>
      <c r="F476">
        <v>11</v>
      </c>
      <c r="G476">
        <v>60</v>
      </c>
      <c r="H476" t="s">
        <v>1111</v>
      </c>
      <c r="I476" t="s">
        <v>323</v>
      </c>
      <c r="J476" t="s">
        <v>467</v>
      </c>
      <c r="K476" t="str">
        <f>_xlfn.XLOOKUP(Table5[[#This Row],[Customer_ID]],Customers!A:A,Customers!B:B)</f>
        <v>Customer 1153</v>
      </c>
      <c r="L476" t="str">
        <f>_xlfn.XLOOKUP(Table5[[#This Row],[Loan_Type_ID]],Loan_Types!A:A,Loan_Types!B:B)</f>
        <v>Car Loan</v>
      </c>
      <c r="M476" t="str">
        <f>_xlfn.XLOOKUP(Table5[[#This Row],[Customer_ID]],Customers!A:A,Customers!H:H)</f>
        <v>B01</v>
      </c>
      <c r="N476" t="str">
        <f>_xlfn.XLOOKUP(Table5[[#This Row],[Branch_Id]],Branches!A:A,Branches!B:B)</f>
        <v xml:space="preserve">Hyderabad </v>
      </c>
      <c r="O476" t="str">
        <f>IF(Table5[[#This Row],[Loan_Amount]]&gt;=1000000,"High value","Normal")</f>
        <v>High value</v>
      </c>
      <c r="P476" t="str">
        <f>IF(Table5[[#This Row],[Approval_Date]]="Approved","Processed","Under Review")</f>
        <v>Under Review</v>
      </c>
      <c r="Q476">
        <f>SUMIFS(Loan_Repayments!E:E,Loan_Repayments!B:B,Table5[[#This Row],[Loan_ID]])</f>
        <v>57362</v>
      </c>
      <c r="R476">
        <f>Table5[[#This Row],[Loan_Amount]]-Table5[[#This Row],[Total_Amount_Paid.]]</f>
        <v>4928397</v>
      </c>
      <c r="S476" t="str">
        <f t="shared" si="7"/>
        <v>May</v>
      </c>
      <c r="T476" t="str">
        <f>_xlfn.XLOOKUP(Table5[[#This Row],[Customer_ID]],Customers!A:A,Customers!C:C)</f>
        <v>Female</v>
      </c>
      <c r="U476" t="str">
        <f>_xlfn.XLOOKUP(Table5[[#This Row],[Employee_ID]],Employees!A:A,Employees!B:B)</f>
        <v>Employee 6</v>
      </c>
      <c r="V476" t="str">
        <f>_xlfn.XLOOKUP(Table5[[#This Row],[Branch_Id]],Branches!A:A,Branches!C:C)</f>
        <v>Hyderabad</v>
      </c>
      <c r="W476" t="str">
        <f>_xlfn.XLOOKUP(Table5[[#This Row],[Branch_Id]],Branches!A:A,Branches!D:D)</f>
        <v>Telangana</v>
      </c>
    </row>
    <row r="477" spans="1:23" x14ac:dyDescent="0.3">
      <c r="A477" t="s">
        <v>1112</v>
      </c>
      <c r="B477">
        <v>1115</v>
      </c>
      <c r="C477" t="s">
        <v>235</v>
      </c>
      <c r="D477" t="s">
        <v>260</v>
      </c>
      <c r="E477">
        <v>1384515</v>
      </c>
      <c r="F477">
        <v>7.5</v>
      </c>
      <c r="G477">
        <v>240</v>
      </c>
      <c r="H477" t="s">
        <v>540</v>
      </c>
      <c r="I477" t="s">
        <v>323</v>
      </c>
      <c r="J477" t="s">
        <v>570</v>
      </c>
      <c r="K477" t="str">
        <f>_xlfn.XLOOKUP(Table5[[#This Row],[Customer_ID]],Customers!A:A,Customers!B:B)</f>
        <v>Customer 1115</v>
      </c>
      <c r="L477" t="str">
        <f>_xlfn.XLOOKUP(Table5[[#This Row],[Loan_Type_ID]],Loan_Types!A:A,Loan_Types!B:B)</f>
        <v>Car Loan</v>
      </c>
      <c r="M477" t="str">
        <f>_xlfn.XLOOKUP(Table5[[#This Row],[Customer_ID]],Customers!A:A,Customers!H:H)</f>
        <v>B02</v>
      </c>
      <c r="N477" t="str">
        <f>_xlfn.XLOOKUP(Table5[[#This Row],[Branch_Id]],Branches!A:A,Branches!B:B)</f>
        <v xml:space="preserve">Vijayawada </v>
      </c>
      <c r="O477" t="str">
        <f>IF(Table5[[#This Row],[Loan_Amount]]&gt;=1000000,"High value","Normal")</f>
        <v>High value</v>
      </c>
      <c r="P477" t="str">
        <f>IF(Table5[[#This Row],[Approval_Date]]="Approved","Processed","Under Review")</f>
        <v>Under Review</v>
      </c>
      <c r="Q477">
        <f>SUMIFS(Loan_Repayments!E:E,Loan_Repayments!B:B,Table5[[#This Row],[Loan_ID]])</f>
        <v>104028</v>
      </c>
      <c r="R477">
        <f>Table5[[#This Row],[Loan_Amount]]-Table5[[#This Row],[Total_Amount_Paid.]]</f>
        <v>1280487</v>
      </c>
      <c r="S477" t="str">
        <f t="shared" si="7"/>
        <v>Jul</v>
      </c>
      <c r="T477" t="str">
        <f>_xlfn.XLOOKUP(Table5[[#This Row],[Customer_ID]],Customers!A:A,Customers!C:C)</f>
        <v>Male</v>
      </c>
      <c r="U477" t="str">
        <f>_xlfn.XLOOKUP(Table5[[#This Row],[Employee_ID]],Employees!A:A,Employees!B:B)</f>
        <v>Employee 4</v>
      </c>
      <c r="V477" t="str">
        <f>_xlfn.XLOOKUP(Table5[[#This Row],[Branch_Id]],Branches!A:A,Branches!C:C)</f>
        <v>Vijayawada</v>
      </c>
      <c r="W477" t="str">
        <f>_xlfn.XLOOKUP(Table5[[#This Row],[Branch_Id]],Branches!A:A,Branches!D:D)</f>
        <v>Andhra Pradesh</v>
      </c>
    </row>
    <row r="478" spans="1:23" x14ac:dyDescent="0.3">
      <c r="A478" t="s">
        <v>1113</v>
      </c>
      <c r="B478">
        <v>1065</v>
      </c>
      <c r="C478" t="s">
        <v>233</v>
      </c>
      <c r="D478" t="s">
        <v>255</v>
      </c>
      <c r="E478">
        <v>3308497</v>
      </c>
      <c r="F478">
        <v>9.5</v>
      </c>
      <c r="G478">
        <v>60</v>
      </c>
      <c r="H478" t="s">
        <v>899</v>
      </c>
      <c r="I478" t="s">
        <v>346</v>
      </c>
      <c r="K478" t="str">
        <f>_xlfn.XLOOKUP(Table5[[#This Row],[Customer_ID]],Customers!A:A,Customers!B:B)</f>
        <v>Customer 1065</v>
      </c>
      <c r="L478" t="str">
        <f>_xlfn.XLOOKUP(Table5[[#This Row],[Loan_Type_ID]],Loan_Types!A:A,Loan_Types!B:B)</f>
        <v>Personal Loan</v>
      </c>
      <c r="M478" t="str">
        <f>_xlfn.XLOOKUP(Table5[[#This Row],[Customer_ID]],Customers!A:A,Customers!H:H)</f>
        <v>B05</v>
      </c>
      <c r="N478" t="str">
        <f>_xlfn.XLOOKUP(Table5[[#This Row],[Branch_Id]],Branches!A:A,Branches!B:B)</f>
        <v xml:space="preserve">Warangal </v>
      </c>
      <c r="O478" t="str">
        <f>IF(Table5[[#This Row],[Loan_Amount]]&gt;=1000000,"High value","Normal")</f>
        <v>High value</v>
      </c>
      <c r="P478" t="str">
        <f>IF(Table5[[#This Row],[Approval_Date]]="Approved","Processed","Under Review")</f>
        <v>Under Review</v>
      </c>
      <c r="Q478">
        <f>SUMIFS(Loan_Repayments!E:E,Loan_Repayments!B:B,Table5[[#This Row],[Loan_ID]])</f>
        <v>114596</v>
      </c>
      <c r="R478">
        <f>Table5[[#This Row],[Loan_Amount]]-Table5[[#This Row],[Total_Amount_Paid.]]</f>
        <v>3193901</v>
      </c>
      <c r="S478" t="str">
        <f t="shared" si="7"/>
        <v>Dec</v>
      </c>
      <c r="T478" t="str">
        <f>_xlfn.XLOOKUP(Table5[[#This Row],[Customer_ID]],Customers!A:A,Customers!C:C)</f>
        <v>Female</v>
      </c>
      <c r="U478" t="str">
        <f>_xlfn.XLOOKUP(Table5[[#This Row],[Employee_ID]],Employees!A:A,Employees!B:B)</f>
        <v>Employee 2</v>
      </c>
      <c r="V478" t="str">
        <f>_xlfn.XLOOKUP(Table5[[#This Row],[Branch_Id]],Branches!A:A,Branches!C:C)</f>
        <v>Warangal</v>
      </c>
      <c r="W478" t="str">
        <f>_xlfn.XLOOKUP(Table5[[#This Row],[Branch_Id]],Branches!A:A,Branches!D:D)</f>
        <v>Telangana</v>
      </c>
    </row>
    <row r="479" spans="1:23" x14ac:dyDescent="0.3">
      <c r="A479" t="s">
        <v>1114</v>
      </c>
      <c r="B479">
        <v>1104</v>
      </c>
      <c r="C479" t="s">
        <v>233</v>
      </c>
      <c r="D479" t="s">
        <v>313</v>
      </c>
      <c r="E479">
        <v>6252679</v>
      </c>
      <c r="F479">
        <v>12</v>
      </c>
      <c r="G479">
        <v>36</v>
      </c>
      <c r="H479" t="s">
        <v>423</v>
      </c>
      <c r="I479" t="s">
        <v>323</v>
      </c>
      <c r="J479" t="s">
        <v>400</v>
      </c>
      <c r="K479" t="str">
        <f>_xlfn.XLOOKUP(Table5[[#This Row],[Customer_ID]],Customers!A:A,Customers!B:B)</f>
        <v>Customer 1104</v>
      </c>
      <c r="L479" t="str">
        <f>_xlfn.XLOOKUP(Table5[[#This Row],[Loan_Type_ID]],Loan_Types!A:A,Loan_Types!B:B)</f>
        <v>Personal Loan</v>
      </c>
      <c r="M479" t="str">
        <f>_xlfn.XLOOKUP(Table5[[#This Row],[Customer_ID]],Customers!A:A,Customers!H:H)</f>
        <v>B02</v>
      </c>
      <c r="N479" t="str">
        <f>_xlfn.XLOOKUP(Table5[[#This Row],[Branch_Id]],Branches!A:A,Branches!B:B)</f>
        <v xml:space="preserve">Vijayawada </v>
      </c>
      <c r="O479" t="str">
        <f>IF(Table5[[#This Row],[Loan_Amount]]&gt;=1000000,"High value","Normal")</f>
        <v>High value</v>
      </c>
      <c r="P479" t="str">
        <f>IF(Table5[[#This Row],[Approval_Date]]="Approved","Processed","Under Review")</f>
        <v>Under Review</v>
      </c>
      <c r="Q479">
        <f>SUMIFS(Loan_Repayments!E:E,Loan_Repayments!B:B,Table5[[#This Row],[Loan_ID]])</f>
        <v>83307</v>
      </c>
      <c r="R479">
        <f>Table5[[#This Row],[Loan_Amount]]-Table5[[#This Row],[Total_Amount_Paid.]]</f>
        <v>6169372</v>
      </c>
      <c r="S479" t="str">
        <f t="shared" si="7"/>
        <v>Jun</v>
      </c>
      <c r="T479" t="str">
        <f>_xlfn.XLOOKUP(Table5[[#This Row],[Customer_ID]],Customers!A:A,Customers!C:C)</f>
        <v>Female</v>
      </c>
      <c r="U479" t="str">
        <f>_xlfn.XLOOKUP(Table5[[#This Row],[Employee_ID]],Employees!A:A,Employees!B:B)</f>
        <v>Employee 30</v>
      </c>
      <c r="V479" t="str">
        <f>_xlfn.XLOOKUP(Table5[[#This Row],[Branch_Id]],Branches!A:A,Branches!C:C)</f>
        <v>Vijayawada</v>
      </c>
      <c r="W479" t="str">
        <f>_xlfn.XLOOKUP(Table5[[#This Row],[Branch_Id]],Branches!A:A,Branches!D:D)</f>
        <v>Andhra Pradesh</v>
      </c>
    </row>
    <row r="480" spans="1:23" x14ac:dyDescent="0.3">
      <c r="A480" t="s">
        <v>1115</v>
      </c>
      <c r="B480">
        <v>1052</v>
      </c>
      <c r="C480" t="s">
        <v>231</v>
      </c>
      <c r="D480" t="s">
        <v>253</v>
      </c>
      <c r="E480">
        <v>6315865</v>
      </c>
      <c r="F480">
        <v>9.5</v>
      </c>
      <c r="G480">
        <v>36</v>
      </c>
      <c r="H480" t="s">
        <v>745</v>
      </c>
      <c r="I480" t="s">
        <v>346</v>
      </c>
      <c r="K480" t="str">
        <f>_xlfn.XLOOKUP(Table5[[#This Row],[Customer_ID]],Customers!A:A,Customers!B:B)</f>
        <v>Customer 1052</v>
      </c>
      <c r="L480" t="str">
        <f>_xlfn.XLOOKUP(Table5[[#This Row],[Loan_Type_ID]],Loan_Types!A:A,Loan_Types!B:B)</f>
        <v>Home Loan</v>
      </c>
      <c r="M480" t="str">
        <f>_xlfn.XLOOKUP(Table5[[#This Row],[Customer_ID]],Customers!A:A,Customers!H:H)</f>
        <v>B03</v>
      </c>
      <c r="N480" t="str">
        <f>_xlfn.XLOOKUP(Table5[[#This Row],[Branch_Id]],Branches!A:A,Branches!B:B)</f>
        <v xml:space="preserve">Vizag </v>
      </c>
      <c r="O480" t="str">
        <f>IF(Table5[[#This Row],[Loan_Amount]]&gt;=1000000,"High value","Normal")</f>
        <v>High value</v>
      </c>
      <c r="P480" t="str">
        <f>IF(Table5[[#This Row],[Approval_Date]]="Approved","Processed","Under Review")</f>
        <v>Under Review</v>
      </c>
      <c r="Q480">
        <f>SUMIFS(Loan_Repayments!E:E,Loan_Repayments!B:B,Table5[[#This Row],[Loan_ID]])</f>
        <v>15806</v>
      </c>
      <c r="R480">
        <f>Table5[[#This Row],[Loan_Amount]]-Table5[[#This Row],[Total_Amount_Paid.]]</f>
        <v>6300059</v>
      </c>
      <c r="S480" t="str">
        <f t="shared" si="7"/>
        <v>Nov</v>
      </c>
      <c r="T480" t="str">
        <f>_xlfn.XLOOKUP(Table5[[#This Row],[Customer_ID]],Customers!A:A,Customers!C:C)</f>
        <v>Male</v>
      </c>
      <c r="U480" t="str">
        <f>_xlfn.XLOOKUP(Table5[[#This Row],[Employee_ID]],Employees!A:A,Employees!B:B)</f>
        <v>Employee 1</v>
      </c>
      <c r="V480" t="str">
        <f>_xlfn.XLOOKUP(Table5[[#This Row],[Branch_Id]],Branches!A:A,Branches!C:C)</f>
        <v>Visakhapatnam</v>
      </c>
      <c r="W480" t="str">
        <f>_xlfn.XLOOKUP(Table5[[#This Row],[Branch_Id]],Branches!A:A,Branches!D:D)</f>
        <v>Andhra Pradesh</v>
      </c>
    </row>
    <row r="481" spans="1:23" x14ac:dyDescent="0.3">
      <c r="A481" t="s">
        <v>1116</v>
      </c>
      <c r="B481">
        <v>1058</v>
      </c>
      <c r="C481" t="s">
        <v>237</v>
      </c>
      <c r="D481" t="s">
        <v>309</v>
      </c>
      <c r="E481">
        <v>652530</v>
      </c>
      <c r="F481">
        <v>8.5</v>
      </c>
      <c r="G481">
        <v>60</v>
      </c>
      <c r="H481" t="s">
        <v>761</v>
      </c>
      <c r="I481" t="s">
        <v>346</v>
      </c>
      <c r="K481" t="str">
        <f>_xlfn.XLOOKUP(Table5[[#This Row],[Customer_ID]],Customers!A:A,Customers!B:B)</f>
        <v>Customer 1058</v>
      </c>
      <c r="L481" t="str">
        <f>_xlfn.XLOOKUP(Table5[[#This Row],[Loan_Type_ID]],Loan_Types!A:A,Loan_Types!B:B)</f>
        <v>Education Loan</v>
      </c>
      <c r="M481" t="str">
        <f>_xlfn.XLOOKUP(Table5[[#This Row],[Customer_ID]],Customers!A:A,Customers!H:H)</f>
        <v>B01</v>
      </c>
      <c r="N481" t="str">
        <f>_xlfn.XLOOKUP(Table5[[#This Row],[Branch_Id]],Branches!A:A,Branches!B:B)</f>
        <v xml:space="preserve">Hyderabad </v>
      </c>
      <c r="O481" t="str">
        <f>IF(Table5[[#This Row],[Loan_Amount]]&gt;=1000000,"High value","Normal")</f>
        <v>Normal</v>
      </c>
      <c r="P481" t="str">
        <f>IF(Table5[[#This Row],[Approval_Date]]="Approved","Processed","Under Review")</f>
        <v>Under Review</v>
      </c>
      <c r="Q481">
        <f>SUMIFS(Loan_Repayments!E:E,Loan_Repayments!B:B,Table5[[#This Row],[Loan_ID]])</f>
        <v>0</v>
      </c>
      <c r="R481">
        <f>Table5[[#This Row],[Loan_Amount]]-Table5[[#This Row],[Total_Amount_Paid.]]</f>
        <v>652530</v>
      </c>
      <c r="S481" t="str">
        <f t="shared" si="7"/>
        <v>May</v>
      </c>
      <c r="T481" t="str">
        <f>_xlfn.XLOOKUP(Table5[[#This Row],[Customer_ID]],Customers!A:A,Customers!C:C)</f>
        <v>Male</v>
      </c>
      <c r="U481" t="str">
        <f>_xlfn.XLOOKUP(Table5[[#This Row],[Employee_ID]],Employees!A:A,Employees!B:B)</f>
        <v>Employee 28</v>
      </c>
      <c r="V481" t="str">
        <f>_xlfn.XLOOKUP(Table5[[#This Row],[Branch_Id]],Branches!A:A,Branches!C:C)</f>
        <v>Hyderabad</v>
      </c>
      <c r="W481" t="str">
        <f>_xlfn.XLOOKUP(Table5[[#This Row],[Branch_Id]],Branches!A:A,Branches!D:D)</f>
        <v>Telangana</v>
      </c>
    </row>
    <row r="482" spans="1:23" x14ac:dyDescent="0.3">
      <c r="A482" t="s">
        <v>1117</v>
      </c>
      <c r="B482">
        <v>1089</v>
      </c>
      <c r="C482" t="s">
        <v>231</v>
      </c>
      <c r="D482" t="s">
        <v>313</v>
      </c>
      <c r="E482">
        <v>5900009</v>
      </c>
      <c r="F482">
        <v>9.5</v>
      </c>
      <c r="G482">
        <v>36</v>
      </c>
      <c r="H482" t="s">
        <v>469</v>
      </c>
      <c r="I482" t="s">
        <v>323</v>
      </c>
      <c r="J482" t="s">
        <v>1118</v>
      </c>
      <c r="K482" t="str">
        <f>_xlfn.XLOOKUP(Table5[[#This Row],[Customer_ID]],Customers!A:A,Customers!B:B)</f>
        <v>Customer 1089</v>
      </c>
      <c r="L482" t="str">
        <f>_xlfn.XLOOKUP(Table5[[#This Row],[Loan_Type_ID]],Loan_Types!A:A,Loan_Types!B:B)</f>
        <v>Home Loan</v>
      </c>
      <c r="M482" t="str">
        <f>_xlfn.XLOOKUP(Table5[[#This Row],[Customer_ID]],Customers!A:A,Customers!H:H)</f>
        <v>B05</v>
      </c>
      <c r="N482" t="str">
        <f>_xlfn.XLOOKUP(Table5[[#This Row],[Branch_Id]],Branches!A:A,Branches!B:B)</f>
        <v xml:space="preserve">Warangal </v>
      </c>
      <c r="O482" t="str">
        <f>IF(Table5[[#This Row],[Loan_Amount]]&gt;=1000000,"High value","Normal")</f>
        <v>High value</v>
      </c>
      <c r="P482" t="str">
        <f>IF(Table5[[#This Row],[Approval_Date]]="Approved","Processed","Under Review")</f>
        <v>Under Review</v>
      </c>
      <c r="Q482">
        <f>SUMIFS(Loan_Repayments!E:E,Loan_Repayments!B:B,Table5[[#This Row],[Loan_ID]])</f>
        <v>88278</v>
      </c>
      <c r="R482">
        <f>Table5[[#This Row],[Loan_Amount]]-Table5[[#This Row],[Total_Amount_Paid.]]</f>
        <v>5811731</v>
      </c>
      <c r="S482" t="str">
        <f t="shared" si="7"/>
        <v>Jul</v>
      </c>
      <c r="T482" t="str">
        <f>_xlfn.XLOOKUP(Table5[[#This Row],[Customer_ID]],Customers!A:A,Customers!C:C)</f>
        <v>Male</v>
      </c>
      <c r="U482" t="str">
        <f>_xlfn.XLOOKUP(Table5[[#This Row],[Employee_ID]],Employees!A:A,Employees!B:B)</f>
        <v>Employee 30</v>
      </c>
      <c r="V482" t="str">
        <f>_xlfn.XLOOKUP(Table5[[#This Row],[Branch_Id]],Branches!A:A,Branches!C:C)</f>
        <v>Warangal</v>
      </c>
      <c r="W482" t="str">
        <f>_xlfn.XLOOKUP(Table5[[#This Row],[Branch_Id]],Branches!A:A,Branches!D:D)</f>
        <v>Telangana</v>
      </c>
    </row>
    <row r="483" spans="1:23" x14ac:dyDescent="0.3">
      <c r="A483" t="s">
        <v>1119</v>
      </c>
      <c r="B483">
        <v>1062</v>
      </c>
      <c r="C483" t="s">
        <v>235</v>
      </c>
      <c r="D483" t="s">
        <v>303</v>
      </c>
      <c r="E483">
        <v>3183797</v>
      </c>
      <c r="F483">
        <v>9.5</v>
      </c>
      <c r="G483">
        <v>84</v>
      </c>
      <c r="H483" t="s">
        <v>1120</v>
      </c>
      <c r="I483" t="s">
        <v>323</v>
      </c>
      <c r="J483" t="s">
        <v>369</v>
      </c>
      <c r="K483" t="str">
        <f>_xlfn.XLOOKUP(Table5[[#This Row],[Customer_ID]],Customers!A:A,Customers!B:B)</f>
        <v>Customer 1062</v>
      </c>
      <c r="L483" t="str">
        <f>_xlfn.XLOOKUP(Table5[[#This Row],[Loan_Type_ID]],Loan_Types!A:A,Loan_Types!B:B)</f>
        <v>Car Loan</v>
      </c>
      <c r="M483" t="str">
        <f>_xlfn.XLOOKUP(Table5[[#This Row],[Customer_ID]],Customers!A:A,Customers!H:H)</f>
        <v>B04</v>
      </c>
      <c r="N483" t="str">
        <f>_xlfn.XLOOKUP(Table5[[#This Row],[Branch_Id]],Branches!A:A,Branches!B:B)</f>
        <v xml:space="preserve">Guntur </v>
      </c>
      <c r="O483" t="str">
        <f>IF(Table5[[#This Row],[Loan_Amount]]&gt;=1000000,"High value","Normal")</f>
        <v>High value</v>
      </c>
      <c r="P483" t="str">
        <f>IF(Table5[[#This Row],[Approval_Date]]="Approved","Processed","Under Review")</f>
        <v>Under Review</v>
      </c>
      <c r="Q483">
        <f>SUMIFS(Loan_Repayments!E:E,Loan_Repayments!B:B,Table5[[#This Row],[Loan_ID]])</f>
        <v>185934</v>
      </c>
      <c r="R483">
        <f>Table5[[#This Row],[Loan_Amount]]-Table5[[#This Row],[Total_Amount_Paid.]]</f>
        <v>2997863</v>
      </c>
      <c r="S483" t="str">
        <f t="shared" si="7"/>
        <v>Jan</v>
      </c>
      <c r="T483" t="str">
        <f>_xlfn.XLOOKUP(Table5[[#This Row],[Customer_ID]],Customers!A:A,Customers!C:C)</f>
        <v>Male</v>
      </c>
      <c r="U483" t="str">
        <f>_xlfn.XLOOKUP(Table5[[#This Row],[Employee_ID]],Employees!A:A,Employees!B:B)</f>
        <v>Employee 25</v>
      </c>
      <c r="V483" t="str">
        <f>_xlfn.XLOOKUP(Table5[[#This Row],[Branch_Id]],Branches!A:A,Branches!C:C)</f>
        <v>Guntur</v>
      </c>
      <c r="W483" t="str">
        <f>_xlfn.XLOOKUP(Table5[[#This Row],[Branch_Id]],Branches!A:A,Branches!D:D)</f>
        <v>Andhra Pradesh</v>
      </c>
    </row>
    <row r="484" spans="1:23" x14ac:dyDescent="0.3">
      <c r="A484" t="s">
        <v>1121</v>
      </c>
      <c r="B484">
        <v>1101</v>
      </c>
      <c r="C484" t="s">
        <v>233</v>
      </c>
      <c r="D484" t="s">
        <v>258</v>
      </c>
      <c r="E484">
        <v>2547702</v>
      </c>
      <c r="F484">
        <v>9.5</v>
      </c>
      <c r="G484">
        <v>60</v>
      </c>
      <c r="H484" t="s">
        <v>808</v>
      </c>
      <c r="I484" t="s">
        <v>323</v>
      </c>
      <c r="J484" t="s">
        <v>1122</v>
      </c>
      <c r="K484" t="str">
        <f>_xlfn.XLOOKUP(Table5[[#This Row],[Customer_ID]],Customers!A:A,Customers!B:B)</f>
        <v>Customer 1101</v>
      </c>
      <c r="L484" t="str">
        <f>_xlfn.XLOOKUP(Table5[[#This Row],[Loan_Type_ID]],Loan_Types!A:A,Loan_Types!B:B)</f>
        <v>Personal Loan</v>
      </c>
      <c r="M484" t="str">
        <f>_xlfn.XLOOKUP(Table5[[#This Row],[Customer_ID]],Customers!A:A,Customers!H:H)</f>
        <v>B04</v>
      </c>
      <c r="N484" t="str">
        <f>_xlfn.XLOOKUP(Table5[[#This Row],[Branch_Id]],Branches!A:A,Branches!B:B)</f>
        <v xml:space="preserve">Guntur </v>
      </c>
      <c r="O484" t="str">
        <f>IF(Table5[[#This Row],[Loan_Amount]]&gt;=1000000,"High value","Normal")</f>
        <v>High value</v>
      </c>
      <c r="P484" t="str">
        <f>IF(Table5[[#This Row],[Approval_Date]]="Approved","Processed","Under Review")</f>
        <v>Under Review</v>
      </c>
      <c r="Q484">
        <f>SUMIFS(Loan_Repayments!E:E,Loan_Repayments!B:B,Table5[[#This Row],[Loan_ID]])</f>
        <v>12561</v>
      </c>
      <c r="R484">
        <f>Table5[[#This Row],[Loan_Amount]]-Table5[[#This Row],[Total_Amount_Paid.]]</f>
        <v>2535141</v>
      </c>
      <c r="S484" t="str">
        <f t="shared" si="7"/>
        <v>May</v>
      </c>
      <c r="T484" t="str">
        <f>_xlfn.XLOOKUP(Table5[[#This Row],[Customer_ID]],Customers!A:A,Customers!C:C)</f>
        <v>Male</v>
      </c>
      <c r="U484" t="str">
        <f>_xlfn.XLOOKUP(Table5[[#This Row],[Employee_ID]],Employees!A:A,Employees!B:B)</f>
        <v>Employee 3</v>
      </c>
      <c r="V484" t="str">
        <f>_xlfn.XLOOKUP(Table5[[#This Row],[Branch_Id]],Branches!A:A,Branches!C:C)</f>
        <v>Guntur</v>
      </c>
      <c r="W484" t="str">
        <f>_xlfn.XLOOKUP(Table5[[#This Row],[Branch_Id]],Branches!A:A,Branches!D:D)</f>
        <v>Andhra Pradesh</v>
      </c>
    </row>
    <row r="485" spans="1:23" x14ac:dyDescent="0.3">
      <c r="A485" t="s">
        <v>1123</v>
      </c>
      <c r="B485">
        <v>1139</v>
      </c>
      <c r="C485" t="s">
        <v>231</v>
      </c>
      <c r="D485" t="s">
        <v>297</v>
      </c>
      <c r="E485">
        <v>4868106</v>
      </c>
      <c r="F485">
        <v>11</v>
      </c>
      <c r="G485">
        <v>240</v>
      </c>
      <c r="H485" t="s">
        <v>759</v>
      </c>
      <c r="I485" t="s">
        <v>346</v>
      </c>
      <c r="K485" t="str">
        <f>_xlfn.XLOOKUP(Table5[[#This Row],[Customer_ID]],Customers!A:A,Customers!B:B)</f>
        <v>Customer 1139</v>
      </c>
      <c r="L485" t="str">
        <f>_xlfn.XLOOKUP(Table5[[#This Row],[Loan_Type_ID]],Loan_Types!A:A,Loan_Types!B:B)</f>
        <v>Home Loan</v>
      </c>
      <c r="M485" t="str">
        <f>_xlfn.XLOOKUP(Table5[[#This Row],[Customer_ID]],Customers!A:A,Customers!H:H)</f>
        <v>B01</v>
      </c>
      <c r="N485" t="str">
        <f>_xlfn.XLOOKUP(Table5[[#This Row],[Branch_Id]],Branches!A:A,Branches!B:B)</f>
        <v xml:space="preserve">Hyderabad </v>
      </c>
      <c r="O485" t="str">
        <f>IF(Table5[[#This Row],[Loan_Amount]]&gt;=1000000,"High value","Normal")</f>
        <v>High value</v>
      </c>
      <c r="P485" t="str">
        <f>IF(Table5[[#This Row],[Approval_Date]]="Approved","Processed","Under Review")</f>
        <v>Under Review</v>
      </c>
      <c r="Q485">
        <f>SUMIFS(Loan_Repayments!E:E,Loan_Repayments!B:B,Table5[[#This Row],[Loan_ID]])</f>
        <v>12140</v>
      </c>
      <c r="R485">
        <f>Table5[[#This Row],[Loan_Amount]]-Table5[[#This Row],[Total_Amount_Paid.]]</f>
        <v>4855966</v>
      </c>
      <c r="S485" t="str">
        <f t="shared" si="7"/>
        <v>Jun</v>
      </c>
      <c r="T485" t="str">
        <f>_xlfn.XLOOKUP(Table5[[#This Row],[Customer_ID]],Customers!A:A,Customers!C:C)</f>
        <v>Female</v>
      </c>
      <c r="U485" t="str">
        <f>_xlfn.XLOOKUP(Table5[[#This Row],[Employee_ID]],Employees!A:A,Employees!B:B)</f>
        <v>Employee 22</v>
      </c>
      <c r="V485" t="str">
        <f>_xlfn.XLOOKUP(Table5[[#This Row],[Branch_Id]],Branches!A:A,Branches!C:C)</f>
        <v>Hyderabad</v>
      </c>
      <c r="W485" t="str">
        <f>_xlfn.XLOOKUP(Table5[[#This Row],[Branch_Id]],Branches!A:A,Branches!D:D)</f>
        <v>Telangana</v>
      </c>
    </row>
    <row r="486" spans="1:23" x14ac:dyDescent="0.3">
      <c r="A486" t="s">
        <v>1124</v>
      </c>
      <c r="B486">
        <v>1140</v>
      </c>
      <c r="C486" t="s">
        <v>237</v>
      </c>
      <c r="D486" t="s">
        <v>273</v>
      </c>
      <c r="E486">
        <v>251127</v>
      </c>
      <c r="F486">
        <v>9.5</v>
      </c>
      <c r="G486">
        <v>60</v>
      </c>
      <c r="H486" t="s">
        <v>510</v>
      </c>
      <c r="I486" t="s">
        <v>336</v>
      </c>
      <c r="K486" t="str">
        <f>_xlfn.XLOOKUP(Table5[[#This Row],[Customer_ID]],Customers!A:A,Customers!B:B)</f>
        <v>Customer 1140</v>
      </c>
      <c r="L486" t="str">
        <f>_xlfn.XLOOKUP(Table5[[#This Row],[Loan_Type_ID]],Loan_Types!A:A,Loan_Types!B:B)</f>
        <v>Education Loan</v>
      </c>
      <c r="M486" t="str">
        <f>_xlfn.XLOOKUP(Table5[[#This Row],[Customer_ID]],Customers!A:A,Customers!H:H)</f>
        <v>B03</v>
      </c>
      <c r="N486" t="str">
        <f>_xlfn.XLOOKUP(Table5[[#This Row],[Branch_Id]],Branches!A:A,Branches!B:B)</f>
        <v xml:space="preserve">Vizag </v>
      </c>
      <c r="O486" t="str">
        <f>IF(Table5[[#This Row],[Loan_Amount]]&gt;=1000000,"High value","Normal")</f>
        <v>Normal</v>
      </c>
      <c r="P486" t="str">
        <f>IF(Table5[[#This Row],[Approval_Date]]="Approved","Processed","Under Review")</f>
        <v>Under Review</v>
      </c>
      <c r="Q486">
        <f>SUMIFS(Loan_Repayments!E:E,Loan_Repayments!B:B,Table5[[#This Row],[Loan_ID]])</f>
        <v>111216</v>
      </c>
      <c r="R486">
        <f>Table5[[#This Row],[Loan_Amount]]-Table5[[#This Row],[Total_Amount_Paid.]]</f>
        <v>139911</v>
      </c>
      <c r="S486" t="str">
        <f t="shared" si="7"/>
        <v>Aug</v>
      </c>
      <c r="T486" t="str">
        <f>_xlfn.XLOOKUP(Table5[[#This Row],[Customer_ID]],Customers!A:A,Customers!C:C)</f>
        <v>Male</v>
      </c>
      <c r="U486" t="str">
        <f>_xlfn.XLOOKUP(Table5[[#This Row],[Employee_ID]],Employees!A:A,Employees!B:B)</f>
        <v>Employee 10</v>
      </c>
      <c r="V486" t="str">
        <f>_xlfn.XLOOKUP(Table5[[#This Row],[Branch_Id]],Branches!A:A,Branches!C:C)</f>
        <v>Visakhapatnam</v>
      </c>
      <c r="W486" t="str">
        <f>_xlfn.XLOOKUP(Table5[[#This Row],[Branch_Id]],Branches!A:A,Branches!D:D)</f>
        <v>Andhra Pradesh</v>
      </c>
    </row>
    <row r="487" spans="1:23" x14ac:dyDescent="0.3">
      <c r="A487" t="s">
        <v>1125</v>
      </c>
      <c r="B487">
        <v>1114</v>
      </c>
      <c r="C487" t="s">
        <v>237</v>
      </c>
      <c r="D487" t="s">
        <v>313</v>
      </c>
      <c r="E487">
        <v>3177140</v>
      </c>
      <c r="F487">
        <v>11</v>
      </c>
      <c r="G487">
        <v>60</v>
      </c>
      <c r="H487" t="s">
        <v>446</v>
      </c>
      <c r="I487" t="s">
        <v>346</v>
      </c>
      <c r="K487" t="str">
        <f>_xlfn.XLOOKUP(Table5[[#This Row],[Customer_ID]],Customers!A:A,Customers!B:B)</f>
        <v>Customer 1114</v>
      </c>
      <c r="L487" t="str">
        <f>_xlfn.XLOOKUP(Table5[[#This Row],[Loan_Type_ID]],Loan_Types!A:A,Loan_Types!B:B)</f>
        <v>Education Loan</v>
      </c>
      <c r="M487" t="str">
        <f>_xlfn.XLOOKUP(Table5[[#This Row],[Customer_ID]],Customers!A:A,Customers!H:H)</f>
        <v>B03</v>
      </c>
      <c r="N487" t="str">
        <f>_xlfn.XLOOKUP(Table5[[#This Row],[Branch_Id]],Branches!A:A,Branches!B:B)</f>
        <v xml:space="preserve">Vizag </v>
      </c>
      <c r="O487" t="str">
        <f>IF(Table5[[#This Row],[Loan_Amount]]&gt;=1000000,"High value","Normal")</f>
        <v>High value</v>
      </c>
      <c r="P487" t="str">
        <f>IF(Table5[[#This Row],[Approval_Date]]="Approved","Processed","Under Review")</f>
        <v>Under Review</v>
      </c>
      <c r="Q487">
        <f>SUMIFS(Loan_Repayments!E:E,Loan_Repayments!B:B,Table5[[#This Row],[Loan_ID]])</f>
        <v>104686</v>
      </c>
      <c r="R487">
        <f>Table5[[#This Row],[Loan_Amount]]-Table5[[#This Row],[Total_Amount_Paid.]]</f>
        <v>3072454</v>
      </c>
      <c r="S487" t="str">
        <f t="shared" si="7"/>
        <v>Nov</v>
      </c>
      <c r="T487" t="str">
        <f>_xlfn.XLOOKUP(Table5[[#This Row],[Customer_ID]],Customers!A:A,Customers!C:C)</f>
        <v>Female</v>
      </c>
      <c r="U487" t="str">
        <f>_xlfn.XLOOKUP(Table5[[#This Row],[Employee_ID]],Employees!A:A,Employees!B:B)</f>
        <v>Employee 30</v>
      </c>
      <c r="V487" t="str">
        <f>_xlfn.XLOOKUP(Table5[[#This Row],[Branch_Id]],Branches!A:A,Branches!C:C)</f>
        <v>Visakhapatnam</v>
      </c>
      <c r="W487" t="str">
        <f>_xlfn.XLOOKUP(Table5[[#This Row],[Branch_Id]],Branches!A:A,Branches!D:D)</f>
        <v>Andhra Pradesh</v>
      </c>
    </row>
    <row r="488" spans="1:23" x14ac:dyDescent="0.3">
      <c r="A488" t="s">
        <v>1126</v>
      </c>
      <c r="B488">
        <v>1108</v>
      </c>
      <c r="C488" t="s">
        <v>237</v>
      </c>
      <c r="D488" t="s">
        <v>311</v>
      </c>
      <c r="E488">
        <v>9832569</v>
      </c>
      <c r="F488">
        <v>9.5</v>
      </c>
      <c r="G488">
        <v>36</v>
      </c>
      <c r="H488" t="s">
        <v>777</v>
      </c>
      <c r="I488" t="s">
        <v>323</v>
      </c>
      <c r="J488" t="s">
        <v>860</v>
      </c>
      <c r="K488" t="str">
        <f>_xlfn.XLOOKUP(Table5[[#This Row],[Customer_ID]],Customers!A:A,Customers!B:B)</f>
        <v>Customer 1108</v>
      </c>
      <c r="L488" t="str">
        <f>_xlfn.XLOOKUP(Table5[[#This Row],[Loan_Type_ID]],Loan_Types!A:A,Loan_Types!B:B)</f>
        <v>Education Loan</v>
      </c>
      <c r="M488" t="str">
        <f>_xlfn.XLOOKUP(Table5[[#This Row],[Customer_ID]],Customers!A:A,Customers!H:H)</f>
        <v>B03</v>
      </c>
      <c r="N488" t="str">
        <f>_xlfn.XLOOKUP(Table5[[#This Row],[Branch_Id]],Branches!A:A,Branches!B:B)</f>
        <v xml:space="preserve">Vizag </v>
      </c>
      <c r="O488" t="str">
        <f>IF(Table5[[#This Row],[Loan_Amount]]&gt;=1000000,"High value","Normal")</f>
        <v>High value</v>
      </c>
      <c r="P488" t="str">
        <f>IF(Table5[[#This Row],[Approval_Date]]="Approved","Processed","Under Review")</f>
        <v>Under Review</v>
      </c>
      <c r="Q488">
        <f>SUMIFS(Loan_Repayments!E:E,Loan_Repayments!B:B,Table5[[#This Row],[Loan_ID]])</f>
        <v>146280</v>
      </c>
      <c r="R488">
        <f>Table5[[#This Row],[Loan_Amount]]-Table5[[#This Row],[Total_Amount_Paid.]]</f>
        <v>9686289</v>
      </c>
      <c r="S488" t="str">
        <f t="shared" si="7"/>
        <v>Sep</v>
      </c>
      <c r="T488" t="str">
        <f>_xlfn.XLOOKUP(Table5[[#This Row],[Customer_ID]],Customers!A:A,Customers!C:C)</f>
        <v>Female</v>
      </c>
      <c r="U488" t="str">
        <f>_xlfn.XLOOKUP(Table5[[#This Row],[Employee_ID]],Employees!A:A,Employees!B:B)</f>
        <v>Employee 29</v>
      </c>
      <c r="V488" t="str">
        <f>_xlfn.XLOOKUP(Table5[[#This Row],[Branch_Id]],Branches!A:A,Branches!C:C)</f>
        <v>Visakhapatnam</v>
      </c>
      <c r="W488" t="str">
        <f>_xlfn.XLOOKUP(Table5[[#This Row],[Branch_Id]],Branches!A:A,Branches!D:D)</f>
        <v>Andhra Pradesh</v>
      </c>
    </row>
    <row r="489" spans="1:23" x14ac:dyDescent="0.3">
      <c r="A489" t="s">
        <v>1127</v>
      </c>
      <c r="B489">
        <v>1063</v>
      </c>
      <c r="C489" t="s">
        <v>231</v>
      </c>
      <c r="D489" t="s">
        <v>293</v>
      </c>
      <c r="E489">
        <v>8595482</v>
      </c>
      <c r="F489">
        <v>9.5</v>
      </c>
      <c r="G489">
        <v>36</v>
      </c>
      <c r="H489" t="s">
        <v>472</v>
      </c>
      <c r="I489" t="s">
        <v>346</v>
      </c>
      <c r="K489" t="str">
        <f>_xlfn.XLOOKUP(Table5[[#This Row],[Customer_ID]],Customers!A:A,Customers!B:B)</f>
        <v>Customer 1063</v>
      </c>
      <c r="L489" t="str">
        <f>_xlfn.XLOOKUP(Table5[[#This Row],[Loan_Type_ID]],Loan_Types!A:A,Loan_Types!B:B)</f>
        <v>Home Loan</v>
      </c>
      <c r="M489" t="str">
        <f>_xlfn.XLOOKUP(Table5[[#This Row],[Customer_ID]],Customers!A:A,Customers!H:H)</f>
        <v>B05</v>
      </c>
      <c r="N489" t="str">
        <f>_xlfn.XLOOKUP(Table5[[#This Row],[Branch_Id]],Branches!A:A,Branches!B:B)</f>
        <v xml:space="preserve">Warangal </v>
      </c>
      <c r="O489" t="str">
        <f>IF(Table5[[#This Row],[Loan_Amount]]&gt;=1000000,"High value","Normal")</f>
        <v>High value</v>
      </c>
      <c r="P489" t="str">
        <f>IF(Table5[[#This Row],[Approval_Date]]="Approved","Processed","Under Review")</f>
        <v>Under Review</v>
      </c>
      <c r="Q489">
        <f>SUMIFS(Loan_Repayments!E:E,Loan_Repayments!B:B,Table5[[#This Row],[Loan_ID]])</f>
        <v>208181</v>
      </c>
      <c r="R489">
        <f>Table5[[#This Row],[Loan_Amount]]-Table5[[#This Row],[Total_Amount_Paid.]]</f>
        <v>8387301</v>
      </c>
      <c r="S489" t="str">
        <f t="shared" si="7"/>
        <v>Oct</v>
      </c>
      <c r="T489" t="str">
        <f>_xlfn.XLOOKUP(Table5[[#This Row],[Customer_ID]],Customers!A:A,Customers!C:C)</f>
        <v>Female</v>
      </c>
      <c r="U489" t="str">
        <f>_xlfn.XLOOKUP(Table5[[#This Row],[Employee_ID]],Employees!A:A,Employees!B:B)</f>
        <v>Employee 20</v>
      </c>
      <c r="V489" t="str">
        <f>_xlfn.XLOOKUP(Table5[[#This Row],[Branch_Id]],Branches!A:A,Branches!C:C)</f>
        <v>Warangal</v>
      </c>
      <c r="W489" t="str">
        <f>_xlfn.XLOOKUP(Table5[[#This Row],[Branch_Id]],Branches!A:A,Branches!D:D)</f>
        <v>Telangana</v>
      </c>
    </row>
    <row r="490" spans="1:23" x14ac:dyDescent="0.3">
      <c r="A490" t="s">
        <v>1128</v>
      </c>
      <c r="B490">
        <v>1020</v>
      </c>
      <c r="C490" t="s">
        <v>231</v>
      </c>
      <c r="D490" t="s">
        <v>260</v>
      </c>
      <c r="E490">
        <v>2478887</v>
      </c>
      <c r="F490">
        <v>9.5</v>
      </c>
      <c r="G490">
        <v>60</v>
      </c>
      <c r="H490" t="s">
        <v>414</v>
      </c>
      <c r="I490" t="s">
        <v>323</v>
      </c>
      <c r="J490" t="s">
        <v>363</v>
      </c>
      <c r="K490" t="str">
        <f>_xlfn.XLOOKUP(Table5[[#This Row],[Customer_ID]],Customers!A:A,Customers!B:B)</f>
        <v>Customer 1020</v>
      </c>
      <c r="L490" t="str">
        <f>_xlfn.XLOOKUP(Table5[[#This Row],[Loan_Type_ID]],Loan_Types!A:A,Loan_Types!B:B)</f>
        <v>Home Loan</v>
      </c>
      <c r="M490" t="str">
        <f>_xlfn.XLOOKUP(Table5[[#This Row],[Customer_ID]],Customers!A:A,Customers!H:H)</f>
        <v>B04</v>
      </c>
      <c r="N490" t="str">
        <f>_xlfn.XLOOKUP(Table5[[#This Row],[Branch_Id]],Branches!A:A,Branches!B:B)</f>
        <v xml:space="preserve">Guntur </v>
      </c>
      <c r="O490" t="str">
        <f>IF(Table5[[#This Row],[Loan_Amount]]&gt;=1000000,"High value","Normal")</f>
        <v>High value</v>
      </c>
      <c r="P490" t="str">
        <f>IF(Table5[[#This Row],[Approval_Date]]="Approved","Processed","Under Review")</f>
        <v>Under Review</v>
      </c>
      <c r="Q490">
        <f>SUMIFS(Loan_Repayments!E:E,Loan_Repayments!B:B,Table5[[#This Row],[Loan_ID]])</f>
        <v>121579</v>
      </c>
      <c r="R490">
        <f>Table5[[#This Row],[Loan_Amount]]-Table5[[#This Row],[Total_Amount_Paid.]]</f>
        <v>2357308</v>
      </c>
      <c r="S490" t="str">
        <f t="shared" si="7"/>
        <v>Mar</v>
      </c>
      <c r="T490" t="str">
        <f>_xlfn.XLOOKUP(Table5[[#This Row],[Customer_ID]],Customers!A:A,Customers!C:C)</f>
        <v>Male</v>
      </c>
      <c r="U490" t="str">
        <f>_xlfn.XLOOKUP(Table5[[#This Row],[Employee_ID]],Employees!A:A,Employees!B:B)</f>
        <v>Employee 4</v>
      </c>
      <c r="V490" t="str">
        <f>_xlfn.XLOOKUP(Table5[[#This Row],[Branch_Id]],Branches!A:A,Branches!C:C)</f>
        <v>Guntur</v>
      </c>
      <c r="W490" t="str">
        <f>_xlfn.XLOOKUP(Table5[[#This Row],[Branch_Id]],Branches!A:A,Branches!D:D)</f>
        <v>Andhra Pradesh</v>
      </c>
    </row>
    <row r="491" spans="1:23" x14ac:dyDescent="0.3">
      <c r="A491" t="s">
        <v>1129</v>
      </c>
      <c r="B491">
        <v>1002</v>
      </c>
      <c r="C491" t="s">
        <v>237</v>
      </c>
      <c r="D491" t="s">
        <v>297</v>
      </c>
      <c r="E491">
        <v>934669</v>
      </c>
      <c r="F491">
        <v>11</v>
      </c>
      <c r="G491">
        <v>60</v>
      </c>
      <c r="H491" t="s">
        <v>880</v>
      </c>
      <c r="I491" t="s">
        <v>323</v>
      </c>
      <c r="J491" t="s">
        <v>1130</v>
      </c>
      <c r="K491" t="str">
        <f>_xlfn.XLOOKUP(Table5[[#This Row],[Customer_ID]],Customers!A:A,Customers!B:B)</f>
        <v>Customer 1002</v>
      </c>
      <c r="L491" t="str">
        <f>_xlfn.XLOOKUP(Table5[[#This Row],[Loan_Type_ID]],Loan_Types!A:A,Loan_Types!B:B)</f>
        <v>Education Loan</v>
      </c>
      <c r="M491" t="str">
        <f>_xlfn.XLOOKUP(Table5[[#This Row],[Customer_ID]],Customers!A:A,Customers!H:H)</f>
        <v>B05</v>
      </c>
      <c r="N491" t="str">
        <f>_xlfn.XLOOKUP(Table5[[#This Row],[Branch_Id]],Branches!A:A,Branches!B:B)</f>
        <v xml:space="preserve">Warangal </v>
      </c>
      <c r="O491" t="str">
        <f>IF(Table5[[#This Row],[Loan_Amount]]&gt;=1000000,"High value","Normal")</f>
        <v>Normal</v>
      </c>
      <c r="P491" t="str">
        <f>IF(Table5[[#This Row],[Approval_Date]]="Approved","Processed","Under Review")</f>
        <v>Under Review</v>
      </c>
      <c r="Q491">
        <f>SUMIFS(Loan_Repayments!E:E,Loan_Repayments!B:B,Table5[[#This Row],[Loan_ID]])</f>
        <v>5645</v>
      </c>
      <c r="R491">
        <f>Table5[[#This Row],[Loan_Amount]]-Table5[[#This Row],[Total_Amount_Paid.]]</f>
        <v>929024</v>
      </c>
      <c r="S491" t="str">
        <f t="shared" si="7"/>
        <v>Nov</v>
      </c>
      <c r="T491" t="str">
        <f>_xlfn.XLOOKUP(Table5[[#This Row],[Customer_ID]],Customers!A:A,Customers!C:C)</f>
        <v>Female</v>
      </c>
      <c r="U491" t="str">
        <f>_xlfn.XLOOKUP(Table5[[#This Row],[Employee_ID]],Employees!A:A,Employees!B:B)</f>
        <v>Employee 22</v>
      </c>
      <c r="V491" t="str">
        <f>_xlfn.XLOOKUP(Table5[[#This Row],[Branch_Id]],Branches!A:A,Branches!C:C)</f>
        <v>Warangal</v>
      </c>
      <c r="W491" t="str">
        <f>_xlfn.XLOOKUP(Table5[[#This Row],[Branch_Id]],Branches!A:A,Branches!D:D)</f>
        <v>Telangana</v>
      </c>
    </row>
    <row r="492" spans="1:23" x14ac:dyDescent="0.3">
      <c r="A492" t="s">
        <v>1131</v>
      </c>
      <c r="B492">
        <v>1126</v>
      </c>
      <c r="C492" t="s">
        <v>237</v>
      </c>
      <c r="D492" t="s">
        <v>299</v>
      </c>
      <c r="E492">
        <v>234133</v>
      </c>
      <c r="F492">
        <v>7.5</v>
      </c>
      <c r="G492">
        <v>84</v>
      </c>
      <c r="H492" t="s">
        <v>885</v>
      </c>
      <c r="I492" t="s">
        <v>336</v>
      </c>
      <c r="K492" t="str">
        <f>_xlfn.XLOOKUP(Table5[[#This Row],[Customer_ID]],Customers!A:A,Customers!B:B)</f>
        <v>Customer 1126</v>
      </c>
      <c r="L492" t="str">
        <f>_xlfn.XLOOKUP(Table5[[#This Row],[Loan_Type_ID]],Loan_Types!A:A,Loan_Types!B:B)</f>
        <v>Education Loan</v>
      </c>
      <c r="M492" t="str">
        <f>_xlfn.XLOOKUP(Table5[[#This Row],[Customer_ID]],Customers!A:A,Customers!H:H)</f>
        <v>B01</v>
      </c>
      <c r="N492" t="str">
        <f>_xlfn.XLOOKUP(Table5[[#This Row],[Branch_Id]],Branches!A:A,Branches!B:B)</f>
        <v xml:space="preserve">Hyderabad </v>
      </c>
      <c r="O492" t="str">
        <f>IF(Table5[[#This Row],[Loan_Amount]]&gt;=1000000,"High value","Normal")</f>
        <v>Normal</v>
      </c>
      <c r="P492" t="str">
        <f>IF(Table5[[#This Row],[Approval_Date]]="Approved","Processed","Under Review")</f>
        <v>Under Review</v>
      </c>
      <c r="Q492">
        <f>SUMIFS(Loan_Repayments!E:E,Loan_Repayments!B:B,Table5[[#This Row],[Loan_ID]])</f>
        <v>116194</v>
      </c>
      <c r="R492">
        <f>Table5[[#This Row],[Loan_Amount]]-Table5[[#This Row],[Total_Amount_Paid.]]</f>
        <v>117939</v>
      </c>
      <c r="S492" t="str">
        <f t="shared" si="7"/>
        <v>Jun</v>
      </c>
      <c r="T492" t="str">
        <f>_xlfn.XLOOKUP(Table5[[#This Row],[Customer_ID]],Customers!A:A,Customers!C:C)</f>
        <v>Male</v>
      </c>
      <c r="U492" t="str">
        <f>_xlfn.XLOOKUP(Table5[[#This Row],[Employee_ID]],Employees!A:A,Employees!B:B)</f>
        <v>Employee 23</v>
      </c>
      <c r="V492" t="str">
        <f>_xlfn.XLOOKUP(Table5[[#This Row],[Branch_Id]],Branches!A:A,Branches!C:C)</f>
        <v>Hyderabad</v>
      </c>
      <c r="W492" t="str">
        <f>_xlfn.XLOOKUP(Table5[[#This Row],[Branch_Id]],Branches!A:A,Branches!D:D)</f>
        <v>Telangana</v>
      </c>
    </row>
    <row r="493" spans="1:23" x14ac:dyDescent="0.3">
      <c r="A493" t="s">
        <v>1132</v>
      </c>
      <c r="B493">
        <v>1088</v>
      </c>
      <c r="C493" t="s">
        <v>233</v>
      </c>
      <c r="D493" t="s">
        <v>285</v>
      </c>
      <c r="E493">
        <v>1973944</v>
      </c>
      <c r="F493">
        <v>8.5</v>
      </c>
      <c r="G493">
        <v>120</v>
      </c>
      <c r="H493" t="s">
        <v>324</v>
      </c>
      <c r="I493" t="s">
        <v>323</v>
      </c>
      <c r="J493" t="s">
        <v>536</v>
      </c>
      <c r="K493" t="str">
        <f>_xlfn.XLOOKUP(Table5[[#This Row],[Customer_ID]],Customers!A:A,Customers!B:B)</f>
        <v>Customer 1088</v>
      </c>
      <c r="L493" t="str">
        <f>_xlfn.XLOOKUP(Table5[[#This Row],[Loan_Type_ID]],Loan_Types!A:A,Loan_Types!B:B)</f>
        <v>Personal Loan</v>
      </c>
      <c r="M493" t="str">
        <f>_xlfn.XLOOKUP(Table5[[#This Row],[Customer_ID]],Customers!A:A,Customers!H:H)</f>
        <v>B01</v>
      </c>
      <c r="N493" t="str">
        <f>_xlfn.XLOOKUP(Table5[[#This Row],[Branch_Id]],Branches!A:A,Branches!B:B)</f>
        <v xml:space="preserve">Hyderabad </v>
      </c>
      <c r="O493" t="str">
        <f>IF(Table5[[#This Row],[Loan_Amount]]&gt;=1000000,"High value","Normal")</f>
        <v>High value</v>
      </c>
      <c r="P493" t="str">
        <f>IF(Table5[[#This Row],[Approval_Date]]="Approved","Processed","Under Review")</f>
        <v>Under Review</v>
      </c>
      <c r="Q493">
        <f>SUMIFS(Loan_Repayments!E:E,Loan_Repayments!B:B,Table5[[#This Row],[Loan_ID]])</f>
        <v>28815</v>
      </c>
      <c r="R493">
        <f>Table5[[#This Row],[Loan_Amount]]-Table5[[#This Row],[Total_Amount_Paid.]]</f>
        <v>1945129</v>
      </c>
      <c r="S493" t="str">
        <f t="shared" si="7"/>
        <v>Aug</v>
      </c>
      <c r="T493" t="str">
        <f>_xlfn.XLOOKUP(Table5[[#This Row],[Customer_ID]],Customers!A:A,Customers!C:C)</f>
        <v>Female</v>
      </c>
      <c r="U493" t="str">
        <f>_xlfn.XLOOKUP(Table5[[#This Row],[Employee_ID]],Employees!A:A,Employees!B:B)</f>
        <v>Employee 16</v>
      </c>
      <c r="V493" t="str">
        <f>_xlfn.XLOOKUP(Table5[[#This Row],[Branch_Id]],Branches!A:A,Branches!C:C)</f>
        <v>Hyderabad</v>
      </c>
      <c r="W493" t="str">
        <f>_xlfn.XLOOKUP(Table5[[#This Row],[Branch_Id]],Branches!A:A,Branches!D:D)</f>
        <v>Telangana</v>
      </c>
    </row>
    <row r="494" spans="1:23" x14ac:dyDescent="0.3">
      <c r="A494" t="s">
        <v>1133</v>
      </c>
      <c r="B494">
        <v>1120</v>
      </c>
      <c r="C494" t="s">
        <v>237</v>
      </c>
      <c r="D494" t="s">
        <v>293</v>
      </c>
      <c r="E494">
        <v>9547976</v>
      </c>
      <c r="F494">
        <v>7.5</v>
      </c>
      <c r="G494">
        <v>60</v>
      </c>
      <c r="H494" t="s">
        <v>880</v>
      </c>
      <c r="I494" t="s">
        <v>336</v>
      </c>
      <c r="K494" t="str">
        <f>_xlfn.XLOOKUP(Table5[[#This Row],[Customer_ID]],Customers!A:A,Customers!B:B)</f>
        <v>Customer 1120</v>
      </c>
      <c r="L494" t="str">
        <f>_xlfn.XLOOKUP(Table5[[#This Row],[Loan_Type_ID]],Loan_Types!A:A,Loan_Types!B:B)</f>
        <v>Education Loan</v>
      </c>
      <c r="M494" t="str">
        <f>_xlfn.XLOOKUP(Table5[[#This Row],[Customer_ID]],Customers!A:A,Customers!H:H)</f>
        <v>B04</v>
      </c>
      <c r="N494" t="str">
        <f>_xlfn.XLOOKUP(Table5[[#This Row],[Branch_Id]],Branches!A:A,Branches!B:B)</f>
        <v xml:space="preserve">Guntur </v>
      </c>
      <c r="O494" t="str">
        <f>IF(Table5[[#This Row],[Loan_Amount]]&gt;=1000000,"High value","Normal")</f>
        <v>High value</v>
      </c>
      <c r="P494" t="str">
        <f>IF(Table5[[#This Row],[Approval_Date]]="Approved","Processed","Under Review")</f>
        <v>Under Review</v>
      </c>
      <c r="Q494">
        <f>SUMIFS(Loan_Repayments!E:E,Loan_Repayments!B:B,Table5[[#This Row],[Loan_ID]])</f>
        <v>80750</v>
      </c>
      <c r="R494">
        <f>Table5[[#This Row],[Loan_Amount]]-Table5[[#This Row],[Total_Amount_Paid.]]</f>
        <v>9467226</v>
      </c>
      <c r="S494" t="str">
        <f t="shared" si="7"/>
        <v>Nov</v>
      </c>
      <c r="T494" t="str">
        <f>_xlfn.XLOOKUP(Table5[[#This Row],[Customer_ID]],Customers!A:A,Customers!C:C)</f>
        <v>Female</v>
      </c>
      <c r="U494" t="str">
        <f>_xlfn.XLOOKUP(Table5[[#This Row],[Employee_ID]],Employees!A:A,Employees!B:B)</f>
        <v>Employee 20</v>
      </c>
      <c r="V494" t="str">
        <f>_xlfn.XLOOKUP(Table5[[#This Row],[Branch_Id]],Branches!A:A,Branches!C:C)</f>
        <v>Guntur</v>
      </c>
      <c r="W494" t="str">
        <f>_xlfn.XLOOKUP(Table5[[#This Row],[Branch_Id]],Branches!A:A,Branches!D:D)</f>
        <v>Andhra Pradesh</v>
      </c>
    </row>
    <row r="495" spans="1:23" x14ac:dyDescent="0.3">
      <c r="A495" t="s">
        <v>1134</v>
      </c>
      <c r="B495">
        <v>1007</v>
      </c>
      <c r="C495" t="s">
        <v>233</v>
      </c>
      <c r="D495" t="s">
        <v>309</v>
      </c>
      <c r="E495">
        <v>4701816</v>
      </c>
      <c r="F495">
        <v>11</v>
      </c>
      <c r="G495">
        <v>84</v>
      </c>
      <c r="H495" t="s">
        <v>951</v>
      </c>
      <c r="I495" t="s">
        <v>323</v>
      </c>
      <c r="J495" t="s">
        <v>431</v>
      </c>
      <c r="K495" t="str">
        <f>_xlfn.XLOOKUP(Table5[[#This Row],[Customer_ID]],Customers!A:A,Customers!B:B)</f>
        <v>Customer 1007</v>
      </c>
      <c r="L495" t="str">
        <f>_xlfn.XLOOKUP(Table5[[#This Row],[Loan_Type_ID]],Loan_Types!A:A,Loan_Types!B:B)</f>
        <v>Personal Loan</v>
      </c>
      <c r="M495" t="str">
        <f>_xlfn.XLOOKUP(Table5[[#This Row],[Customer_ID]],Customers!A:A,Customers!H:H)</f>
        <v>B03</v>
      </c>
      <c r="N495" t="str">
        <f>_xlfn.XLOOKUP(Table5[[#This Row],[Branch_Id]],Branches!A:A,Branches!B:B)</f>
        <v xml:space="preserve">Vizag </v>
      </c>
      <c r="O495" t="str">
        <f>IF(Table5[[#This Row],[Loan_Amount]]&gt;=1000000,"High value","Normal")</f>
        <v>High value</v>
      </c>
      <c r="P495" t="str">
        <f>IF(Table5[[#This Row],[Approval_Date]]="Approved","Processed","Under Review")</f>
        <v>Under Review</v>
      </c>
      <c r="Q495">
        <f>SUMIFS(Loan_Repayments!E:E,Loan_Repayments!B:B,Table5[[#This Row],[Loan_ID]])</f>
        <v>102382</v>
      </c>
      <c r="R495">
        <f>Table5[[#This Row],[Loan_Amount]]-Table5[[#This Row],[Total_Amount_Paid.]]</f>
        <v>4599434</v>
      </c>
      <c r="S495" t="str">
        <f t="shared" si="7"/>
        <v>Dec</v>
      </c>
      <c r="T495" t="str">
        <f>_xlfn.XLOOKUP(Table5[[#This Row],[Customer_ID]],Customers!A:A,Customers!C:C)</f>
        <v>Male</v>
      </c>
      <c r="U495" t="str">
        <f>_xlfn.XLOOKUP(Table5[[#This Row],[Employee_ID]],Employees!A:A,Employees!B:B)</f>
        <v>Employee 28</v>
      </c>
      <c r="V495" t="str">
        <f>_xlfn.XLOOKUP(Table5[[#This Row],[Branch_Id]],Branches!A:A,Branches!C:C)</f>
        <v>Visakhapatnam</v>
      </c>
      <c r="W495" t="str">
        <f>_xlfn.XLOOKUP(Table5[[#This Row],[Branch_Id]],Branches!A:A,Branches!D:D)</f>
        <v>Andhra Pradesh</v>
      </c>
    </row>
    <row r="496" spans="1:23" x14ac:dyDescent="0.3">
      <c r="A496" t="s">
        <v>1135</v>
      </c>
      <c r="B496">
        <v>1191</v>
      </c>
      <c r="C496" t="s">
        <v>235</v>
      </c>
      <c r="D496" t="s">
        <v>260</v>
      </c>
      <c r="E496">
        <v>313221</v>
      </c>
      <c r="F496">
        <v>8.5</v>
      </c>
      <c r="G496">
        <v>84</v>
      </c>
      <c r="H496" t="s">
        <v>1136</v>
      </c>
      <c r="I496" t="s">
        <v>323</v>
      </c>
      <c r="J496" t="s">
        <v>486</v>
      </c>
      <c r="K496" t="str">
        <f>_xlfn.XLOOKUP(Table5[[#This Row],[Customer_ID]],Customers!A:A,Customers!B:B)</f>
        <v>Customer 1191</v>
      </c>
      <c r="L496" t="str">
        <f>_xlfn.XLOOKUP(Table5[[#This Row],[Loan_Type_ID]],Loan_Types!A:A,Loan_Types!B:B)</f>
        <v>Car Loan</v>
      </c>
      <c r="M496" t="str">
        <f>_xlfn.XLOOKUP(Table5[[#This Row],[Customer_ID]],Customers!A:A,Customers!H:H)</f>
        <v>B01</v>
      </c>
      <c r="N496" t="str">
        <f>_xlfn.XLOOKUP(Table5[[#This Row],[Branch_Id]],Branches!A:A,Branches!B:B)</f>
        <v xml:space="preserve">Hyderabad </v>
      </c>
      <c r="O496" t="str">
        <f>IF(Table5[[#This Row],[Loan_Amount]]&gt;=1000000,"High value","Normal")</f>
        <v>Normal</v>
      </c>
      <c r="P496" t="str">
        <f>IF(Table5[[#This Row],[Approval_Date]]="Approved","Processed","Under Review")</f>
        <v>Under Review</v>
      </c>
      <c r="Q496">
        <f>SUMIFS(Loan_Repayments!E:E,Loan_Repayments!B:B,Table5[[#This Row],[Loan_ID]])</f>
        <v>133501</v>
      </c>
      <c r="R496">
        <f>Table5[[#This Row],[Loan_Amount]]-Table5[[#This Row],[Total_Amount_Paid.]]</f>
        <v>179720</v>
      </c>
      <c r="S496" t="str">
        <f t="shared" si="7"/>
        <v>Oct</v>
      </c>
      <c r="T496" t="str">
        <f>_xlfn.XLOOKUP(Table5[[#This Row],[Customer_ID]],Customers!A:A,Customers!C:C)</f>
        <v>Female</v>
      </c>
      <c r="U496" t="str">
        <f>_xlfn.XLOOKUP(Table5[[#This Row],[Employee_ID]],Employees!A:A,Employees!B:B)</f>
        <v>Employee 4</v>
      </c>
      <c r="V496" t="str">
        <f>_xlfn.XLOOKUP(Table5[[#This Row],[Branch_Id]],Branches!A:A,Branches!C:C)</f>
        <v>Hyderabad</v>
      </c>
      <c r="W496" t="str">
        <f>_xlfn.XLOOKUP(Table5[[#This Row],[Branch_Id]],Branches!A:A,Branches!D:D)</f>
        <v>Telangana</v>
      </c>
    </row>
    <row r="497" spans="1:23" x14ac:dyDescent="0.3">
      <c r="A497" t="s">
        <v>1137</v>
      </c>
      <c r="B497">
        <v>1197</v>
      </c>
      <c r="C497" t="s">
        <v>237</v>
      </c>
      <c r="D497" t="s">
        <v>293</v>
      </c>
      <c r="E497">
        <v>9684526</v>
      </c>
      <c r="F497">
        <v>7.5</v>
      </c>
      <c r="G497">
        <v>84</v>
      </c>
      <c r="H497" t="s">
        <v>964</v>
      </c>
      <c r="I497" t="s">
        <v>323</v>
      </c>
      <c r="J497" t="s">
        <v>476</v>
      </c>
      <c r="K497" t="str">
        <f>_xlfn.XLOOKUP(Table5[[#This Row],[Customer_ID]],Customers!A:A,Customers!B:B)</f>
        <v>Customer 1197</v>
      </c>
      <c r="L497" t="str">
        <f>_xlfn.XLOOKUP(Table5[[#This Row],[Loan_Type_ID]],Loan_Types!A:A,Loan_Types!B:B)</f>
        <v>Education Loan</v>
      </c>
      <c r="M497" t="str">
        <f>_xlfn.XLOOKUP(Table5[[#This Row],[Customer_ID]],Customers!A:A,Customers!H:H)</f>
        <v>B02</v>
      </c>
      <c r="N497" t="str">
        <f>_xlfn.XLOOKUP(Table5[[#This Row],[Branch_Id]],Branches!A:A,Branches!B:B)</f>
        <v xml:space="preserve">Vijayawada </v>
      </c>
      <c r="O497" t="str">
        <f>IF(Table5[[#This Row],[Loan_Amount]]&gt;=1000000,"High value","Normal")</f>
        <v>High value</v>
      </c>
      <c r="P497" t="str">
        <f>IF(Table5[[#This Row],[Approval_Date]]="Approved","Processed","Under Review")</f>
        <v>Under Review</v>
      </c>
      <c r="Q497">
        <f>SUMIFS(Loan_Repayments!E:E,Loan_Repayments!B:B,Table5[[#This Row],[Loan_ID]])</f>
        <v>75037</v>
      </c>
      <c r="R497">
        <f>Table5[[#This Row],[Loan_Amount]]-Table5[[#This Row],[Total_Amount_Paid.]]</f>
        <v>9609489</v>
      </c>
      <c r="S497" t="str">
        <f t="shared" si="7"/>
        <v>Sep</v>
      </c>
      <c r="T497" t="str">
        <f>_xlfn.XLOOKUP(Table5[[#This Row],[Customer_ID]],Customers!A:A,Customers!C:C)</f>
        <v>Male</v>
      </c>
      <c r="U497" t="str">
        <f>_xlfn.XLOOKUP(Table5[[#This Row],[Employee_ID]],Employees!A:A,Employees!B:B)</f>
        <v>Employee 20</v>
      </c>
      <c r="V497" t="str">
        <f>_xlfn.XLOOKUP(Table5[[#This Row],[Branch_Id]],Branches!A:A,Branches!C:C)</f>
        <v>Vijayawada</v>
      </c>
      <c r="W497" t="str">
        <f>_xlfn.XLOOKUP(Table5[[#This Row],[Branch_Id]],Branches!A:A,Branches!D:D)</f>
        <v>Andhra Pradesh</v>
      </c>
    </row>
    <row r="498" spans="1:23" x14ac:dyDescent="0.3">
      <c r="A498" t="s">
        <v>1138</v>
      </c>
      <c r="B498">
        <v>1025</v>
      </c>
      <c r="C498" t="s">
        <v>231</v>
      </c>
      <c r="D498" t="s">
        <v>275</v>
      </c>
      <c r="E498">
        <v>485758</v>
      </c>
      <c r="F498">
        <v>12</v>
      </c>
      <c r="G498">
        <v>36</v>
      </c>
      <c r="H498" t="s">
        <v>322</v>
      </c>
      <c r="I498" t="s">
        <v>336</v>
      </c>
      <c r="K498" t="str">
        <f>_xlfn.XLOOKUP(Table5[[#This Row],[Customer_ID]],Customers!A:A,Customers!B:B)</f>
        <v>Customer 1025</v>
      </c>
      <c r="L498" t="str">
        <f>_xlfn.XLOOKUP(Table5[[#This Row],[Loan_Type_ID]],Loan_Types!A:A,Loan_Types!B:B)</f>
        <v>Home Loan</v>
      </c>
      <c r="M498" t="str">
        <f>_xlfn.XLOOKUP(Table5[[#This Row],[Customer_ID]],Customers!A:A,Customers!H:H)</f>
        <v>B04</v>
      </c>
      <c r="N498" t="str">
        <f>_xlfn.XLOOKUP(Table5[[#This Row],[Branch_Id]],Branches!A:A,Branches!B:B)</f>
        <v xml:space="preserve">Guntur </v>
      </c>
      <c r="O498" t="str">
        <f>IF(Table5[[#This Row],[Loan_Amount]]&gt;=1000000,"High value","Normal")</f>
        <v>Normal</v>
      </c>
      <c r="P498" t="str">
        <f>IF(Table5[[#This Row],[Approval_Date]]="Approved","Processed","Under Review")</f>
        <v>Under Review</v>
      </c>
      <c r="Q498">
        <f>SUMIFS(Loan_Repayments!E:E,Loan_Repayments!B:B,Table5[[#This Row],[Loan_ID]])</f>
        <v>52069</v>
      </c>
      <c r="R498">
        <f>Table5[[#This Row],[Loan_Amount]]-Table5[[#This Row],[Total_Amount_Paid.]]</f>
        <v>433689</v>
      </c>
      <c r="S498" t="str">
        <f t="shared" si="7"/>
        <v>Aug</v>
      </c>
      <c r="T498" t="str">
        <f>_xlfn.XLOOKUP(Table5[[#This Row],[Customer_ID]],Customers!A:A,Customers!C:C)</f>
        <v>Female</v>
      </c>
      <c r="U498" t="str">
        <f>_xlfn.XLOOKUP(Table5[[#This Row],[Employee_ID]],Employees!A:A,Employees!B:B)</f>
        <v>Employee 11</v>
      </c>
      <c r="V498" t="str">
        <f>_xlfn.XLOOKUP(Table5[[#This Row],[Branch_Id]],Branches!A:A,Branches!C:C)</f>
        <v>Guntur</v>
      </c>
      <c r="W498" t="str">
        <f>_xlfn.XLOOKUP(Table5[[#This Row],[Branch_Id]],Branches!A:A,Branches!D:D)</f>
        <v>Andhra Pradesh</v>
      </c>
    </row>
    <row r="499" spans="1:23" x14ac:dyDescent="0.3">
      <c r="A499" t="s">
        <v>1139</v>
      </c>
      <c r="B499">
        <v>1190</v>
      </c>
      <c r="C499" t="s">
        <v>233</v>
      </c>
      <c r="D499" t="s">
        <v>275</v>
      </c>
      <c r="E499">
        <v>5156372</v>
      </c>
      <c r="F499">
        <v>7.5</v>
      </c>
      <c r="G499">
        <v>36</v>
      </c>
      <c r="H499" t="s">
        <v>1140</v>
      </c>
      <c r="I499" t="s">
        <v>323</v>
      </c>
      <c r="J499" t="s">
        <v>1023</v>
      </c>
      <c r="K499" t="str">
        <f>_xlfn.XLOOKUP(Table5[[#This Row],[Customer_ID]],Customers!A:A,Customers!B:B)</f>
        <v>Customer 1190</v>
      </c>
      <c r="L499" t="str">
        <f>_xlfn.XLOOKUP(Table5[[#This Row],[Loan_Type_ID]],Loan_Types!A:A,Loan_Types!B:B)</f>
        <v>Personal Loan</v>
      </c>
      <c r="M499" t="str">
        <f>_xlfn.XLOOKUP(Table5[[#This Row],[Customer_ID]],Customers!A:A,Customers!H:H)</f>
        <v>B01</v>
      </c>
      <c r="N499" t="str">
        <f>_xlfn.XLOOKUP(Table5[[#This Row],[Branch_Id]],Branches!A:A,Branches!B:B)</f>
        <v xml:space="preserve">Hyderabad </v>
      </c>
      <c r="O499" t="str">
        <f>IF(Table5[[#This Row],[Loan_Amount]]&gt;=1000000,"High value","Normal")</f>
        <v>High value</v>
      </c>
      <c r="P499" t="str">
        <f>IF(Table5[[#This Row],[Approval_Date]]="Approved","Processed","Under Review")</f>
        <v>Under Review</v>
      </c>
      <c r="Q499">
        <f>SUMIFS(Loan_Repayments!E:E,Loan_Repayments!B:B,Table5[[#This Row],[Loan_ID]])</f>
        <v>0</v>
      </c>
      <c r="R499">
        <f>Table5[[#This Row],[Loan_Amount]]-Table5[[#This Row],[Total_Amount_Paid.]]</f>
        <v>5156372</v>
      </c>
      <c r="S499" t="str">
        <f t="shared" si="7"/>
        <v>Nov</v>
      </c>
      <c r="T499" t="str">
        <f>_xlfn.XLOOKUP(Table5[[#This Row],[Customer_ID]],Customers!A:A,Customers!C:C)</f>
        <v>Female</v>
      </c>
      <c r="U499" t="str">
        <f>_xlfn.XLOOKUP(Table5[[#This Row],[Employee_ID]],Employees!A:A,Employees!B:B)</f>
        <v>Employee 11</v>
      </c>
      <c r="V499" t="str">
        <f>_xlfn.XLOOKUP(Table5[[#This Row],[Branch_Id]],Branches!A:A,Branches!C:C)</f>
        <v>Hyderabad</v>
      </c>
      <c r="W499" t="str">
        <f>_xlfn.XLOOKUP(Table5[[#This Row],[Branch_Id]],Branches!A:A,Branches!D:D)</f>
        <v>Telangana</v>
      </c>
    </row>
    <row r="500" spans="1:23" x14ac:dyDescent="0.3">
      <c r="A500" t="s">
        <v>1141</v>
      </c>
      <c r="B500">
        <v>1130</v>
      </c>
      <c r="C500" t="s">
        <v>237</v>
      </c>
      <c r="D500" t="s">
        <v>289</v>
      </c>
      <c r="E500">
        <v>7443818</v>
      </c>
      <c r="F500">
        <v>8.5</v>
      </c>
      <c r="G500">
        <v>36</v>
      </c>
      <c r="H500" t="s">
        <v>878</v>
      </c>
      <c r="I500" t="s">
        <v>323</v>
      </c>
      <c r="J500" t="s">
        <v>942</v>
      </c>
      <c r="K500" t="str">
        <f>_xlfn.XLOOKUP(Table5[[#This Row],[Customer_ID]],Customers!A:A,Customers!B:B)</f>
        <v>Customer 1130</v>
      </c>
      <c r="L500" t="str">
        <f>_xlfn.XLOOKUP(Table5[[#This Row],[Loan_Type_ID]],Loan_Types!A:A,Loan_Types!B:B)</f>
        <v>Education Loan</v>
      </c>
      <c r="M500" t="str">
        <f>_xlfn.XLOOKUP(Table5[[#This Row],[Customer_ID]],Customers!A:A,Customers!H:H)</f>
        <v>B04</v>
      </c>
      <c r="N500" t="str">
        <f>_xlfn.XLOOKUP(Table5[[#This Row],[Branch_Id]],Branches!A:A,Branches!B:B)</f>
        <v xml:space="preserve">Guntur </v>
      </c>
      <c r="O500" t="str">
        <f>IF(Table5[[#This Row],[Loan_Amount]]&gt;=1000000,"High value","Normal")</f>
        <v>High value</v>
      </c>
      <c r="P500" t="str">
        <f>IF(Table5[[#This Row],[Approval_Date]]="Approved","Processed","Under Review")</f>
        <v>Under Review</v>
      </c>
      <c r="Q500">
        <f>SUMIFS(Loan_Repayments!E:E,Loan_Repayments!B:B,Table5[[#This Row],[Loan_ID]])</f>
        <v>77715</v>
      </c>
      <c r="R500">
        <f>Table5[[#This Row],[Loan_Amount]]-Table5[[#This Row],[Total_Amount_Paid.]]</f>
        <v>7366103</v>
      </c>
      <c r="S500" t="str">
        <f t="shared" si="7"/>
        <v>Oct</v>
      </c>
      <c r="T500" t="str">
        <f>_xlfn.XLOOKUP(Table5[[#This Row],[Customer_ID]],Customers!A:A,Customers!C:C)</f>
        <v>Male</v>
      </c>
      <c r="U500" t="str">
        <f>_xlfn.XLOOKUP(Table5[[#This Row],[Employee_ID]],Employees!A:A,Employees!B:B)</f>
        <v>Employee 18</v>
      </c>
      <c r="V500" t="str">
        <f>_xlfn.XLOOKUP(Table5[[#This Row],[Branch_Id]],Branches!A:A,Branches!C:C)</f>
        <v>Guntur</v>
      </c>
      <c r="W500" t="str">
        <f>_xlfn.XLOOKUP(Table5[[#This Row],[Branch_Id]],Branches!A:A,Branches!D:D)</f>
        <v>Andhra Pradesh</v>
      </c>
    </row>
    <row r="501" spans="1:23" x14ac:dyDescent="0.3">
      <c r="A501" t="s">
        <v>1142</v>
      </c>
      <c r="B501">
        <v>1027</v>
      </c>
      <c r="C501" t="s">
        <v>233</v>
      </c>
      <c r="D501" t="s">
        <v>313</v>
      </c>
      <c r="E501">
        <v>3446820</v>
      </c>
      <c r="F501">
        <v>8.5</v>
      </c>
      <c r="G501">
        <v>36</v>
      </c>
      <c r="H501" t="s">
        <v>540</v>
      </c>
      <c r="I501" t="s">
        <v>323</v>
      </c>
      <c r="J501" t="s">
        <v>1143</v>
      </c>
      <c r="K501" t="str">
        <f>_xlfn.XLOOKUP(Table5[[#This Row],[Customer_ID]],Customers!A:A,Customers!B:B)</f>
        <v>Customer 1027</v>
      </c>
      <c r="L501" t="str">
        <f>_xlfn.XLOOKUP(Table5[[#This Row],[Loan_Type_ID]],Loan_Types!A:A,Loan_Types!B:B)</f>
        <v>Personal Loan</v>
      </c>
      <c r="M501" t="str">
        <f>_xlfn.XLOOKUP(Table5[[#This Row],[Customer_ID]],Customers!A:A,Customers!H:H)</f>
        <v>B02</v>
      </c>
      <c r="N501" t="str">
        <f>_xlfn.XLOOKUP(Table5[[#This Row],[Branch_Id]],Branches!A:A,Branches!B:B)</f>
        <v xml:space="preserve">Vijayawada </v>
      </c>
      <c r="O501" t="str">
        <f>IF(Table5[[#This Row],[Loan_Amount]]&gt;=1000000,"High value","Normal")</f>
        <v>High value</v>
      </c>
      <c r="P501" t="str">
        <f>IF(Table5[[#This Row],[Approval_Date]]="Approved","Processed","Under Review")</f>
        <v>Under Review</v>
      </c>
      <c r="Q501">
        <f>SUMIFS(Loan_Repayments!E:E,Loan_Repayments!B:B,Table5[[#This Row],[Loan_ID]])</f>
        <v>54168</v>
      </c>
      <c r="R501">
        <f>Table5[[#This Row],[Loan_Amount]]-Table5[[#This Row],[Total_Amount_Paid.]]</f>
        <v>3392652</v>
      </c>
      <c r="S501" t="str">
        <f t="shared" si="7"/>
        <v>Jul</v>
      </c>
      <c r="T501" t="str">
        <f>_xlfn.XLOOKUP(Table5[[#This Row],[Customer_ID]],Customers!A:A,Customers!C:C)</f>
        <v>Male</v>
      </c>
      <c r="U501" t="str">
        <f>_xlfn.XLOOKUP(Table5[[#This Row],[Employee_ID]],Employees!A:A,Employees!B:B)</f>
        <v>Employee 30</v>
      </c>
      <c r="V501" t="str">
        <f>_xlfn.XLOOKUP(Table5[[#This Row],[Branch_Id]],Branches!A:A,Branches!C:C)</f>
        <v>Vijayawada</v>
      </c>
      <c r="W501" t="str">
        <f>_xlfn.XLOOKUP(Table5[[#This Row],[Branch_Id]],Branches!A:A,Branches!D:D)</f>
        <v>Andhra Pradesh</v>
      </c>
    </row>
  </sheetData>
  <phoneticPr fontId="1" type="noConversion"/>
  <pageMargins left="0.75" right="0.75" top="1" bottom="1" header="0.5" footer="0.5"/>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F1734"/>
  <sheetViews>
    <sheetView topLeftCell="A2" workbookViewId="0">
      <selection activeCell="D4" sqref="D4"/>
    </sheetView>
  </sheetViews>
  <sheetFormatPr defaultRowHeight="14.4" x14ac:dyDescent="0.3"/>
  <cols>
    <col min="1" max="1" width="13.21875" customWidth="1"/>
    <col min="2" max="2" width="9.77734375" customWidth="1"/>
    <col min="3" max="3" width="15.33203125" customWidth="1"/>
    <col min="4" max="4" width="14.109375" customWidth="1"/>
    <col min="5" max="5" width="14.44140625" customWidth="1"/>
    <col min="6" max="6" width="16.6640625" customWidth="1"/>
  </cols>
  <sheetData>
    <row r="1" spans="1:6" x14ac:dyDescent="0.3">
      <c r="A1" t="s">
        <v>1144</v>
      </c>
      <c r="B1" t="s">
        <v>315</v>
      </c>
      <c r="C1" t="s">
        <v>1145</v>
      </c>
      <c r="D1" t="s">
        <v>1146</v>
      </c>
      <c r="E1" t="s">
        <v>1147</v>
      </c>
      <c r="F1" t="s">
        <v>1148</v>
      </c>
    </row>
    <row r="2" spans="1:6" x14ac:dyDescent="0.3">
      <c r="A2" t="s">
        <v>1149</v>
      </c>
      <c r="B2" t="s">
        <v>321</v>
      </c>
      <c r="C2" t="s">
        <v>457</v>
      </c>
      <c r="D2">
        <v>30255</v>
      </c>
      <c r="E2">
        <v>30255</v>
      </c>
      <c r="F2" t="s">
        <v>1150</v>
      </c>
    </row>
    <row r="3" spans="1:6" x14ac:dyDescent="0.3">
      <c r="A3" t="s">
        <v>1151</v>
      </c>
      <c r="B3" t="s">
        <v>321</v>
      </c>
      <c r="C3" t="s">
        <v>1152</v>
      </c>
      <c r="D3">
        <v>46911</v>
      </c>
      <c r="E3">
        <v>46911</v>
      </c>
      <c r="F3" t="s">
        <v>1150</v>
      </c>
    </row>
    <row r="4" spans="1:6" x14ac:dyDescent="0.3">
      <c r="A4" t="s">
        <v>1153</v>
      </c>
      <c r="B4" t="s">
        <v>321</v>
      </c>
      <c r="C4" t="s">
        <v>509</v>
      </c>
      <c r="D4">
        <v>49331</v>
      </c>
      <c r="E4">
        <v>0</v>
      </c>
      <c r="F4" t="s">
        <v>346</v>
      </c>
    </row>
    <row r="5" spans="1:6" x14ac:dyDescent="0.3">
      <c r="A5" t="s">
        <v>1154</v>
      </c>
      <c r="B5" t="s">
        <v>325</v>
      </c>
      <c r="C5" t="s">
        <v>335</v>
      </c>
      <c r="D5">
        <v>26515</v>
      </c>
      <c r="E5">
        <v>26515</v>
      </c>
      <c r="F5" t="s">
        <v>1150</v>
      </c>
    </row>
    <row r="6" spans="1:6" x14ac:dyDescent="0.3">
      <c r="A6" t="s">
        <v>1155</v>
      </c>
      <c r="B6" t="s">
        <v>325</v>
      </c>
      <c r="C6" t="s">
        <v>1156</v>
      </c>
      <c r="D6">
        <v>21475</v>
      </c>
      <c r="E6">
        <v>0</v>
      </c>
      <c r="F6" t="s">
        <v>1157</v>
      </c>
    </row>
    <row r="7" spans="1:6" x14ac:dyDescent="0.3">
      <c r="A7" t="s">
        <v>1158</v>
      </c>
      <c r="B7" t="s">
        <v>328</v>
      </c>
      <c r="C7" t="s">
        <v>940</v>
      </c>
      <c r="D7">
        <v>14837</v>
      </c>
      <c r="E7">
        <v>14837</v>
      </c>
      <c r="F7" t="s">
        <v>1150</v>
      </c>
    </row>
    <row r="8" spans="1:6" x14ac:dyDescent="0.3">
      <c r="A8" t="s">
        <v>1159</v>
      </c>
      <c r="B8" t="s">
        <v>328</v>
      </c>
      <c r="C8" t="s">
        <v>1160</v>
      </c>
      <c r="D8">
        <v>26995</v>
      </c>
      <c r="E8">
        <v>0</v>
      </c>
      <c r="F8" t="s">
        <v>346</v>
      </c>
    </row>
    <row r="9" spans="1:6" x14ac:dyDescent="0.3">
      <c r="A9" t="s">
        <v>1161</v>
      </c>
      <c r="B9" t="s">
        <v>331</v>
      </c>
      <c r="C9" t="s">
        <v>1162</v>
      </c>
      <c r="D9">
        <v>46980</v>
      </c>
      <c r="E9">
        <v>46980</v>
      </c>
      <c r="F9" t="s">
        <v>1150</v>
      </c>
    </row>
    <row r="10" spans="1:6" x14ac:dyDescent="0.3">
      <c r="A10" t="s">
        <v>1163</v>
      </c>
      <c r="B10" t="s">
        <v>331</v>
      </c>
      <c r="C10" t="s">
        <v>663</v>
      </c>
      <c r="D10">
        <v>14483</v>
      </c>
      <c r="E10">
        <v>14483</v>
      </c>
      <c r="F10" t="s">
        <v>1150</v>
      </c>
    </row>
    <row r="11" spans="1:6" x14ac:dyDescent="0.3">
      <c r="A11" t="s">
        <v>1164</v>
      </c>
      <c r="B11" t="s">
        <v>334</v>
      </c>
      <c r="C11" t="s">
        <v>974</v>
      </c>
      <c r="D11">
        <v>72809</v>
      </c>
      <c r="E11">
        <v>0</v>
      </c>
      <c r="F11" t="s">
        <v>1157</v>
      </c>
    </row>
    <row r="12" spans="1:6" x14ac:dyDescent="0.3">
      <c r="A12" t="s">
        <v>1165</v>
      </c>
      <c r="B12" t="s">
        <v>334</v>
      </c>
      <c r="C12" t="s">
        <v>1166</v>
      </c>
      <c r="D12">
        <v>52729</v>
      </c>
      <c r="E12">
        <v>0</v>
      </c>
      <c r="F12" t="s">
        <v>346</v>
      </c>
    </row>
    <row r="13" spans="1:6" x14ac:dyDescent="0.3">
      <c r="A13" t="s">
        <v>1167</v>
      </c>
      <c r="B13" t="s">
        <v>334</v>
      </c>
      <c r="C13" t="s">
        <v>899</v>
      </c>
      <c r="D13">
        <v>15052</v>
      </c>
      <c r="E13">
        <v>0</v>
      </c>
      <c r="F13" t="s">
        <v>1157</v>
      </c>
    </row>
    <row r="14" spans="1:6" x14ac:dyDescent="0.3">
      <c r="A14" t="s">
        <v>1168</v>
      </c>
      <c r="B14" t="s">
        <v>334</v>
      </c>
      <c r="C14" t="s">
        <v>895</v>
      </c>
      <c r="D14">
        <v>72274</v>
      </c>
      <c r="E14">
        <v>0</v>
      </c>
      <c r="F14" t="s">
        <v>346</v>
      </c>
    </row>
    <row r="15" spans="1:6" x14ac:dyDescent="0.3">
      <c r="A15" t="s">
        <v>1169</v>
      </c>
      <c r="B15" t="s">
        <v>334</v>
      </c>
      <c r="C15" t="s">
        <v>755</v>
      </c>
      <c r="D15">
        <v>28566</v>
      </c>
      <c r="E15">
        <v>28566</v>
      </c>
      <c r="F15" t="s">
        <v>1150</v>
      </c>
    </row>
    <row r="16" spans="1:6" x14ac:dyDescent="0.3">
      <c r="A16" t="s">
        <v>1170</v>
      </c>
      <c r="B16" t="s">
        <v>337</v>
      </c>
      <c r="C16" t="s">
        <v>736</v>
      </c>
      <c r="D16">
        <v>57090</v>
      </c>
      <c r="E16">
        <v>0</v>
      </c>
      <c r="F16" t="s">
        <v>346</v>
      </c>
    </row>
    <row r="17" spans="1:6" x14ac:dyDescent="0.3">
      <c r="A17" t="s">
        <v>1171</v>
      </c>
      <c r="B17" t="s">
        <v>337</v>
      </c>
      <c r="C17" t="s">
        <v>1172</v>
      </c>
      <c r="D17">
        <v>11456</v>
      </c>
      <c r="E17">
        <v>11456</v>
      </c>
      <c r="F17" t="s">
        <v>1150</v>
      </c>
    </row>
    <row r="18" spans="1:6" x14ac:dyDescent="0.3">
      <c r="A18" t="s">
        <v>1173</v>
      </c>
      <c r="B18" t="s">
        <v>340</v>
      </c>
      <c r="C18" t="s">
        <v>1174</v>
      </c>
      <c r="D18">
        <v>53008</v>
      </c>
      <c r="E18">
        <v>53008</v>
      </c>
      <c r="F18" t="s">
        <v>1150</v>
      </c>
    </row>
    <row r="19" spans="1:6" x14ac:dyDescent="0.3">
      <c r="A19" t="s">
        <v>1175</v>
      </c>
      <c r="B19" t="s">
        <v>340</v>
      </c>
      <c r="C19" t="s">
        <v>1176</v>
      </c>
      <c r="D19">
        <v>28558</v>
      </c>
      <c r="E19">
        <v>0</v>
      </c>
      <c r="F19" t="s">
        <v>346</v>
      </c>
    </row>
    <row r="20" spans="1:6" x14ac:dyDescent="0.3">
      <c r="A20" t="s">
        <v>1177</v>
      </c>
      <c r="B20" t="s">
        <v>342</v>
      </c>
      <c r="C20" t="s">
        <v>368</v>
      </c>
      <c r="D20">
        <v>10610</v>
      </c>
      <c r="E20">
        <v>10610</v>
      </c>
      <c r="F20" t="s">
        <v>1150</v>
      </c>
    </row>
    <row r="21" spans="1:6" x14ac:dyDescent="0.3">
      <c r="A21" t="s">
        <v>1178</v>
      </c>
      <c r="B21" t="s">
        <v>342</v>
      </c>
      <c r="C21" t="s">
        <v>678</v>
      </c>
      <c r="D21">
        <v>17487</v>
      </c>
      <c r="E21">
        <v>0</v>
      </c>
      <c r="F21" t="s">
        <v>346</v>
      </c>
    </row>
    <row r="22" spans="1:6" x14ac:dyDescent="0.3">
      <c r="A22" t="s">
        <v>1179</v>
      </c>
      <c r="B22" t="s">
        <v>342</v>
      </c>
      <c r="C22" t="s">
        <v>1180</v>
      </c>
      <c r="D22">
        <v>67905</v>
      </c>
      <c r="E22">
        <v>0</v>
      </c>
      <c r="F22" t="s">
        <v>346</v>
      </c>
    </row>
    <row r="23" spans="1:6" x14ac:dyDescent="0.3">
      <c r="A23" t="s">
        <v>1181</v>
      </c>
      <c r="B23" t="s">
        <v>344</v>
      </c>
      <c r="C23" t="s">
        <v>570</v>
      </c>
      <c r="D23">
        <v>49575</v>
      </c>
      <c r="E23">
        <v>0</v>
      </c>
      <c r="F23" t="s">
        <v>1157</v>
      </c>
    </row>
    <row r="24" spans="1:6" x14ac:dyDescent="0.3">
      <c r="A24" t="s">
        <v>1182</v>
      </c>
      <c r="B24" t="s">
        <v>344</v>
      </c>
      <c r="C24" t="s">
        <v>1111</v>
      </c>
      <c r="D24">
        <v>42262</v>
      </c>
      <c r="E24">
        <v>0</v>
      </c>
      <c r="F24" t="s">
        <v>346</v>
      </c>
    </row>
    <row r="25" spans="1:6" x14ac:dyDescent="0.3">
      <c r="A25" t="s">
        <v>1183</v>
      </c>
      <c r="B25" t="s">
        <v>344</v>
      </c>
      <c r="C25" t="s">
        <v>1180</v>
      </c>
      <c r="D25">
        <v>61267</v>
      </c>
      <c r="E25">
        <v>61267</v>
      </c>
      <c r="F25" t="s">
        <v>1150</v>
      </c>
    </row>
    <row r="26" spans="1:6" x14ac:dyDescent="0.3">
      <c r="A26" t="s">
        <v>1184</v>
      </c>
      <c r="B26" t="s">
        <v>347</v>
      </c>
      <c r="C26" t="s">
        <v>1185</v>
      </c>
      <c r="D26">
        <v>49913</v>
      </c>
      <c r="E26">
        <v>0</v>
      </c>
      <c r="F26" t="s">
        <v>346</v>
      </c>
    </row>
    <row r="27" spans="1:6" x14ac:dyDescent="0.3">
      <c r="A27" t="s">
        <v>1186</v>
      </c>
      <c r="B27" t="s">
        <v>347</v>
      </c>
      <c r="C27" t="s">
        <v>420</v>
      </c>
      <c r="D27">
        <v>11249</v>
      </c>
      <c r="E27">
        <v>11249</v>
      </c>
      <c r="F27" t="s">
        <v>1150</v>
      </c>
    </row>
    <row r="28" spans="1:6" x14ac:dyDescent="0.3">
      <c r="A28" t="s">
        <v>1187</v>
      </c>
      <c r="B28" t="s">
        <v>350</v>
      </c>
      <c r="C28" t="s">
        <v>1188</v>
      </c>
      <c r="D28">
        <v>37038</v>
      </c>
      <c r="E28">
        <v>0</v>
      </c>
      <c r="F28" t="s">
        <v>346</v>
      </c>
    </row>
    <row r="29" spans="1:6" x14ac:dyDescent="0.3">
      <c r="A29" t="s">
        <v>1189</v>
      </c>
      <c r="B29" t="s">
        <v>350</v>
      </c>
      <c r="C29" t="s">
        <v>371</v>
      </c>
      <c r="D29">
        <v>15144</v>
      </c>
      <c r="E29">
        <v>0</v>
      </c>
      <c r="F29" t="s">
        <v>346</v>
      </c>
    </row>
    <row r="30" spans="1:6" x14ac:dyDescent="0.3">
      <c r="A30" t="s">
        <v>1190</v>
      </c>
      <c r="B30" t="s">
        <v>350</v>
      </c>
      <c r="C30" t="s">
        <v>838</v>
      </c>
      <c r="D30">
        <v>61334</v>
      </c>
      <c r="E30">
        <v>0</v>
      </c>
      <c r="F30" t="s">
        <v>346</v>
      </c>
    </row>
    <row r="31" spans="1:6" x14ac:dyDescent="0.3">
      <c r="A31" t="s">
        <v>1191</v>
      </c>
      <c r="B31" t="s">
        <v>352</v>
      </c>
      <c r="C31" t="s">
        <v>1172</v>
      </c>
      <c r="D31">
        <v>43040</v>
      </c>
      <c r="E31">
        <v>43040</v>
      </c>
      <c r="F31" t="s">
        <v>1150</v>
      </c>
    </row>
    <row r="32" spans="1:6" x14ac:dyDescent="0.3">
      <c r="A32" t="s">
        <v>1192</v>
      </c>
      <c r="B32" t="s">
        <v>352</v>
      </c>
      <c r="C32" t="s">
        <v>1193</v>
      </c>
      <c r="D32">
        <v>20081</v>
      </c>
      <c r="E32">
        <v>0</v>
      </c>
      <c r="F32" t="s">
        <v>1157</v>
      </c>
    </row>
    <row r="33" spans="1:6" x14ac:dyDescent="0.3">
      <c r="A33" t="s">
        <v>1194</v>
      </c>
      <c r="B33" t="s">
        <v>352</v>
      </c>
      <c r="C33" t="s">
        <v>847</v>
      </c>
      <c r="D33">
        <v>24914</v>
      </c>
      <c r="E33">
        <v>24914</v>
      </c>
      <c r="F33" t="s">
        <v>1150</v>
      </c>
    </row>
    <row r="34" spans="1:6" x14ac:dyDescent="0.3">
      <c r="A34" t="s">
        <v>1195</v>
      </c>
      <c r="B34" t="s">
        <v>352</v>
      </c>
      <c r="C34" t="s">
        <v>756</v>
      </c>
      <c r="D34">
        <v>55810</v>
      </c>
      <c r="E34">
        <v>55810</v>
      </c>
      <c r="F34" t="s">
        <v>1150</v>
      </c>
    </row>
    <row r="35" spans="1:6" x14ac:dyDescent="0.3">
      <c r="A35" t="s">
        <v>1196</v>
      </c>
      <c r="B35" t="s">
        <v>354</v>
      </c>
      <c r="C35" t="s">
        <v>1197</v>
      </c>
      <c r="D35">
        <v>46157</v>
      </c>
      <c r="E35">
        <v>46157</v>
      </c>
      <c r="F35" t="s">
        <v>1150</v>
      </c>
    </row>
    <row r="36" spans="1:6" x14ac:dyDescent="0.3">
      <c r="A36" t="s">
        <v>1198</v>
      </c>
      <c r="B36" t="s">
        <v>354</v>
      </c>
      <c r="C36" t="s">
        <v>766</v>
      </c>
      <c r="D36">
        <v>72660</v>
      </c>
      <c r="E36">
        <v>72660</v>
      </c>
      <c r="F36" t="s">
        <v>1150</v>
      </c>
    </row>
    <row r="37" spans="1:6" x14ac:dyDescent="0.3">
      <c r="A37" t="s">
        <v>1199</v>
      </c>
      <c r="B37" t="s">
        <v>354</v>
      </c>
      <c r="C37" t="s">
        <v>348</v>
      </c>
      <c r="D37">
        <v>44400</v>
      </c>
      <c r="E37">
        <v>0</v>
      </c>
      <c r="F37" t="s">
        <v>1157</v>
      </c>
    </row>
    <row r="38" spans="1:6" x14ac:dyDescent="0.3">
      <c r="A38" t="s">
        <v>1200</v>
      </c>
      <c r="B38" t="s">
        <v>354</v>
      </c>
      <c r="C38" t="s">
        <v>515</v>
      </c>
      <c r="D38">
        <v>21134</v>
      </c>
      <c r="E38">
        <v>21134</v>
      </c>
      <c r="F38" t="s">
        <v>1150</v>
      </c>
    </row>
    <row r="39" spans="1:6" x14ac:dyDescent="0.3">
      <c r="A39" t="s">
        <v>1201</v>
      </c>
      <c r="B39" t="s">
        <v>357</v>
      </c>
      <c r="C39" t="s">
        <v>507</v>
      </c>
      <c r="D39">
        <v>7135</v>
      </c>
      <c r="E39">
        <v>7135</v>
      </c>
      <c r="F39" t="s">
        <v>1150</v>
      </c>
    </row>
    <row r="40" spans="1:6" x14ac:dyDescent="0.3">
      <c r="A40" t="s">
        <v>1202</v>
      </c>
      <c r="B40" t="s">
        <v>357</v>
      </c>
      <c r="C40" t="s">
        <v>1203</v>
      </c>
      <c r="D40">
        <v>21649</v>
      </c>
      <c r="E40">
        <v>21649</v>
      </c>
      <c r="F40" t="s">
        <v>1150</v>
      </c>
    </row>
    <row r="41" spans="1:6" x14ac:dyDescent="0.3">
      <c r="A41" t="s">
        <v>1204</v>
      </c>
      <c r="B41" t="s">
        <v>357</v>
      </c>
      <c r="C41" t="s">
        <v>487</v>
      </c>
      <c r="D41">
        <v>50658</v>
      </c>
      <c r="E41">
        <v>50658</v>
      </c>
      <c r="F41" t="s">
        <v>1150</v>
      </c>
    </row>
    <row r="42" spans="1:6" x14ac:dyDescent="0.3">
      <c r="A42" t="s">
        <v>1205</v>
      </c>
      <c r="B42" t="s">
        <v>357</v>
      </c>
      <c r="C42" t="s">
        <v>413</v>
      </c>
      <c r="D42">
        <v>49404</v>
      </c>
      <c r="E42">
        <v>49404</v>
      </c>
      <c r="F42" t="s">
        <v>1150</v>
      </c>
    </row>
    <row r="43" spans="1:6" x14ac:dyDescent="0.3">
      <c r="A43" t="s">
        <v>1206</v>
      </c>
      <c r="B43" t="s">
        <v>357</v>
      </c>
      <c r="C43" t="s">
        <v>1207</v>
      </c>
      <c r="D43">
        <v>11405</v>
      </c>
      <c r="E43">
        <v>11405</v>
      </c>
      <c r="F43" t="s">
        <v>1150</v>
      </c>
    </row>
    <row r="44" spans="1:6" x14ac:dyDescent="0.3">
      <c r="A44" t="s">
        <v>1208</v>
      </c>
      <c r="B44" t="s">
        <v>360</v>
      </c>
      <c r="C44" t="s">
        <v>759</v>
      </c>
      <c r="D44">
        <v>50271</v>
      </c>
      <c r="E44">
        <v>50271</v>
      </c>
      <c r="F44" t="s">
        <v>1150</v>
      </c>
    </row>
    <row r="45" spans="1:6" x14ac:dyDescent="0.3">
      <c r="A45" t="s">
        <v>1209</v>
      </c>
      <c r="B45" t="s">
        <v>360</v>
      </c>
      <c r="C45" t="s">
        <v>1210</v>
      </c>
      <c r="D45">
        <v>20200</v>
      </c>
      <c r="E45">
        <v>20200</v>
      </c>
      <c r="F45" t="s">
        <v>1150</v>
      </c>
    </row>
    <row r="46" spans="1:6" x14ac:dyDescent="0.3">
      <c r="A46" t="s">
        <v>1211</v>
      </c>
      <c r="B46" t="s">
        <v>362</v>
      </c>
      <c r="C46" t="s">
        <v>743</v>
      </c>
      <c r="D46">
        <v>58751</v>
      </c>
      <c r="E46">
        <v>58751</v>
      </c>
      <c r="F46" t="s">
        <v>1150</v>
      </c>
    </row>
    <row r="47" spans="1:6" x14ac:dyDescent="0.3">
      <c r="A47" t="s">
        <v>1212</v>
      </c>
      <c r="B47" t="s">
        <v>362</v>
      </c>
      <c r="C47" t="s">
        <v>604</v>
      </c>
      <c r="D47">
        <v>70516</v>
      </c>
      <c r="E47">
        <v>70516</v>
      </c>
      <c r="F47" t="s">
        <v>1150</v>
      </c>
    </row>
    <row r="48" spans="1:6" x14ac:dyDescent="0.3">
      <c r="A48" t="s">
        <v>1213</v>
      </c>
      <c r="B48" t="s">
        <v>362</v>
      </c>
      <c r="C48" t="s">
        <v>805</v>
      </c>
      <c r="D48">
        <v>5565</v>
      </c>
      <c r="E48">
        <v>5565</v>
      </c>
      <c r="F48" t="s">
        <v>1150</v>
      </c>
    </row>
    <row r="49" spans="1:6" x14ac:dyDescent="0.3">
      <c r="A49" t="s">
        <v>1214</v>
      </c>
      <c r="B49" t="s">
        <v>364</v>
      </c>
      <c r="C49" t="s">
        <v>543</v>
      </c>
      <c r="D49">
        <v>71571</v>
      </c>
      <c r="E49">
        <v>0</v>
      </c>
      <c r="F49" t="s">
        <v>346</v>
      </c>
    </row>
    <row r="50" spans="1:6" x14ac:dyDescent="0.3">
      <c r="A50" t="s">
        <v>1215</v>
      </c>
      <c r="B50" t="s">
        <v>364</v>
      </c>
      <c r="C50" t="s">
        <v>1216</v>
      </c>
      <c r="D50">
        <v>15614</v>
      </c>
      <c r="E50">
        <v>0</v>
      </c>
      <c r="F50" t="s">
        <v>346</v>
      </c>
    </row>
    <row r="51" spans="1:6" x14ac:dyDescent="0.3">
      <c r="A51" t="s">
        <v>1217</v>
      </c>
      <c r="B51" t="s">
        <v>364</v>
      </c>
      <c r="C51" t="s">
        <v>787</v>
      </c>
      <c r="D51">
        <v>57220</v>
      </c>
      <c r="E51">
        <v>57220</v>
      </c>
      <c r="F51" t="s">
        <v>1150</v>
      </c>
    </row>
    <row r="52" spans="1:6" x14ac:dyDescent="0.3">
      <c r="A52" t="s">
        <v>1218</v>
      </c>
      <c r="B52" t="s">
        <v>364</v>
      </c>
      <c r="C52" t="s">
        <v>725</v>
      </c>
      <c r="D52">
        <v>50215</v>
      </c>
      <c r="E52">
        <v>50215</v>
      </c>
      <c r="F52" t="s">
        <v>1150</v>
      </c>
    </row>
    <row r="53" spans="1:6" x14ac:dyDescent="0.3">
      <c r="A53" t="s">
        <v>1219</v>
      </c>
      <c r="B53" t="s">
        <v>367</v>
      </c>
      <c r="C53" t="s">
        <v>743</v>
      </c>
      <c r="D53">
        <v>17624</v>
      </c>
      <c r="E53">
        <v>17624</v>
      </c>
      <c r="F53" t="s">
        <v>1150</v>
      </c>
    </row>
    <row r="54" spans="1:6" x14ac:dyDescent="0.3">
      <c r="A54" t="s">
        <v>1220</v>
      </c>
      <c r="B54" t="s">
        <v>367</v>
      </c>
      <c r="C54" t="s">
        <v>802</v>
      </c>
      <c r="D54">
        <v>74639</v>
      </c>
      <c r="E54">
        <v>0</v>
      </c>
      <c r="F54" t="s">
        <v>346</v>
      </c>
    </row>
    <row r="55" spans="1:6" x14ac:dyDescent="0.3">
      <c r="A55" t="s">
        <v>1221</v>
      </c>
      <c r="B55" t="s">
        <v>370</v>
      </c>
      <c r="C55" t="s">
        <v>951</v>
      </c>
      <c r="D55">
        <v>51462</v>
      </c>
      <c r="E55">
        <v>51462</v>
      </c>
      <c r="F55" t="s">
        <v>1150</v>
      </c>
    </row>
    <row r="56" spans="1:6" x14ac:dyDescent="0.3">
      <c r="A56" t="s">
        <v>1222</v>
      </c>
      <c r="B56" t="s">
        <v>370</v>
      </c>
      <c r="C56" t="s">
        <v>795</v>
      </c>
      <c r="D56">
        <v>39481</v>
      </c>
      <c r="E56">
        <v>39481</v>
      </c>
      <c r="F56" t="s">
        <v>1150</v>
      </c>
    </row>
    <row r="57" spans="1:6" x14ac:dyDescent="0.3">
      <c r="A57" t="s">
        <v>1223</v>
      </c>
      <c r="B57" t="s">
        <v>373</v>
      </c>
      <c r="C57" t="s">
        <v>1224</v>
      </c>
      <c r="D57">
        <v>38060</v>
      </c>
      <c r="E57">
        <v>0</v>
      </c>
      <c r="F57" t="s">
        <v>346</v>
      </c>
    </row>
    <row r="58" spans="1:6" x14ac:dyDescent="0.3">
      <c r="A58" t="s">
        <v>1225</v>
      </c>
      <c r="B58" t="s">
        <v>373</v>
      </c>
      <c r="C58" t="s">
        <v>1226</v>
      </c>
      <c r="D58">
        <v>16224</v>
      </c>
      <c r="E58">
        <v>16224</v>
      </c>
      <c r="F58" t="s">
        <v>1150</v>
      </c>
    </row>
    <row r="59" spans="1:6" x14ac:dyDescent="0.3">
      <c r="A59" t="s">
        <v>1227</v>
      </c>
      <c r="B59" t="s">
        <v>373</v>
      </c>
      <c r="C59" t="s">
        <v>936</v>
      </c>
      <c r="D59">
        <v>56259</v>
      </c>
      <c r="E59">
        <v>0</v>
      </c>
      <c r="F59" t="s">
        <v>346</v>
      </c>
    </row>
    <row r="60" spans="1:6" x14ac:dyDescent="0.3">
      <c r="A60" t="s">
        <v>1228</v>
      </c>
      <c r="B60" t="s">
        <v>373</v>
      </c>
      <c r="C60" t="s">
        <v>686</v>
      </c>
      <c r="D60">
        <v>41555</v>
      </c>
      <c r="E60">
        <v>41555</v>
      </c>
      <c r="F60" t="s">
        <v>1150</v>
      </c>
    </row>
    <row r="61" spans="1:6" x14ac:dyDescent="0.3">
      <c r="A61" t="s">
        <v>1229</v>
      </c>
      <c r="B61" t="s">
        <v>374</v>
      </c>
      <c r="C61" t="s">
        <v>359</v>
      </c>
      <c r="D61">
        <v>26602</v>
      </c>
      <c r="E61">
        <v>0</v>
      </c>
      <c r="F61" t="s">
        <v>346</v>
      </c>
    </row>
    <row r="62" spans="1:6" x14ac:dyDescent="0.3">
      <c r="A62" t="s">
        <v>1230</v>
      </c>
      <c r="B62" t="s">
        <v>374</v>
      </c>
      <c r="C62" t="s">
        <v>1231</v>
      </c>
      <c r="D62">
        <v>70919</v>
      </c>
      <c r="E62">
        <v>0</v>
      </c>
      <c r="F62" t="s">
        <v>346</v>
      </c>
    </row>
    <row r="63" spans="1:6" x14ac:dyDescent="0.3">
      <c r="A63" t="s">
        <v>1232</v>
      </c>
      <c r="B63" t="s">
        <v>374</v>
      </c>
      <c r="C63" t="s">
        <v>1233</v>
      </c>
      <c r="D63">
        <v>20429</v>
      </c>
      <c r="E63">
        <v>0</v>
      </c>
      <c r="F63" t="s">
        <v>346</v>
      </c>
    </row>
    <row r="64" spans="1:6" x14ac:dyDescent="0.3">
      <c r="A64" t="s">
        <v>1234</v>
      </c>
      <c r="B64" t="s">
        <v>374</v>
      </c>
      <c r="C64" t="s">
        <v>1235</v>
      </c>
      <c r="D64">
        <v>37277</v>
      </c>
      <c r="E64">
        <v>37277</v>
      </c>
      <c r="F64" t="s">
        <v>1150</v>
      </c>
    </row>
    <row r="65" spans="1:6" x14ac:dyDescent="0.3">
      <c r="A65" t="s">
        <v>1236</v>
      </c>
      <c r="B65" t="s">
        <v>376</v>
      </c>
      <c r="C65" t="s">
        <v>1237</v>
      </c>
      <c r="D65">
        <v>38948</v>
      </c>
      <c r="E65">
        <v>38948</v>
      </c>
      <c r="F65" t="s">
        <v>1150</v>
      </c>
    </row>
    <row r="66" spans="1:6" x14ac:dyDescent="0.3">
      <c r="A66" t="s">
        <v>1238</v>
      </c>
      <c r="B66" t="s">
        <v>376</v>
      </c>
      <c r="C66" t="s">
        <v>451</v>
      </c>
      <c r="D66">
        <v>53625</v>
      </c>
      <c r="E66">
        <v>53625</v>
      </c>
      <c r="F66" t="s">
        <v>1150</v>
      </c>
    </row>
    <row r="67" spans="1:6" x14ac:dyDescent="0.3">
      <c r="A67" t="s">
        <v>1239</v>
      </c>
      <c r="B67" t="s">
        <v>376</v>
      </c>
      <c r="C67" t="s">
        <v>359</v>
      </c>
      <c r="D67">
        <v>67073</v>
      </c>
      <c r="E67">
        <v>0</v>
      </c>
      <c r="F67" t="s">
        <v>346</v>
      </c>
    </row>
    <row r="68" spans="1:6" x14ac:dyDescent="0.3">
      <c r="A68" t="s">
        <v>1240</v>
      </c>
      <c r="B68" t="s">
        <v>376</v>
      </c>
      <c r="C68" t="s">
        <v>1172</v>
      </c>
      <c r="D68">
        <v>56301</v>
      </c>
      <c r="E68">
        <v>0</v>
      </c>
      <c r="F68" t="s">
        <v>346</v>
      </c>
    </row>
    <row r="69" spans="1:6" x14ac:dyDescent="0.3">
      <c r="A69" t="s">
        <v>1241</v>
      </c>
      <c r="B69" t="s">
        <v>376</v>
      </c>
      <c r="C69" t="s">
        <v>1242</v>
      </c>
      <c r="D69">
        <v>26737</v>
      </c>
      <c r="E69">
        <v>26737</v>
      </c>
      <c r="F69" t="s">
        <v>1150</v>
      </c>
    </row>
    <row r="70" spans="1:6" x14ac:dyDescent="0.3">
      <c r="A70" t="s">
        <v>1243</v>
      </c>
      <c r="B70" t="s">
        <v>379</v>
      </c>
      <c r="C70" t="s">
        <v>660</v>
      </c>
      <c r="D70">
        <v>32935</v>
      </c>
      <c r="E70">
        <v>0</v>
      </c>
      <c r="F70" t="s">
        <v>346</v>
      </c>
    </row>
    <row r="71" spans="1:6" x14ac:dyDescent="0.3">
      <c r="A71" t="s">
        <v>1244</v>
      </c>
      <c r="B71" t="s">
        <v>379</v>
      </c>
      <c r="C71" t="s">
        <v>732</v>
      </c>
      <c r="D71">
        <v>64401</v>
      </c>
      <c r="E71">
        <v>64401</v>
      </c>
      <c r="F71" t="s">
        <v>1150</v>
      </c>
    </row>
    <row r="72" spans="1:6" x14ac:dyDescent="0.3">
      <c r="A72" t="s">
        <v>1245</v>
      </c>
      <c r="B72" t="s">
        <v>381</v>
      </c>
      <c r="C72" t="s">
        <v>843</v>
      </c>
      <c r="D72">
        <v>19752</v>
      </c>
      <c r="E72">
        <v>19752</v>
      </c>
      <c r="F72" t="s">
        <v>1150</v>
      </c>
    </row>
    <row r="73" spans="1:6" x14ac:dyDescent="0.3">
      <c r="A73" t="s">
        <v>1246</v>
      </c>
      <c r="B73" t="s">
        <v>381</v>
      </c>
      <c r="C73" t="s">
        <v>1247</v>
      </c>
      <c r="D73">
        <v>23401</v>
      </c>
      <c r="E73">
        <v>23401</v>
      </c>
      <c r="F73" t="s">
        <v>1150</v>
      </c>
    </row>
    <row r="74" spans="1:6" x14ac:dyDescent="0.3">
      <c r="A74" t="s">
        <v>1248</v>
      </c>
      <c r="B74" t="s">
        <v>381</v>
      </c>
      <c r="C74" t="s">
        <v>442</v>
      </c>
      <c r="D74">
        <v>60780</v>
      </c>
      <c r="E74">
        <v>0</v>
      </c>
      <c r="F74" t="s">
        <v>346</v>
      </c>
    </row>
    <row r="75" spans="1:6" x14ac:dyDescent="0.3">
      <c r="A75" t="s">
        <v>1249</v>
      </c>
      <c r="B75" t="s">
        <v>381</v>
      </c>
      <c r="C75" t="s">
        <v>1250</v>
      </c>
      <c r="D75">
        <v>11339</v>
      </c>
      <c r="E75">
        <v>0</v>
      </c>
      <c r="F75" t="s">
        <v>1157</v>
      </c>
    </row>
    <row r="76" spans="1:6" x14ac:dyDescent="0.3">
      <c r="A76" t="s">
        <v>1251</v>
      </c>
      <c r="B76" t="s">
        <v>381</v>
      </c>
      <c r="C76" t="s">
        <v>576</v>
      </c>
      <c r="D76">
        <v>51373</v>
      </c>
      <c r="E76">
        <v>51373</v>
      </c>
      <c r="F76" t="s">
        <v>1150</v>
      </c>
    </row>
    <row r="77" spans="1:6" x14ac:dyDescent="0.3">
      <c r="A77" t="s">
        <v>1252</v>
      </c>
      <c r="B77" t="s">
        <v>383</v>
      </c>
      <c r="C77" t="s">
        <v>1253</v>
      </c>
      <c r="D77">
        <v>53322</v>
      </c>
      <c r="E77">
        <v>53322</v>
      </c>
      <c r="F77" t="s">
        <v>1150</v>
      </c>
    </row>
    <row r="78" spans="1:6" x14ac:dyDescent="0.3">
      <c r="A78" t="s">
        <v>1254</v>
      </c>
      <c r="B78" t="s">
        <v>383</v>
      </c>
      <c r="C78" t="s">
        <v>940</v>
      </c>
      <c r="D78">
        <v>39870</v>
      </c>
      <c r="E78">
        <v>0</v>
      </c>
      <c r="F78" t="s">
        <v>346</v>
      </c>
    </row>
    <row r="79" spans="1:6" x14ac:dyDescent="0.3">
      <c r="A79" t="s">
        <v>1255</v>
      </c>
      <c r="B79" t="s">
        <v>383</v>
      </c>
      <c r="C79" t="s">
        <v>772</v>
      </c>
      <c r="D79">
        <v>32359</v>
      </c>
      <c r="E79">
        <v>32359</v>
      </c>
      <c r="F79" t="s">
        <v>1150</v>
      </c>
    </row>
    <row r="80" spans="1:6" x14ac:dyDescent="0.3">
      <c r="A80" t="s">
        <v>1256</v>
      </c>
      <c r="B80" t="s">
        <v>386</v>
      </c>
      <c r="C80" t="s">
        <v>652</v>
      </c>
      <c r="D80">
        <v>65341</v>
      </c>
      <c r="E80">
        <v>65341</v>
      </c>
      <c r="F80" t="s">
        <v>1150</v>
      </c>
    </row>
    <row r="81" spans="1:6" x14ac:dyDescent="0.3">
      <c r="A81" t="s">
        <v>1257</v>
      </c>
      <c r="B81" t="s">
        <v>386</v>
      </c>
      <c r="C81" t="s">
        <v>1258</v>
      </c>
      <c r="D81">
        <v>62634</v>
      </c>
      <c r="E81">
        <v>62634</v>
      </c>
      <c r="F81" t="s">
        <v>1150</v>
      </c>
    </row>
    <row r="82" spans="1:6" x14ac:dyDescent="0.3">
      <c r="A82" t="s">
        <v>1259</v>
      </c>
      <c r="B82" t="s">
        <v>388</v>
      </c>
      <c r="C82" t="s">
        <v>341</v>
      </c>
      <c r="D82">
        <v>74687</v>
      </c>
      <c r="E82">
        <v>0</v>
      </c>
      <c r="F82" t="s">
        <v>1157</v>
      </c>
    </row>
    <row r="83" spans="1:6" x14ac:dyDescent="0.3">
      <c r="A83" t="s">
        <v>1260</v>
      </c>
      <c r="B83" t="s">
        <v>388</v>
      </c>
      <c r="C83" t="s">
        <v>469</v>
      </c>
      <c r="D83">
        <v>50053</v>
      </c>
      <c r="E83">
        <v>50053</v>
      </c>
      <c r="F83" t="s">
        <v>1150</v>
      </c>
    </row>
    <row r="84" spans="1:6" x14ac:dyDescent="0.3">
      <c r="A84" t="s">
        <v>1261</v>
      </c>
      <c r="B84" t="s">
        <v>390</v>
      </c>
      <c r="C84" t="s">
        <v>593</v>
      </c>
      <c r="D84">
        <v>74905</v>
      </c>
      <c r="E84">
        <v>74905</v>
      </c>
      <c r="F84" t="s">
        <v>1150</v>
      </c>
    </row>
    <row r="85" spans="1:6" x14ac:dyDescent="0.3">
      <c r="A85" t="s">
        <v>1262</v>
      </c>
      <c r="B85" t="s">
        <v>390</v>
      </c>
      <c r="C85" t="s">
        <v>1263</v>
      </c>
      <c r="D85">
        <v>65961</v>
      </c>
      <c r="E85">
        <v>65961</v>
      </c>
      <c r="F85" t="s">
        <v>1150</v>
      </c>
    </row>
    <row r="86" spans="1:6" x14ac:dyDescent="0.3">
      <c r="A86" t="s">
        <v>1264</v>
      </c>
      <c r="B86" t="s">
        <v>390</v>
      </c>
      <c r="C86" t="s">
        <v>585</v>
      </c>
      <c r="D86">
        <v>53188</v>
      </c>
      <c r="E86">
        <v>0</v>
      </c>
      <c r="F86" t="s">
        <v>346</v>
      </c>
    </row>
    <row r="87" spans="1:6" x14ac:dyDescent="0.3">
      <c r="A87" t="s">
        <v>1265</v>
      </c>
      <c r="B87" t="s">
        <v>392</v>
      </c>
      <c r="C87" t="s">
        <v>738</v>
      </c>
      <c r="D87">
        <v>38752</v>
      </c>
      <c r="E87">
        <v>38752</v>
      </c>
      <c r="F87" t="s">
        <v>1150</v>
      </c>
    </row>
    <row r="88" spans="1:6" x14ac:dyDescent="0.3">
      <c r="A88" t="s">
        <v>1266</v>
      </c>
      <c r="B88" t="s">
        <v>392</v>
      </c>
      <c r="C88" t="s">
        <v>464</v>
      </c>
      <c r="D88">
        <v>21585</v>
      </c>
      <c r="E88">
        <v>21585</v>
      </c>
      <c r="F88" t="s">
        <v>1150</v>
      </c>
    </row>
    <row r="89" spans="1:6" x14ac:dyDescent="0.3">
      <c r="A89" t="s">
        <v>1267</v>
      </c>
      <c r="B89" t="s">
        <v>392</v>
      </c>
      <c r="C89" t="s">
        <v>1005</v>
      </c>
      <c r="D89">
        <v>54152</v>
      </c>
      <c r="E89">
        <v>0</v>
      </c>
      <c r="F89" t="s">
        <v>346</v>
      </c>
    </row>
    <row r="90" spans="1:6" x14ac:dyDescent="0.3">
      <c r="A90" t="s">
        <v>1268</v>
      </c>
      <c r="B90" t="s">
        <v>392</v>
      </c>
      <c r="C90" t="s">
        <v>1269</v>
      </c>
      <c r="D90">
        <v>42468</v>
      </c>
      <c r="E90">
        <v>0</v>
      </c>
      <c r="F90" t="s">
        <v>346</v>
      </c>
    </row>
    <row r="91" spans="1:6" x14ac:dyDescent="0.3">
      <c r="A91" t="s">
        <v>1270</v>
      </c>
      <c r="B91" t="s">
        <v>395</v>
      </c>
      <c r="C91" t="s">
        <v>515</v>
      </c>
      <c r="D91">
        <v>29678</v>
      </c>
      <c r="E91">
        <v>0</v>
      </c>
      <c r="F91" t="s">
        <v>346</v>
      </c>
    </row>
    <row r="92" spans="1:6" x14ac:dyDescent="0.3">
      <c r="A92" t="s">
        <v>1271</v>
      </c>
      <c r="B92" t="s">
        <v>395</v>
      </c>
      <c r="C92" t="s">
        <v>564</v>
      </c>
      <c r="D92">
        <v>16588</v>
      </c>
      <c r="E92">
        <v>0</v>
      </c>
      <c r="F92" t="s">
        <v>346</v>
      </c>
    </row>
    <row r="93" spans="1:6" x14ac:dyDescent="0.3">
      <c r="A93" t="s">
        <v>1272</v>
      </c>
      <c r="B93" t="s">
        <v>395</v>
      </c>
      <c r="C93" t="s">
        <v>339</v>
      </c>
      <c r="D93">
        <v>46692</v>
      </c>
      <c r="E93">
        <v>46692</v>
      </c>
      <c r="F93" t="s">
        <v>1150</v>
      </c>
    </row>
    <row r="94" spans="1:6" x14ac:dyDescent="0.3">
      <c r="A94" t="s">
        <v>1273</v>
      </c>
      <c r="B94" t="s">
        <v>395</v>
      </c>
      <c r="C94" t="s">
        <v>700</v>
      </c>
      <c r="D94">
        <v>38758</v>
      </c>
      <c r="E94">
        <v>38758</v>
      </c>
      <c r="F94" t="s">
        <v>1150</v>
      </c>
    </row>
    <row r="95" spans="1:6" x14ac:dyDescent="0.3">
      <c r="A95" t="s">
        <v>1274</v>
      </c>
      <c r="B95" t="s">
        <v>398</v>
      </c>
      <c r="C95" t="s">
        <v>793</v>
      </c>
      <c r="D95">
        <v>35150</v>
      </c>
      <c r="E95">
        <v>0</v>
      </c>
      <c r="F95" t="s">
        <v>1157</v>
      </c>
    </row>
    <row r="96" spans="1:6" x14ac:dyDescent="0.3">
      <c r="A96" t="s">
        <v>1275</v>
      </c>
      <c r="B96" t="s">
        <v>398</v>
      </c>
      <c r="C96" t="s">
        <v>1276</v>
      </c>
      <c r="D96">
        <v>64802</v>
      </c>
      <c r="E96">
        <v>64802</v>
      </c>
      <c r="F96" t="s">
        <v>1150</v>
      </c>
    </row>
    <row r="97" spans="1:6" x14ac:dyDescent="0.3">
      <c r="A97" t="s">
        <v>1277</v>
      </c>
      <c r="B97" t="s">
        <v>398</v>
      </c>
      <c r="C97" t="s">
        <v>1278</v>
      </c>
      <c r="D97">
        <v>36996</v>
      </c>
      <c r="E97">
        <v>0</v>
      </c>
      <c r="F97" t="s">
        <v>346</v>
      </c>
    </row>
    <row r="98" spans="1:6" x14ac:dyDescent="0.3">
      <c r="A98" t="s">
        <v>1279</v>
      </c>
      <c r="B98" t="s">
        <v>401</v>
      </c>
      <c r="C98" t="s">
        <v>359</v>
      </c>
      <c r="D98">
        <v>14564</v>
      </c>
      <c r="E98">
        <v>14564</v>
      </c>
      <c r="F98" t="s">
        <v>1150</v>
      </c>
    </row>
    <row r="99" spans="1:6" x14ac:dyDescent="0.3">
      <c r="A99" t="s">
        <v>1280</v>
      </c>
      <c r="B99" t="s">
        <v>401</v>
      </c>
      <c r="C99" t="s">
        <v>369</v>
      </c>
      <c r="D99">
        <v>46403</v>
      </c>
      <c r="E99">
        <v>46403</v>
      </c>
      <c r="F99" t="s">
        <v>1150</v>
      </c>
    </row>
    <row r="100" spans="1:6" x14ac:dyDescent="0.3">
      <c r="A100" t="s">
        <v>1281</v>
      </c>
      <c r="B100" t="s">
        <v>401</v>
      </c>
      <c r="C100" t="s">
        <v>694</v>
      </c>
      <c r="D100">
        <v>20014</v>
      </c>
      <c r="E100">
        <v>20014</v>
      </c>
      <c r="F100" t="s">
        <v>1150</v>
      </c>
    </row>
    <row r="101" spans="1:6" x14ac:dyDescent="0.3">
      <c r="A101" t="s">
        <v>1282</v>
      </c>
      <c r="B101" t="s">
        <v>402</v>
      </c>
      <c r="C101" t="s">
        <v>1269</v>
      </c>
      <c r="D101">
        <v>14110</v>
      </c>
      <c r="E101">
        <v>14110</v>
      </c>
      <c r="F101" t="s">
        <v>1150</v>
      </c>
    </row>
    <row r="102" spans="1:6" x14ac:dyDescent="0.3">
      <c r="A102" t="s">
        <v>1283</v>
      </c>
      <c r="B102" t="s">
        <v>402</v>
      </c>
      <c r="C102" t="s">
        <v>1284</v>
      </c>
      <c r="D102">
        <v>36129</v>
      </c>
      <c r="E102">
        <v>36129</v>
      </c>
      <c r="F102" t="s">
        <v>1150</v>
      </c>
    </row>
    <row r="103" spans="1:6" x14ac:dyDescent="0.3">
      <c r="A103" t="s">
        <v>1285</v>
      </c>
      <c r="B103" t="s">
        <v>402</v>
      </c>
      <c r="C103" t="s">
        <v>755</v>
      </c>
      <c r="D103">
        <v>53185</v>
      </c>
      <c r="E103">
        <v>0</v>
      </c>
      <c r="F103" t="s">
        <v>1157</v>
      </c>
    </row>
    <row r="104" spans="1:6" x14ac:dyDescent="0.3">
      <c r="A104" t="s">
        <v>1286</v>
      </c>
      <c r="B104" t="s">
        <v>402</v>
      </c>
      <c r="C104" t="s">
        <v>525</v>
      </c>
      <c r="D104">
        <v>32359</v>
      </c>
      <c r="E104">
        <v>32359</v>
      </c>
      <c r="F104" t="s">
        <v>1150</v>
      </c>
    </row>
    <row r="105" spans="1:6" x14ac:dyDescent="0.3">
      <c r="A105" t="s">
        <v>1287</v>
      </c>
      <c r="B105" t="s">
        <v>402</v>
      </c>
      <c r="C105" t="s">
        <v>1193</v>
      </c>
      <c r="D105">
        <v>15443</v>
      </c>
      <c r="E105">
        <v>0</v>
      </c>
      <c r="F105" t="s">
        <v>1157</v>
      </c>
    </row>
    <row r="106" spans="1:6" x14ac:dyDescent="0.3">
      <c r="A106" t="s">
        <v>1288</v>
      </c>
      <c r="B106" t="s">
        <v>403</v>
      </c>
      <c r="C106" t="s">
        <v>567</v>
      </c>
      <c r="D106">
        <v>58502</v>
      </c>
      <c r="E106">
        <v>58502</v>
      </c>
      <c r="F106" t="s">
        <v>1150</v>
      </c>
    </row>
    <row r="107" spans="1:6" x14ac:dyDescent="0.3">
      <c r="A107" t="s">
        <v>1289</v>
      </c>
      <c r="B107" t="s">
        <v>403</v>
      </c>
      <c r="C107" t="s">
        <v>1016</v>
      </c>
      <c r="D107">
        <v>16464</v>
      </c>
      <c r="E107">
        <v>0</v>
      </c>
      <c r="F107" t="s">
        <v>1157</v>
      </c>
    </row>
    <row r="108" spans="1:6" x14ac:dyDescent="0.3">
      <c r="A108" t="s">
        <v>1290</v>
      </c>
      <c r="B108" t="s">
        <v>403</v>
      </c>
      <c r="C108" t="s">
        <v>808</v>
      </c>
      <c r="D108">
        <v>44924</v>
      </c>
      <c r="E108">
        <v>44924</v>
      </c>
      <c r="F108" t="s">
        <v>1150</v>
      </c>
    </row>
    <row r="109" spans="1:6" x14ac:dyDescent="0.3">
      <c r="A109" t="s">
        <v>1291</v>
      </c>
      <c r="B109" t="s">
        <v>403</v>
      </c>
      <c r="C109" t="s">
        <v>506</v>
      </c>
      <c r="D109">
        <v>55217</v>
      </c>
      <c r="E109">
        <v>55217</v>
      </c>
      <c r="F109" t="s">
        <v>1150</v>
      </c>
    </row>
    <row r="110" spans="1:6" x14ac:dyDescent="0.3">
      <c r="A110" t="s">
        <v>1292</v>
      </c>
      <c r="B110" t="s">
        <v>403</v>
      </c>
      <c r="C110" t="s">
        <v>504</v>
      </c>
      <c r="D110">
        <v>43027</v>
      </c>
      <c r="E110">
        <v>43027</v>
      </c>
      <c r="F110" t="s">
        <v>1150</v>
      </c>
    </row>
    <row r="111" spans="1:6" x14ac:dyDescent="0.3">
      <c r="A111" t="s">
        <v>1293</v>
      </c>
      <c r="B111" t="s">
        <v>406</v>
      </c>
      <c r="C111" t="s">
        <v>341</v>
      </c>
      <c r="D111">
        <v>49650</v>
      </c>
      <c r="E111">
        <v>0</v>
      </c>
      <c r="F111" t="s">
        <v>1157</v>
      </c>
    </row>
    <row r="112" spans="1:6" x14ac:dyDescent="0.3">
      <c r="A112" t="s">
        <v>1294</v>
      </c>
      <c r="B112" t="s">
        <v>406</v>
      </c>
      <c r="C112" t="s">
        <v>1216</v>
      </c>
      <c r="D112">
        <v>66006</v>
      </c>
      <c r="E112">
        <v>0</v>
      </c>
      <c r="F112" t="s">
        <v>346</v>
      </c>
    </row>
    <row r="113" spans="1:6" x14ac:dyDescent="0.3">
      <c r="A113" t="s">
        <v>1295</v>
      </c>
      <c r="B113" t="s">
        <v>408</v>
      </c>
      <c r="C113" t="s">
        <v>1073</v>
      </c>
      <c r="D113">
        <v>55776</v>
      </c>
      <c r="E113">
        <v>55776</v>
      </c>
      <c r="F113" t="s">
        <v>1150</v>
      </c>
    </row>
    <row r="114" spans="1:6" x14ac:dyDescent="0.3">
      <c r="A114" t="s">
        <v>1296</v>
      </c>
      <c r="B114" t="s">
        <v>408</v>
      </c>
      <c r="C114" t="s">
        <v>472</v>
      </c>
      <c r="D114">
        <v>17457</v>
      </c>
      <c r="E114">
        <v>17457</v>
      </c>
      <c r="F114" t="s">
        <v>1150</v>
      </c>
    </row>
    <row r="115" spans="1:6" x14ac:dyDescent="0.3">
      <c r="A115" t="s">
        <v>1297</v>
      </c>
      <c r="B115" t="s">
        <v>411</v>
      </c>
      <c r="C115" t="s">
        <v>1298</v>
      </c>
      <c r="D115">
        <v>38393</v>
      </c>
      <c r="E115">
        <v>0</v>
      </c>
      <c r="F115" t="s">
        <v>346</v>
      </c>
    </row>
    <row r="116" spans="1:6" x14ac:dyDescent="0.3">
      <c r="A116" t="s">
        <v>1299</v>
      </c>
      <c r="B116" t="s">
        <v>411</v>
      </c>
      <c r="C116" t="s">
        <v>905</v>
      </c>
      <c r="D116">
        <v>16363</v>
      </c>
      <c r="E116">
        <v>0</v>
      </c>
      <c r="F116" t="s">
        <v>346</v>
      </c>
    </row>
    <row r="117" spans="1:6" x14ac:dyDescent="0.3">
      <c r="A117" t="s">
        <v>1300</v>
      </c>
      <c r="B117" t="s">
        <v>411</v>
      </c>
      <c r="C117" t="s">
        <v>1301</v>
      </c>
      <c r="D117">
        <v>32565</v>
      </c>
      <c r="E117">
        <v>32565</v>
      </c>
      <c r="F117" t="s">
        <v>1150</v>
      </c>
    </row>
    <row r="118" spans="1:6" x14ac:dyDescent="0.3">
      <c r="A118" t="s">
        <v>1302</v>
      </c>
      <c r="B118" t="s">
        <v>412</v>
      </c>
      <c r="C118" t="s">
        <v>1303</v>
      </c>
      <c r="D118">
        <v>56218</v>
      </c>
      <c r="E118">
        <v>0</v>
      </c>
      <c r="F118" t="s">
        <v>1157</v>
      </c>
    </row>
    <row r="119" spans="1:6" x14ac:dyDescent="0.3">
      <c r="A119" t="s">
        <v>1304</v>
      </c>
      <c r="B119" t="s">
        <v>412</v>
      </c>
      <c r="C119" t="s">
        <v>348</v>
      </c>
      <c r="D119">
        <v>36399</v>
      </c>
      <c r="E119">
        <v>36399</v>
      </c>
      <c r="F119" t="s">
        <v>1150</v>
      </c>
    </row>
    <row r="120" spans="1:6" x14ac:dyDescent="0.3">
      <c r="A120" t="s">
        <v>1305</v>
      </c>
      <c r="B120" t="s">
        <v>412</v>
      </c>
      <c r="C120" t="s">
        <v>429</v>
      </c>
      <c r="D120">
        <v>7767</v>
      </c>
      <c r="E120">
        <v>7767</v>
      </c>
      <c r="F120" t="s">
        <v>1150</v>
      </c>
    </row>
    <row r="121" spans="1:6" x14ac:dyDescent="0.3">
      <c r="A121" t="s">
        <v>1306</v>
      </c>
      <c r="B121" t="s">
        <v>412</v>
      </c>
      <c r="C121" t="s">
        <v>1233</v>
      </c>
      <c r="D121">
        <v>36230</v>
      </c>
      <c r="E121">
        <v>0</v>
      </c>
      <c r="F121" t="s">
        <v>346</v>
      </c>
    </row>
    <row r="122" spans="1:6" x14ac:dyDescent="0.3">
      <c r="A122" t="s">
        <v>1307</v>
      </c>
      <c r="B122" t="s">
        <v>412</v>
      </c>
      <c r="C122" t="s">
        <v>556</v>
      </c>
      <c r="D122">
        <v>18093</v>
      </c>
      <c r="E122">
        <v>18093</v>
      </c>
      <c r="F122" t="s">
        <v>1150</v>
      </c>
    </row>
    <row r="123" spans="1:6" x14ac:dyDescent="0.3">
      <c r="A123" t="s">
        <v>1308</v>
      </c>
      <c r="B123" t="s">
        <v>415</v>
      </c>
      <c r="C123" t="s">
        <v>922</v>
      </c>
      <c r="D123">
        <v>6922</v>
      </c>
      <c r="E123">
        <v>6922</v>
      </c>
      <c r="F123" t="s">
        <v>1150</v>
      </c>
    </row>
    <row r="124" spans="1:6" x14ac:dyDescent="0.3">
      <c r="A124" t="s">
        <v>1309</v>
      </c>
      <c r="B124" t="s">
        <v>415</v>
      </c>
      <c r="C124" t="s">
        <v>1098</v>
      </c>
      <c r="D124">
        <v>73783</v>
      </c>
      <c r="E124">
        <v>73783</v>
      </c>
      <c r="F124" t="s">
        <v>1150</v>
      </c>
    </row>
    <row r="125" spans="1:6" x14ac:dyDescent="0.3">
      <c r="A125" t="s">
        <v>1310</v>
      </c>
      <c r="B125" t="s">
        <v>415</v>
      </c>
      <c r="C125" t="s">
        <v>1122</v>
      </c>
      <c r="D125">
        <v>26911</v>
      </c>
      <c r="E125">
        <v>0</v>
      </c>
      <c r="F125" t="s">
        <v>1157</v>
      </c>
    </row>
    <row r="126" spans="1:6" x14ac:dyDescent="0.3">
      <c r="A126" t="s">
        <v>1311</v>
      </c>
      <c r="B126" t="s">
        <v>415</v>
      </c>
      <c r="C126" t="s">
        <v>1312</v>
      </c>
      <c r="D126">
        <v>53912</v>
      </c>
      <c r="E126">
        <v>53912</v>
      </c>
      <c r="F126" t="s">
        <v>1150</v>
      </c>
    </row>
    <row r="127" spans="1:6" x14ac:dyDescent="0.3">
      <c r="A127" t="s">
        <v>1313</v>
      </c>
      <c r="B127" t="s">
        <v>415</v>
      </c>
      <c r="C127" t="s">
        <v>519</v>
      </c>
      <c r="D127">
        <v>38734</v>
      </c>
      <c r="E127">
        <v>38734</v>
      </c>
      <c r="F127" t="s">
        <v>1150</v>
      </c>
    </row>
    <row r="128" spans="1:6" x14ac:dyDescent="0.3">
      <c r="A128" t="s">
        <v>1314</v>
      </c>
      <c r="B128" t="s">
        <v>417</v>
      </c>
      <c r="C128" t="s">
        <v>715</v>
      </c>
      <c r="D128">
        <v>32240</v>
      </c>
      <c r="E128">
        <v>0</v>
      </c>
      <c r="F128" t="s">
        <v>346</v>
      </c>
    </row>
    <row r="129" spans="1:6" x14ac:dyDescent="0.3">
      <c r="A129" t="s">
        <v>1315</v>
      </c>
      <c r="B129" t="s">
        <v>417</v>
      </c>
      <c r="C129" t="s">
        <v>400</v>
      </c>
      <c r="D129">
        <v>36342</v>
      </c>
      <c r="E129">
        <v>0</v>
      </c>
      <c r="F129" t="s">
        <v>346</v>
      </c>
    </row>
    <row r="130" spans="1:6" x14ac:dyDescent="0.3">
      <c r="A130" t="s">
        <v>1316</v>
      </c>
      <c r="B130" t="s">
        <v>417</v>
      </c>
      <c r="C130" t="s">
        <v>528</v>
      </c>
      <c r="D130">
        <v>36022</v>
      </c>
      <c r="E130">
        <v>36022</v>
      </c>
      <c r="F130" t="s">
        <v>1150</v>
      </c>
    </row>
    <row r="131" spans="1:6" x14ac:dyDescent="0.3">
      <c r="A131" t="s">
        <v>1317</v>
      </c>
      <c r="B131" t="s">
        <v>417</v>
      </c>
      <c r="C131" t="s">
        <v>512</v>
      </c>
      <c r="D131">
        <v>65903</v>
      </c>
      <c r="E131">
        <v>65903</v>
      </c>
      <c r="F131" t="s">
        <v>1150</v>
      </c>
    </row>
    <row r="132" spans="1:6" x14ac:dyDescent="0.3">
      <c r="A132" t="s">
        <v>1318</v>
      </c>
      <c r="B132" t="s">
        <v>417</v>
      </c>
      <c r="C132" t="s">
        <v>1226</v>
      </c>
      <c r="D132">
        <v>24707</v>
      </c>
      <c r="E132">
        <v>24707</v>
      </c>
      <c r="F132" t="s">
        <v>1150</v>
      </c>
    </row>
    <row r="133" spans="1:6" x14ac:dyDescent="0.3">
      <c r="A133" t="s">
        <v>1319</v>
      </c>
      <c r="B133" t="s">
        <v>419</v>
      </c>
      <c r="C133" t="s">
        <v>366</v>
      </c>
      <c r="D133">
        <v>23298</v>
      </c>
      <c r="E133">
        <v>23298</v>
      </c>
      <c r="F133" t="s">
        <v>1150</v>
      </c>
    </row>
    <row r="134" spans="1:6" x14ac:dyDescent="0.3">
      <c r="A134" t="s">
        <v>1320</v>
      </c>
      <c r="B134" t="s">
        <v>419</v>
      </c>
      <c r="C134" t="s">
        <v>385</v>
      </c>
      <c r="D134">
        <v>29921</v>
      </c>
      <c r="E134">
        <v>0</v>
      </c>
      <c r="F134" t="s">
        <v>346</v>
      </c>
    </row>
    <row r="135" spans="1:6" x14ac:dyDescent="0.3">
      <c r="A135" t="s">
        <v>1321</v>
      </c>
      <c r="B135" t="s">
        <v>419</v>
      </c>
      <c r="C135" t="s">
        <v>873</v>
      </c>
      <c r="D135">
        <v>40950</v>
      </c>
      <c r="E135">
        <v>0</v>
      </c>
      <c r="F135" t="s">
        <v>1157</v>
      </c>
    </row>
    <row r="136" spans="1:6" x14ac:dyDescent="0.3">
      <c r="A136" t="s">
        <v>1322</v>
      </c>
      <c r="B136" t="s">
        <v>421</v>
      </c>
      <c r="C136" t="s">
        <v>483</v>
      </c>
      <c r="D136">
        <v>70443</v>
      </c>
      <c r="E136">
        <v>70443</v>
      </c>
      <c r="F136" t="s">
        <v>1150</v>
      </c>
    </row>
    <row r="137" spans="1:6" x14ac:dyDescent="0.3">
      <c r="A137" t="s">
        <v>1323</v>
      </c>
      <c r="B137" t="s">
        <v>421</v>
      </c>
      <c r="C137" t="s">
        <v>680</v>
      </c>
      <c r="D137">
        <v>24657</v>
      </c>
      <c r="E137">
        <v>24657</v>
      </c>
      <c r="F137" t="s">
        <v>1150</v>
      </c>
    </row>
    <row r="138" spans="1:6" x14ac:dyDescent="0.3">
      <c r="A138" t="s">
        <v>1324</v>
      </c>
      <c r="B138" t="s">
        <v>424</v>
      </c>
      <c r="C138" t="s">
        <v>459</v>
      </c>
      <c r="D138">
        <v>24392</v>
      </c>
      <c r="E138">
        <v>0</v>
      </c>
      <c r="F138" t="s">
        <v>346</v>
      </c>
    </row>
    <row r="139" spans="1:6" x14ac:dyDescent="0.3">
      <c r="A139" t="s">
        <v>1325</v>
      </c>
      <c r="B139" t="s">
        <v>424</v>
      </c>
      <c r="C139" t="s">
        <v>1258</v>
      </c>
      <c r="D139">
        <v>50528</v>
      </c>
      <c r="E139">
        <v>50528</v>
      </c>
      <c r="F139" t="s">
        <v>1150</v>
      </c>
    </row>
    <row r="140" spans="1:6" x14ac:dyDescent="0.3">
      <c r="A140" t="s">
        <v>1326</v>
      </c>
      <c r="B140" t="s">
        <v>424</v>
      </c>
      <c r="C140" t="s">
        <v>1327</v>
      </c>
      <c r="D140">
        <v>42303</v>
      </c>
      <c r="E140">
        <v>42303</v>
      </c>
      <c r="F140" t="s">
        <v>1150</v>
      </c>
    </row>
    <row r="141" spans="1:6" x14ac:dyDescent="0.3">
      <c r="A141" t="s">
        <v>1328</v>
      </c>
      <c r="B141" t="s">
        <v>427</v>
      </c>
      <c r="C141" t="s">
        <v>1329</v>
      </c>
      <c r="D141">
        <v>34064</v>
      </c>
      <c r="E141">
        <v>0</v>
      </c>
      <c r="F141" t="s">
        <v>1157</v>
      </c>
    </row>
    <row r="142" spans="1:6" x14ac:dyDescent="0.3">
      <c r="A142" t="s">
        <v>1330</v>
      </c>
      <c r="B142" t="s">
        <v>427</v>
      </c>
      <c r="C142" t="s">
        <v>1331</v>
      </c>
      <c r="D142">
        <v>13017</v>
      </c>
      <c r="E142">
        <v>13017</v>
      </c>
      <c r="F142" t="s">
        <v>1150</v>
      </c>
    </row>
    <row r="143" spans="1:6" x14ac:dyDescent="0.3">
      <c r="A143" t="s">
        <v>1332</v>
      </c>
      <c r="B143" t="s">
        <v>427</v>
      </c>
      <c r="C143" t="s">
        <v>1333</v>
      </c>
      <c r="D143">
        <v>30050</v>
      </c>
      <c r="E143">
        <v>0</v>
      </c>
      <c r="F143" t="s">
        <v>346</v>
      </c>
    </row>
    <row r="144" spans="1:6" x14ac:dyDescent="0.3">
      <c r="A144" t="s">
        <v>1334</v>
      </c>
      <c r="B144" t="s">
        <v>427</v>
      </c>
      <c r="C144" t="s">
        <v>937</v>
      </c>
      <c r="D144">
        <v>37206</v>
      </c>
      <c r="E144">
        <v>0</v>
      </c>
      <c r="F144" t="s">
        <v>1157</v>
      </c>
    </row>
    <row r="145" spans="1:6" x14ac:dyDescent="0.3">
      <c r="A145" t="s">
        <v>1335</v>
      </c>
      <c r="B145" t="s">
        <v>430</v>
      </c>
      <c r="C145" t="s">
        <v>860</v>
      </c>
      <c r="D145">
        <v>6331</v>
      </c>
      <c r="E145">
        <v>0</v>
      </c>
      <c r="F145" t="s">
        <v>346</v>
      </c>
    </row>
    <row r="146" spans="1:6" x14ac:dyDescent="0.3">
      <c r="A146" t="s">
        <v>1336</v>
      </c>
      <c r="B146" t="s">
        <v>430</v>
      </c>
      <c r="C146" t="s">
        <v>734</v>
      </c>
      <c r="D146">
        <v>61583</v>
      </c>
      <c r="E146">
        <v>61583</v>
      </c>
      <c r="F146" t="s">
        <v>1150</v>
      </c>
    </row>
    <row r="147" spans="1:6" x14ac:dyDescent="0.3">
      <c r="A147" t="s">
        <v>1337</v>
      </c>
      <c r="B147" t="s">
        <v>430</v>
      </c>
      <c r="C147" t="s">
        <v>1338</v>
      </c>
      <c r="D147">
        <v>47984</v>
      </c>
      <c r="E147">
        <v>0</v>
      </c>
      <c r="F147" t="s">
        <v>1157</v>
      </c>
    </row>
    <row r="148" spans="1:6" x14ac:dyDescent="0.3">
      <c r="A148" t="s">
        <v>1339</v>
      </c>
      <c r="B148" t="s">
        <v>430</v>
      </c>
      <c r="C148" t="s">
        <v>378</v>
      </c>
      <c r="D148">
        <v>24789</v>
      </c>
      <c r="E148">
        <v>24789</v>
      </c>
      <c r="F148" t="s">
        <v>1150</v>
      </c>
    </row>
    <row r="149" spans="1:6" x14ac:dyDescent="0.3">
      <c r="A149" t="s">
        <v>1340</v>
      </c>
      <c r="B149" t="s">
        <v>433</v>
      </c>
      <c r="C149" t="s">
        <v>371</v>
      </c>
      <c r="D149">
        <v>32677</v>
      </c>
      <c r="E149">
        <v>0</v>
      </c>
      <c r="F149" t="s">
        <v>1157</v>
      </c>
    </row>
    <row r="150" spans="1:6" x14ac:dyDescent="0.3">
      <c r="A150" t="s">
        <v>1341</v>
      </c>
      <c r="B150" t="s">
        <v>433</v>
      </c>
      <c r="C150" t="s">
        <v>1342</v>
      </c>
      <c r="D150">
        <v>18693</v>
      </c>
      <c r="E150">
        <v>18693</v>
      </c>
      <c r="F150" t="s">
        <v>1150</v>
      </c>
    </row>
    <row r="151" spans="1:6" x14ac:dyDescent="0.3">
      <c r="A151" t="s">
        <v>1343</v>
      </c>
      <c r="B151" t="s">
        <v>433</v>
      </c>
      <c r="C151" t="s">
        <v>1344</v>
      </c>
      <c r="D151">
        <v>63694</v>
      </c>
      <c r="E151">
        <v>63694</v>
      </c>
      <c r="F151" t="s">
        <v>1150</v>
      </c>
    </row>
    <row r="152" spans="1:6" x14ac:dyDescent="0.3">
      <c r="A152" t="s">
        <v>1345</v>
      </c>
      <c r="B152" t="s">
        <v>434</v>
      </c>
      <c r="C152" t="s">
        <v>1235</v>
      </c>
      <c r="D152">
        <v>45746</v>
      </c>
      <c r="E152">
        <v>45746</v>
      </c>
      <c r="F152" t="s">
        <v>1150</v>
      </c>
    </row>
    <row r="153" spans="1:6" x14ac:dyDescent="0.3">
      <c r="A153" t="s">
        <v>1346</v>
      </c>
      <c r="B153" t="s">
        <v>434</v>
      </c>
      <c r="C153" t="s">
        <v>1152</v>
      </c>
      <c r="D153">
        <v>55060</v>
      </c>
      <c r="E153">
        <v>0</v>
      </c>
      <c r="F153" t="s">
        <v>346</v>
      </c>
    </row>
    <row r="154" spans="1:6" x14ac:dyDescent="0.3">
      <c r="A154" t="s">
        <v>1347</v>
      </c>
      <c r="B154" t="s">
        <v>436</v>
      </c>
      <c r="C154" t="s">
        <v>1348</v>
      </c>
      <c r="D154">
        <v>5115</v>
      </c>
      <c r="E154">
        <v>5115</v>
      </c>
      <c r="F154" t="s">
        <v>1150</v>
      </c>
    </row>
    <row r="155" spans="1:6" x14ac:dyDescent="0.3">
      <c r="A155" t="s">
        <v>1349</v>
      </c>
      <c r="B155" t="s">
        <v>436</v>
      </c>
      <c r="C155" t="s">
        <v>691</v>
      </c>
      <c r="D155">
        <v>31640</v>
      </c>
      <c r="E155">
        <v>31640</v>
      </c>
      <c r="F155" t="s">
        <v>1150</v>
      </c>
    </row>
    <row r="156" spans="1:6" x14ac:dyDescent="0.3">
      <c r="A156" t="s">
        <v>1350</v>
      </c>
      <c r="B156" t="s">
        <v>436</v>
      </c>
      <c r="C156" t="s">
        <v>1351</v>
      </c>
      <c r="D156">
        <v>36629</v>
      </c>
      <c r="E156">
        <v>0</v>
      </c>
      <c r="F156" t="s">
        <v>1157</v>
      </c>
    </row>
    <row r="157" spans="1:6" x14ac:dyDescent="0.3">
      <c r="A157" t="s">
        <v>1352</v>
      </c>
      <c r="B157" t="s">
        <v>438</v>
      </c>
      <c r="C157" t="s">
        <v>1072</v>
      </c>
      <c r="D157">
        <v>49548</v>
      </c>
      <c r="E157">
        <v>0</v>
      </c>
      <c r="F157" t="s">
        <v>1157</v>
      </c>
    </row>
    <row r="158" spans="1:6" x14ac:dyDescent="0.3">
      <c r="A158" t="s">
        <v>1353</v>
      </c>
      <c r="B158" t="s">
        <v>438</v>
      </c>
      <c r="C158" t="s">
        <v>878</v>
      </c>
      <c r="D158">
        <v>64156</v>
      </c>
      <c r="E158">
        <v>64156</v>
      </c>
      <c r="F158" t="s">
        <v>1150</v>
      </c>
    </row>
    <row r="159" spans="1:6" x14ac:dyDescent="0.3">
      <c r="A159" t="s">
        <v>1354</v>
      </c>
      <c r="B159" t="s">
        <v>438</v>
      </c>
      <c r="C159" t="s">
        <v>1351</v>
      </c>
      <c r="D159">
        <v>59483</v>
      </c>
      <c r="E159">
        <v>59483</v>
      </c>
      <c r="F159" t="s">
        <v>1150</v>
      </c>
    </row>
    <row r="160" spans="1:6" x14ac:dyDescent="0.3">
      <c r="A160" t="s">
        <v>1355</v>
      </c>
      <c r="B160" t="s">
        <v>438</v>
      </c>
      <c r="C160" t="s">
        <v>523</v>
      </c>
      <c r="D160">
        <v>6026</v>
      </c>
      <c r="E160">
        <v>6026</v>
      </c>
      <c r="F160" t="s">
        <v>1150</v>
      </c>
    </row>
    <row r="161" spans="1:6" x14ac:dyDescent="0.3">
      <c r="A161" t="s">
        <v>1356</v>
      </c>
      <c r="B161" t="s">
        <v>439</v>
      </c>
      <c r="C161" t="s">
        <v>1357</v>
      </c>
      <c r="D161">
        <v>41471</v>
      </c>
      <c r="E161">
        <v>0</v>
      </c>
      <c r="F161" t="s">
        <v>1157</v>
      </c>
    </row>
    <row r="162" spans="1:6" x14ac:dyDescent="0.3">
      <c r="A162" t="s">
        <v>1358</v>
      </c>
      <c r="B162" t="s">
        <v>439</v>
      </c>
      <c r="C162" t="s">
        <v>799</v>
      </c>
      <c r="D162">
        <v>30091</v>
      </c>
      <c r="E162">
        <v>30091</v>
      </c>
      <c r="F162" t="s">
        <v>1150</v>
      </c>
    </row>
    <row r="163" spans="1:6" x14ac:dyDescent="0.3">
      <c r="A163" t="s">
        <v>1359</v>
      </c>
      <c r="B163" t="s">
        <v>439</v>
      </c>
      <c r="C163" t="s">
        <v>647</v>
      </c>
      <c r="D163">
        <v>51174</v>
      </c>
      <c r="E163">
        <v>51174</v>
      </c>
      <c r="F163" t="s">
        <v>1150</v>
      </c>
    </row>
    <row r="164" spans="1:6" x14ac:dyDescent="0.3">
      <c r="A164" t="s">
        <v>1360</v>
      </c>
      <c r="B164" t="s">
        <v>439</v>
      </c>
      <c r="C164" t="s">
        <v>1072</v>
      </c>
      <c r="D164">
        <v>65070</v>
      </c>
      <c r="E164">
        <v>65070</v>
      </c>
      <c r="F164" t="s">
        <v>1150</v>
      </c>
    </row>
    <row r="165" spans="1:6" x14ac:dyDescent="0.3">
      <c r="A165" t="s">
        <v>1361</v>
      </c>
      <c r="B165" t="s">
        <v>441</v>
      </c>
      <c r="C165" t="s">
        <v>747</v>
      </c>
      <c r="D165">
        <v>73316</v>
      </c>
      <c r="E165">
        <v>0</v>
      </c>
      <c r="F165" t="s">
        <v>1157</v>
      </c>
    </row>
    <row r="166" spans="1:6" x14ac:dyDescent="0.3">
      <c r="A166" t="s">
        <v>1362</v>
      </c>
      <c r="B166" t="s">
        <v>441</v>
      </c>
      <c r="C166" t="s">
        <v>499</v>
      </c>
      <c r="D166">
        <v>8597</v>
      </c>
      <c r="E166">
        <v>8597</v>
      </c>
      <c r="F166" t="s">
        <v>1150</v>
      </c>
    </row>
    <row r="167" spans="1:6" x14ac:dyDescent="0.3">
      <c r="A167" t="s">
        <v>1363</v>
      </c>
      <c r="B167" t="s">
        <v>441</v>
      </c>
      <c r="C167" t="s">
        <v>1364</v>
      </c>
      <c r="D167">
        <v>34178</v>
      </c>
      <c r="E167">
        <v>34178</v>
      </c>
      <c r="F167" t="s">
        <v>1150</v>
      </c>
    </row>
    <row r="168" spans="1:6" x14ac:dyDescent="0.3">
      <c r="A168" t="s">
        <v>1365</v>
      </c>
      <c r="B168" t="s">
        <v>441</v>
      </c>
      <c r="C168" t="s">
        <v>1366</v>
      </c>
      <c r="D168">
        <v>72700</v>
      </c>
      <c r="E168">
        <v>72700</v>
      </c>
      <c r="F168" t="s">
        <v>1150</v>
      </c>
    </row>
    <row r="169" spans="1:6" x14ac:dyDescent="0.3">
      <c r="A169" t="s">
        <v>1367</v>
      </c>
      <c r="B169" t="s">
        <v>443</v>
      </c>
      <c r="C169" t="s">
        <v>1197</v>
      </c>
      <c r="D169">
        <v>16338</v>
      </c>
      <c r="E169">
        <v>0</v>
      </c>
      <c r="F169" t="s">
        <v>1157</v>
      </c>
    </row>
    <row r="170" spans="1:6" x14ac:dyDescent="0.3">
      <c r="A170" t="s">
        <v>1368</v>
      </c>
      <c r="B170" t="s">
        <v>443</v>
      </c>
      <c r="C170" t="s">
        <v>1207</v>
      </c>
      <c r="D170">
        <v>55916</v>
      </c>
      <c r="E170">
        <v>0</v>
      </c>
      <c r="F170" t="s">
        <v>1157</v>
      </c>
    </row>
    <row r="171" spans="1:6" x14ac:dyDescent="0.3">
      <c r="A171" t="s">
        <v>1369</v>
      </c>
      <c r="B171" t="s">
        <v>443</v>
      </c>
      <c r="C171" t="s">
        <v>1370</v>
      </c>
      <c r="D171">
        <v>53866</v>
      </c>
      <c r="E171">
        <v>53866</v>
      </c>
      <c r="F171" t="s">
        <v>1150</v>
      </c>
    </row>
    <row r="172" spans="1:6" x14ac:dyDescent="0.3">
      <c r="A172" t="s">
        <v>1371</v>
      </c>
      <c r="B172" t="s">
        <v>443</v>
      </c>
      <c r="C172" t="s">
        <v>951</v>
      </c>
      <c r="D172">
        <v>29127</v>
      </c>
      <c r="E172">
        <v>29127</v>
      </c>
      <c r="F172" t="s">
        <v>1150</v>
      </c>
    </row>
    <row r="173" spans="1:6" x14ac:dyDescent="0.3">
      <c r="A173" t="s">
        <v>1372</v>
      </c>
      <c r="B173" t="s">
        <v>445</v>
      </c>
      <c r="C173" t="s">
        <v>1152</v>
      </c>
      <c r="D173">
        <v>63758</v>
      </c>
      <c r="E173">
        <v>0</v>
      </c>
      <c r="F173" t="s">
        <v>346</v>
      </c>
    </row>
    <row r="174" spans="1:6" x14ac:dyDescent="0.3">
      <c r="A174" t="s">
        <v>1373</v>
      </c>
      <c r="B174" t="s">
        <v>445</v>
      </c>
      <c r="C174" t="s">
        <v>545</v>
      </c>
      <c r="D174">
        <v>58470</v>
      </c>
      <c r="E174">
        <v>58470</v>
      </c>
      <c r="F174" t="s">
        <v>1150</v>
      </c>
    </row>
    <row r="175" spans="1:6" x14ac:dyDescent="0.3">
      <c r="A175" t="s">
        <v>1374</v>
      </c>
      <c r="B175" t="s">
        <v>445</v>
      </c>
      <c r="C175" t="s">
        <v>682</v>
      </c>
      <c r="D175">
        <v>67769</v>
      </c>
      <c r="E175">
        <v>67769</v>
      </c>
      <c r="F175" t="s">
        <v>1150</v>
      </c>
    </row>
    <row r="176" spans="1:6" x14ac:dyDescent="0.3">
      <c r="A176" t="s">
        <v>1375</v>
      </c>
      <c r="B176" t="s">
        <v>445</v>
      </c>
      <c r="C176" t="s">
        <v>1090</v>
      </c>
      <c r="D176">
        <v>35849</v>
      </c>
      <c r="E176">
        <v>0</v>
      </c>
      <c r="F176" t="s">
        <v>1157</v>
      </c>
    </row>
    <row r="177" spans="1:6" x14ac:dyDescent="0.3">
      <c r="A177" t="s">
        <v>1376</v>
      </c>
      <c r="B177" t="s">
        <v>447</v>
      </c>
      <c r="C177" t="s">
        <v>1377</v>
      </c>
      <c r="D177">
        <v>61055</v>
      </c>
      <c r="E177">
        <v>0</v>
      </c>
      <c r="F177" t="s">
        <v>346</v>
      </c>
    </row>
    <row r="178" spans="1:6" x14ac:dyDescent="0.3">
      <c r="A178" t="s">
        <v>1378</v>
      </c>
      <c r="B178" t="s">
        <v>447</v>
      </c>
      <c r="C178" t="s">
        <v>678</v>
      </c>
      <c r="D178">
        <v>16721</v>
      </c>
      <c r="E178">
        <v>0</v>
      </c>
      <c r="F178" t="s">
        <v>1157</v>
      </c>
    </row>
    <row r="179" spans="1:6" x14ac:dyDescent="0.3">
      <c r="A179" t="s">
        <v>1379</v>
      </c>
      <c r="B179" t="s">
        <v>449</v>
      </c>
      <c r="C179" t="s">
        <v>1000</v>
      </c>
      <c r="D179">
        <v>61472</v>
      </c>
      <c r="E179">
        <v>61472</v>
      </c>
      <c r="F179" t="s">
        <v>1150</v>
      </c>
    </row>
    <row r="180" spans="1:6" x14ac:dyDescent="0.3">
      <c r="A180" t="s">
        <v>1380</v>
      </c>
      <c r="B180" t="s">
        <v>449</v>
      </c>
      <c r="C180" t="s">
        <v>1381</v>
      </c>
      <c r="D180">
        <v>71276</v>
      </c>
      <c r="E180">
        <v>71276</v>
      </c>
      <c r="F180" t="s">
        <v>1150</v>
      </c>
    </row>
    <row r="181" spans="1:6" x14ac:dyDescent="0.3">
      <c r="A181" t="s">
        <v>1382</v>
      </c>
      <c r="B181" t="s">
        <v>450</v>
      </c>
      <c r="C181" t="s">
        <v>883</v>
      </c>
      <c r="D181">
        <v>62221</v>
      </c>
      <c r="E181">
        <v>0</v>
      </c>
      <c r="F181" t="s">
        <v>346</v>
      </c>
    </row>
    <row r="182" spans="1:6" x14ac:dyDescent="0.3">
      <c r="A182" t="s">
        <v>1383</v>
      </c>
      <c r="B182" t="s">
        <v>450</v>
      </c>
      <c r="C182" t="s">
        <v>736</v>
      </c>
      <c r="D182">
        <v>53904</v>
      </c>
      <c r="E182">
        <v>0</v>
      </c>
      <c r="F182" t="s">
        <v>346</v>
      </c>
    </row>
    <row r="183" spans="1:6" x14ac:dyDescent="0.3">
      <c r="A183" t="s">
        <v>1384</v>
      </c>
      <c r="B183" t="s">
        <v>450</v>
      </c>
      <c r="C183" t="s">
        <v>1385</v>
      </c>
      <c r="D183">
        <v>18485</v>
      </c>
      <c r="E183">
        <v>18485</v>
      </c>
      <c r="F183" t="s">
        <v>1150</v>
      </c>
    </row>
    <row r="184" spans="1:6" x14ac:dyDescent="0.3">
      <c r="A184" t="s">
        <v>1386</v>
      </c>
      <c r="B184" t="s">
        <v>450</v>
      </c>
      <c r="C184" t="s">
        <v>435</v>
      </c>
      <c r="D184">
        <v>22035</v>
      </c>
      <c r="E184">
        <v>22035</v>
      </c>
      <c r="F184" t="s">
        <v>1150</v>
      </c>
    </row>
    <row r="185" spans="1:6" x14ac:dyDescent="0.3">
      <c r="A185" t="s">
        <v>1387</v>
      </c>
      <c r="B185" t="s">
        <v>450</v>
      </c>
      <c r="C185" t="s">
        <v>595</v>
      </c>
      <c r="D185">
        <v>40761</v>
      </c>
      <c r="E185">
        <v>0</v>
      </c>
      <c r="F185" t="s">
        <v>346</v>
      </c>
    </row>
    <row r="186" spans="1:6" x14ac:dyDescent="0.3">
      <c r="A186" t="s">
        <v>1388</v>
      </c>
      <c r="B186" t="s">
        <v>452</v>
      </c>
      <c r="C186" t="s">
        <v>1152</v>
      </c>
      <c r="D186">
        <v>34213</v>
      </c>
      <c r="E186">
        <v>0</v>
      </c>
      <c r="F186" t="s">
        <v>1157</v>
      </c>
    </row>
    <row r="187" spans="1:6" x14ac:dyDescent="0.3">
      <c r="A187" t="s">
        <v>1389</v>
      </c>
      <c r="B187" t="s">
        <v>452</v>
      </c>
      <c r="C187" t="s">
        <v>487</v>
      </c>
      <c r="D187">
        <v>22149</v>
      </c>
      <c r="E187">
        <v>0</v>
      </c>
      <c r="F187" t="s">
        <v>1157</v>
      </c>
    </row>
    <row r="188" spans="1:6" x14ac:dyDescent="0.3">
      <c r="A188" t="s">
        <v>1390</v>
      </c>
      <c r="B188" t="s">
        <v>455</v>
      </c>
      <c r="C188" t="s">
        <v>538</v>
      </c>
      <c r="D188">
        <v>66060</v>
      </c>
      <c r="E188">
        <v>66060</v>
      </c>
      <c r="F188" t="s">
        <v>1150</v>
      </c>
    </row>
    <row r="189" spans="1:6" x14ac:dyDescent="0.3">
      <c r="A189" t="s">
        <v>1391</v>
      </c>
      <c r="B189" t="s">
        <v>455</v>
      </c>
      <c r="C189" t="s">
        <v>663</v>
      </c>
      <c r="D189">
        <v>63857</v>
      </c>
      <c r="E189">
        <v>0</v>
      </c>
      <c r="F189" t="s">
        <v>1157</v>
      </c>
    </row>
    <row r="190" spans="1:6" x14ac:dyDescent="0.3">
      <c r="A190" t="s">
        <v>1392</v>
      </c>
      <c r="B190" t="s">
        <v>455</v>
      </c>
      <c r="C190" t="s">
        <v>528</v>
      </c>
      <c r="D190">
        <v>26519</v>
      </c>
      <c r="E190">
        <v>26519</v>
      </c>
      <c r="F190" t="s">
        <v>1150</v>
      </c>
    </row>
    <row r="191" spans="1:6" x14ac:dyDescent="0.3">
      <c r="A191" t="s">
        <v>1393</v>
      </c>
      <c r="B191" t="s">
        <v>455</v>
      </c>
      <c r="C191" t="s">
        <v>1233</v>
      </c>
      <c r="D191">
        <v>64991</v>
      </c>
      <c r="E191">
        <v>64991</v>
      </c>
      <c r="F191" t="s">
        <v>1150</v>
      </c>
    </row>
    <row r="192" spans="1:6" x14ac:dyDescent="0.3">
      <c r="A192" t="s">
        <v>1394</v>
      </c>
      <c r="B192" t="s">
        <v>458</v>
      </c>
      <c r="C192" t="s">
        <v>721</v>
      </c>
      <c r="D192">
        <v>67463</v>
      </c>
      <c r="E192">
        <v>67463</v>
      </c>
      <c r="F192" t="s">
        <v>1150</v>
      </c>
    </row>
    <row r="193" spans="1:6" x14ac:dyDescent="0.3">
      <c r="A193" t="s">
        <v>1395</v>
      </c>
      <c r="B193" t="s">
        <v>458</v>
      </c>
      <c r="C193" t="s">
        <v>892</v>
      </c>
      <c r="D193">
        <v>7600</v>
      </c>
      <c r="E193">
        <v>0</v>
      </c>
      <c r="F193" t="s">
        <v>346</v>
      </c>
    </row>
    <row r="194" spans="1:6" x14ac:dyDescent="0.3">
      <c r="A194" t="s">
        <v>1396</v>
      </c>
      <c r="B194" t="s">
        <v>461</v>
      </c>
      <c r="C194" t="s">
        <v>1397</v>
      </c>
      <c r="D194">
        <v>65139</v>
      </c>
      <c r="E194">
        <v>65139</v>
      </c>
      <c r="F194" t="s">
        <v>1150</v>
      </c>
    </row>
    <row r="195" spans="1:6" x14ac:dyDescent="0.3">
      <c r="A195" t="s">
        <v>1398</v>
      </c>
      <c r="B195" t="s">
        <v>461</v>
      </c>
      <c r="C195" t="s">
        <v>509</v>
      </c>
      <c r="D195">
        <v>65256</v>
      </c>
      <c r="E195">
        <v>65256</v>
      </c>
      <c r="F195" t="s">
        <v>1150</v>
      </c>
    </row>
    <row r="196" spans="1:6" x14ac:dyDescent="0.3">
      <c r="A196" t="s">
        <v>1399</v>
      </c>
      <c r="B196" t="s">
        <v>461</v>
      </c>
      <c r="C196" t="s">
        <v>1400</v>
      </c>
      <c r="D196">
        <v>52220</v>
      </c>
      <c r="E196">
        <v>52220</v>
      </c>
      <c r="F196" t="s">
        <v>1150</v>
      </c>
    </row>
    <row r="197" spans="1:6" x14ac:dyDescent="0.3">
      <c r="A197" t="s">
        <v>1401</v>
      </c>
      <c r="B197" t="s">
        <v>463</v>
      </c>
      <c r="C197" t="s">
        <v>437</v>
      </c>
      <c r="D197">
        <v>26863</v>
      </c>
      <c r="E197">
        <v>0</v>
      </c>
      <c r="F197" t="s">
        <v>1157</v>
      </c>
    </row>
    <row r="198" spans="1:6" x14ac:dyDescent="0.3">
      <c r="A198" t="s">
        <v>1402</v>
      </c>
      <c r="B198" t="s">
        <v>463</v>
      </c>
      <c r="C198" t="s">
        <v>976</v>
      </c>
      <c r="D198">
        <v>16359</v>
      </c>
      <c r="E198">
        <v>0</v>
      </c>
      <c r="F198" t="s">
        <v>1157</v>
      </c>
    </row>
    <row r="199" spans="1:6" x14ac:dyDescent="0.3">
      <c r="A199" t="s">
        <v>1403</v>
      </c>
      <c r="B199" t="s">
        <v>465</v>
      </c>
      <c r="C199" t="s">
        <v>1404</v>
      </c>
      <c r="D199">
        <v>67144</v>
      </c>
      <c r="E199">
        <v>67144</v>
      </c>
      <c r="F199" t="s">
        <v>1150</v>
      </c>
    </row>
    <row r="200" spans="1:6" x14ac:dyDescent="0.3">
      <c r="A200" t="s">
        <v>1405</v>
      </c>
      <c r="B200" t="s">
        <v>465</v>
      </c>
      <c r="C200" t="s">
        <v>422</v>
      </c>
      <c r="D200">
        <v>48205</v>
      </c>
      <c r="E200">
        <v>48205</v>
      </c>
      <c r="F200" t="s">
        <v>1150</v>
      </c>
    </row>
    <row r="201" spans="1:6" x14ac:dyDescent="0.3">
      <c r="A201" t="s">
        <v>1406</v>
      </c>
      <c r="B201" t="s">
        <v>465</v>
      </c>
      <c r="C201" t="s">
        <v>858</v>
      </c>
      <c r="D201">
        <v>28919</v>
      </c>
      <c r="E201">
        <v>28919</v>
      </c>
      <c r="F201" t="s">
        <v>1150</v>
      </c>
    </row>
    <row r="202" spans="1:6" x14ac:dyDescent="0.3">
      <c r="A202" t="s">
        <v>1407</v>
      </c>
      <c r="B202" t="s">
        <v>468</v>
      </c>
      <c r="C202" t="s">
        <v>562</v>
      </c>
      <c r="D202">
        <v>68133</v>
      </c>
      <c r="E202">
        <v>68133</v>
      </c>
      <c r="F202" t="s">
        <v>1150</v>
      </c>
    </row>
    <row r="203" spans="1:6" x14ac:dyDescent="0.3">
      <c r="A203" t="s">
        <v>1408</v>
      </c>
      <c r="B203" t="s">
        <v>468</v>
      </c>
      <c r="C203" t="s">
        <v>1409</v>
      </c>
      <c r="D203">
        <v>26145</v>
      </c>
      <c r="E203">
        <v>26145</v>
      </c>
      <c r="F203" t="s">
        <v>1150</v>
      </c>
    </row>
    <row r="204" spans="1:6" x14ac:dyDescent="0.3">
      <c r="A204" t="s">
        <v>1410</v>
      </c>
      <c r="B204" t="s">
        <v>468</v>
      </c>
      <c r="C204" t="s">
        <v>698</v>
      </c>
      <c r="D204">
        <v>47399</v>
      </c>
      <c r="E204">
        <v>0</v>
      </c>
      <c r="F204" t="s">
        <v>346</v>
      </c>
    </row>
    <row r="205" spans="1:6" x14ac:dyDescent="0.3">
      <c r="A205" t="s">
        <v>1411</v>
      </c>
      <c r="B205" t="s">
        <v>468</v>
      </c>
      <c r="C205" t="s">
        <v>704</v>
      </c>
      <c r="D205">
        <v>70497</v>
      </c>
      <c r="E205">
        <v>70497</v>
      </c>
      <c r="F205" t="s">
        <v>1150</v>
      </c>
    </row>
    <row r="206" spans="1:6" x14ac:dyDescent="0.3">
      <c r="A206" t="s">
        <v>1412</v>
      </c>
      <c r="B206" t="s">
        <v>471</v>
      </c>
      <c r="C206" t="s">
        <v>1160</v>
      </c>
      <c r="D206">
        <v>6950</v>
      </c>
      <c r="E206">
        <v>6950</v>
      </c>
      <c r="F206" t="s">
        <v>1150</v>
      </c>
    </row>
    <row r="207" spans="1:6" x14ac:dyDescent="0.3">
      <c r="A207" t="s">
        <v>1413</v>
      </c>
      <c r="B207" t="s">
        <v>471</v>
      </c>
      <c r="C207" t="s">
        <v>606</v>
      </c>
      <c r="D207">
        <v>53467</v>
      </c>
      <c r="E207">
        <v>0</v>
      </c>
      <c r="F207" t="s">
        <v>1157</v>
      </c>
    </row>
    <row r="208" spans="1:6" x14ac:dyDescent="0.3">
      <c r="A208" t="s">
        <v>1414</v>
      </c>
      <c r="B208" t="s">
        <v>473</v>
      </c>
      <c r="C208" t="s">
        <v>454</v>
      </c>
      <c r="D208">
        <v>50176</v>
      </c>
      <c r="E208">
        <v>50176</v>
      </c>
      <c r="F208" t="s">
        <v>1150</v>
      </c>
    </row>
    <row r="209" spans="1:6" x14ac:dyDescent="0.3">
      <c r="A209" t="s">
        <v>1415</v>
      </c>
      <c r="B209" t="s">
        <v>473</v>
      </c>
      <c r="C209" t="s">
        <v>1111</v>
      </c>
      <c r="D209">
        <v>69664</v>
      </c>
      <c r="E209">
        <v>69664</v>
      </c>
      <c r="F209" t="s">
        <v>1150</v>
      </c>
    </row>
    <row r="210" spans="1:6" x14ac:dyDescent="0.3">
      <c r="A210" t="s">
        <v>1416</v>
      </c>
      <c r="B210" t="s">
        <v>473</v>
      </c>
      <c r="C210" t="s">
        <v>630</v>
      </c>
      <c r="D210">
        <v>11094</v>
      </c>
      <c r="E210">
        <v>11094</v>
      </c>
      <c r="F210" t="s">
        <v>1150</v>
      </c>
    </row>
    <row r="211" spans="1:6" x14ac:dyDescent="0.3">
      <c r="A211" t="s">
        <v>1417</v>
      </c>
      <c r="B211" t="s">
        <v>473</v>
      </c>
      <c r="C211" t="s">
        <v>940</v>
      </c>
      <c r="D211">
        <v>67184</v>
      </c>
      <c r="E211">
        <v>0</v>
      </c>
      <c r="F211" t="s">
        <v>346</v>
      </c>
    </row>
    <row r="212" spans="1:6" x14ac:dyDescent="0.3">
      <c r="A212" t="s">
        <v>1418</v>
      </c>
      <c r="B212" t="s">
        <v>475</v>
      </c>
      <c r="C212" t="s">
        <v>1419</v>
      </c>
      <c r="D212">
        <v>57982</v>
      </c>
      <c r="E212">
        <v>57982</v>
      </c>
      <c r="F212" t="s">
        <v>1150</v>
      </c>
    </row>
    <row r="213" spans="1:6" x14ac:dyDescent="0.3">
      <c r="A213" t="s">
        <v>1420</v>
      </c>
      <c r="B213" t="s">
        <v>475</v>
      </c>
      <c r="C213" t="s">
        <v>1421</v>
      </c>
      <c r="D213">
        <v>31460</v>
      </c>
      <c r="E213">
        <v>31460</v>
      </c>
      <c r="F213" t="s">
        <v>1150</v>
      </c>
    </row>
    <row r="214" spans="1:6" x14ac:dyDescent="0.3">
      <c r="A214" t="s">
        <v>1422</v>
      </c>
      <c r="B214" t="s">
        <v>477</v>
      </c>
      <c r="C214" t="s">
        <v>981</v>
      </c>
      <c r="D214">
        <v>21290</v>
      </c>
      <c r="E214">
        <v>21290</v>
      </c>
      <c r="F214" t="s">
        <v>1150</v>
      </c>
    </row>
    <row r="215" spans="1:6" x14ac:dyDescent="0.3">
      <c r="A215" t="s">
        <v>1423</v>
      </c>
      <c r="B215" t="s">
        <v>477</v>
      </c>
      <c r="C215" t="s">
        <v>1424</v>
      </c>
      <c r="D215">
        <v>9246</v>
      </c>
      <c r="E215">
        <v>0</v>
      </c>
      <c r="F215" t="s">
        <v>1157</v>
      </c>
    </row>
    <row r="216" spans="1:6" x14ac:dyDescent="0.3">
      <c r="A216" t="s">
        <v>1425</v>
      </c>
      <c r="B216" t="s">
        <v>477</v>
      </c>
      <c r="C216" t="s">
        <v>500</v>
      </c>
      <c r="D216">
        <v>22963</v>
      </c>
      <c r="E216">
        <v>22963</v>
      </c>
      <c r="F216" t="s">
        <v>1150</v>
      </c>
    </row>
    <row r="217" spans="1:6" x14ac:dyDescent="0.3">
      <c r="A217" t="s">
        <v>1426</v>
      </c>
      <c r="B217" t="s">
        <v>480</v>
      </c>
      <c r="C217" t="s">
        <v>647</v>
      </c>
      <c r="D217">
        <v>69598</v>
      </c>
      <c r="E217">
        <v>69598</v>
      </c>
      <c r="F217" t="s">
        <v>1150</v>
      </c>
    </row>
    <row r="218" spans="1:6" x14ac:dyDescent="0.3">
      <c r="A218" t="s">
        <v>1427</v>
      </c>
      <c r="B218" t="s">
        <v>480</v>
      </c>
      <c r="C218" t="s">
        <v>843</v>
      </c>
      <c r="D218">
        <v>65183</v>
      </c>
      <c r="E218">
        <v>65183</v>
      </c>
      <c r="F218" t="s">
        <v>1150</v>
      </c>
    </row>
    <row r="219" spans="1:6" x14ac:dyDescent="0.3">
      <c r="A219" t="s">
        <v>1428</v>
      </c>
      <c r="B219" t="s">
        <v>480</v>
      </c>
      <c r="C219" t="s">
        <v>1331</v>
      </c>
      <c r="D219">
        <v>41558</v>
      </c>
      <c r="E219">
        <v>41558</v>
      </c>
      <c r="F219" t="s">
        <v>1150</v>
      </c>
    </row>
    <row r="220" spans="1:6" x14ac:dyDescent="0.3">
      <c r="A220" t="s">
        <v>1429</v>
      </c>
      <c r="B220" t="s">
        <v>480</v>
      </c>
      <c r="C220" t="s">
        <v>397</v>
      </c>
      <c r="D220">
        <v>34291</v>
      </c>
      <c r="E220">
        <v>34291</v>
      </c>
      <c r="F220" t="s">
        <v>1150</v>
      </c>
    </row>
    <row r="221" spans="1:6" x14ac:dyDescent="0.3">
      <c r="A221" t="s">
        <v>1430</v>
      </c>
      <c r="B221" t="s">
        <v>481</v>
      </c>
      <c r="C221" t="s">
        <v>457</v>
      </c>
      <c r="D221">
        <v>65370</v>
      </c>
      <c r="E221">
        <v>0</v>
      </c>
      <c r="F221" t="s">
        <v>346</v>
      </c>
    </row>
    <row r="222" spans="1:6" x14ac:dyDescent="0.3">
      <c r="A222" t="s">
        <v>1431</v>
      </c>
      <c r="B222" t="s">
        <v>481</v>
      </c>
      <c r="C222" t="s">
        <v>1432</v>
      </c>
      <c r="D222">
        <v>70069</v>
      </c>
      <c r="E222">
        <v>70069</v>
      </c>
      <c r="F222" t="s">
        <v>1150</v>
      </c>
    </row>
    <row r="223" spans="1:6" x14ac:dyDescent="0.3">
      <c r="A223" t="s">
        <v>1433</v>
      </c>
      <c r="B223" t="s">
        <v>481</v>
      </c>
      <c r="C223" t="s">
        <v>1231</v>
      </c>
      <c r="D223">
        <v>28485</v>
      </c>
      <c r="E223">
        <v>0</v>
      </c>
      <c r="F223" t="s">
        <v>1157</v>
      </c>
    </row>
    <row r="224" spans="1:6" x14ac:dyDescent="0.3">
      <c r="A224" t="s">
        <v>1434</v>
      </c>
      <c r="B224" t="s">
        <v>481</v>
      </c>
      <c r="C224" t="s">
        <v>1435</v>
      </c>
      <c r="D224">
        <v>5815</v>
      </c>
      <c r="E224">
        <v>0</v>
      </c>
      <c r="F224" t="s">
        <v>1157</v>
      </c>
    </row>
    <row r="225" spans="1:6" x14ac:dyDescent="0.3">
      <c r="A225" t="s">
        <v>1436</v>
      </c>
      <c r="B225" t="s">
        <v>481</v>
      </c>
      <c r="C225" t="s">
        <v>1437</v>
      </c>
      <c r="D225">
        <v>52280</v>
      </c>
      <c r="E225">
        <v>0</v>
      </c>
      <c r="F225" t="s">
        <v>1157</v>
      </c>
    </row>
    <row r="226" spans="1:6" x14ac:dyDescent="0.3">
      <c r="A226" t="s">
        <v>1438</v>
      </c>
      <c r="B226" t="s">
        <v>482</v>
      </c>
      <c r="C226" t="s">
        <v>1263</v>
      </c>
      <c r="D226">
        <v>73455</v>
      </c>
      <c r="E226">
        <v>0</v>
      </c>
      <c r="F226" t="s">
        <v>1157</v>
      </c>
    </row>
    <row r="227" spans="1:6" x14ac:dyDescent="0.3">
      <c r="A227" t="s">
        <v>1439</v>
      </c>
      <c r="B227" t="s">
        <v>482</v>
      </c>
      <c r="C227" t="s">
        <v>922</v>
      </c>
      <c r="D227">
        <v>56157</v>
      </c>
      <c r="E227">
        <v>56157</v>
      </c>
      <c r="F227" t="s">
        <v>1150</v>
      </c>
    </row>
    <row r="228" spans="1:6" x14ac:dyDescent="0.3">
      <c r="A228" t="s">
        <v>1440</v>
      </c>
      <c r="B228" t="s">
        <v>482</v>
      </c>
      <c r="C228" t="s">
        <v>1276</v>
      </c>
      <c r="D228">
        <v>44751</v>
      </c>
      <c r="E228">
        <v>0</v>
      </c>
      <c r="F228" t="s">
        <v>1157</v>
      </c>
    </row>
    <row r="229" spans="1:6" x14ac:dyDescent="0.3">
      <c r="A229" t="s">
        <v>1441</v>
      </c>
      <c r="B229" t="s">
        <v>484</v>
      </c>
      <c r="C229" t="s">
        <v>520</v>
      </c>
      <c r="D229">
        <v>7651</v>
      </c>
      <c r="E229">
        <v>7651</v>
      </c>
      <c r="F229" t="s">
        <v>1150</v>
      </c>
    </row>
    <row r="230" spans="1:6" x14ac:dyDescent="0.3">
      <c r="A230" t="s">
        <v>1442</v>
      </c>
      <c r="B230" t="s">
        <v>484</v>
      </c>
      <c r="C230" t="s">
        <v>1130</v>
      </c>
      <c r="D230">
        <v>32753</v>
      </c>
      <c r="E230">
        <v>32753</v>
      </c>
      <c r="F230" t="s">
        <v>1150</v>
      </c>
    </row>
    <row r="231" spans="1:6" x14ac:dyDescent="0.3">
      <c r="A231" t="s">
        <v>1443</v>
      </c>
      <c r="B231" t="s">
        <v>484</v>
      </c>
      <c r="C231" t="s">
        <v>499</v>
      </c>
      <c r="D231">
        <v>21034</v>
      </c>
      <c r="E231">
        <v>0</v>
      </c>
      <c r="F231" t="s">
        <v>1157</v>
      </c>
    </row>
    <row r="232" spans="1:6" x14ac:dyDescent="0.3">
      <c r="A232" t="s">
        <v>1444</v>
      </c>
      <c r="B232" t="s">
        <v>484</v>
      </c>
      <c r="C232" t="s">
        <v>1445</v>
      </c>
      <c r="D232">
        <v>6989</v>
      </c>
      <c r="E232">
        <v>0</v>
      </c>
      <c r="F232" t="s">
        <v>1157</v>
      </c>
    </row>
    <row r="233" spans="1:6" x14ac:dyDescent="0.3">
      <c r="A233" t="s">
        <v>1446</v>
      </c>
      <c r="B233" t="s">
        <v>484</v>
      </c>
      <c r="C233" t="s">
        <v>1250</v>
      </c>
      <c r="D233">
        <v>57530</v>
      </c>
      <c r="E233">
        <v>57530</v>
      </c>
      <c r="F233" t="s">
        <v>1150</v>
      </c>
    </row>
    <row r="234" spans="1:6" x14ac:dyDescent="0.3">
      <c r="A234" t="s">
        <v>1447</v>
      </c>
      <c r="B234" t="s">
        <v>485</v>
      </c>
      <c r="C234" t="s">
        <v>696</v>
      </c>
      <c r="D234">
        <v>23910</v>
      </c>
      <c r="E234">
        <v>0</v>
      </c>
      <c r="F234" t="s">
        <v>346</v>
      </c>
    </row>
    <row r="235" spans="1:6" x14ac:dyDescent="0.3">
      <c r="A235" t="s">
        <v>1448</v>
      </c>
      <c r="B235" t="s">
        <v>485</v>
      </c>
      <c r="C235" t="s">
        <v>1449</v>
      </c>
      <c r="D235">
        <v>27505</v>
      </c>
      <c r="E235">
        <v>27505</v>
      </c>
      <c r="F235" t="s">
        <v>1150</v>
      </c>
    </row>
    <row r="236" spans="1:6" x14ac:dyDescent="0.3">
      <c r="A236" t="s">
        <v>1450</v>
      </c>
      <c r="B236" t="s">
        <v>485</v>
      </c>
      <c r="C236" t="s">
        <v>1451</v>
      </c>
      <c r="D236">
        <v>49121</v>
      </c>
      <c r="E236">
        <v>49121</v>
      </c>
      <c r="F236" t="s">
        <v>1150</v>
      </c>
    </row>
    <row r="237" spans="1:6" x14ac:dyDescent="0.3">
      <c r="A237" t="s">
        <v>1452</v>
      </c>
      <c r="B237" t="s">
        <v>488</v>
      </c>
      <c r="C237" t="s">
        <v>533</v>
      </c>
      <c r="D237">
        <v>70465</v>
      </c>
      <c r="E237">
        <v>0</v>
      </c>
      <c r="F237" t="s">
        <v>346</v>
      </c>
    </row>
    <row r="238" spans="1:6" x14ac:dyDescent="0.3">
      <c r="A238" t="s">
        <v>1453</v>
      </c>
      <c r="B238" t="s">
        <v>488</v>
      </c>
      <c r="C238" t="s">
        <v>1454</v>
      </c>
      <c r="D238">
        <v>36438</v>
      </c>
      <c r="E238">
        <v>0</v>
      </c>
      <c r="F238" t="s">
        <v>1157</v>
      </c>
    </row>
    <row r="239" spans="1:6" x14ac:dyDescent="0.3">
      <c r="A239" t="s">
        <v>1455</v>
      </c>
      <c r="B239" t="s">
        <v>488</v>
      </c>
      <c r="C239" t="s">
        <v>1456</v>
      </c>
      <c r="D239">
        <v>38485</v>
      </c>
      <c r="E239">
        <v>0</v>
      </c>
      <c r="F239" t="s">
        <v>1157</v>
      </c>
    </row>
    <row r="240" spans="1:6" x14ac:dyDescent="0.3">
      <c r="A240" t="s">
        <v>1457</v>
      </c>
      <c r="B240" t="s">
        <v>490</v>
      </c>
      <c r="C240" t="s">
        <v>874</v>
      </c>
      <c r="D240">
        <v>55929</v>
      </c>
      <c r="E240">
        <v>55929</v>
      </c>
      <c r="F240" t="s">
        <v>1150</v>
      </c>
    </row>
    <row r="241" spans="1:6" x14ac:dyDescent="0.3">
      <c r="A241" t="s">
        <v>1458</v>
      </c>
      <c r="B241" t="s">
        <v>490</v>
      </c>
      <c r="C241" t="s">
        <v>824</v>
      </c>
      <c r="D241">
        <v>28340</v>
      </c>
      <c r="E241">
        <v>28340</v>
      </c>
      <c r="F241" t="s">
        <v>1150</v>
      </c>
    </row>
    <row r="242" spans="1:6" x14ac:dyDescent="0.3">
      <c r="A242" t="s">
        <v>1459</v>
      </c>
      <c r="B242" t="s">
        <v>490</v>
      </c>
      <c r="C242" t="s">
        <v>1381</v>
      </c>
      <c r="D242">
        <v>54692</v>
      </c>
      <c r="E242">
        <v>54692</v>
      </c>
      <c r="F242" t="s">
        <v>1150</v>
      </c>
    </row>
    <row r="243" spans="1:6" x14ac:dyDescent="0.3">
      <c r="A243" t="s">
        <v>1460</v>
      </c>
      <c r="B243" t="s">
        <v>490</v>
      </c>
      <c r="C243" t="s">
        <v>372</v>
      </c>
      <c r="D243">
        <v>33332</v>
      </c>
      <c r="E243">
        <v>33332</v>
      </c>
      <c r="F243" t="s">
        <v>1150</v>
      </c>
    </row>
    <row r="244" spans="1:6" x14ac:dyDescent="0.3">
      <c r="A244" t="s">
        <v>1461</v>
      </c>
      <c r="B244" t="s">
        <v>490</v>
      </c>
      <c r="C244" t="s">
        <v>1432</v>
      </c>
      <c r="D244">
        <v>23835</v>
      </c>
      <c r="E244">
        <v>23835</v>
      </c>
      <c r="F244" t="s">
        <v>1150</v>
      </c>
    </row>
    <row r="245" spans="1:6" x14ac:dyDescent="0.3">
      <c r="A245" t="s">
        <v>1462</v>
      </c>
      <c r="B245" t="s">
        <v>492</v>
      </c>
      <c r="C245" t="s">
        <v>1463</v>
      </c>
      <c r="D245">
        <v>30879</v>
      </c>
      <c r="E245">
        <v>0</v>
      </c>
      <c r="F245" t="s">
        <v>346</v>
      </c>
    </row>
    <row r="246" spans="1:6" x14ac:dyDescent="0.3">
      <c r="A246" t="s">
        <v>1464</v>
      </c>
      <c r="B246" t="s">
        <v>492</v>
      </c>
      <c r="C246" t="s">
        <v>359</v>
      </c>
      <c r="D246">
        <v>6824</v>
      </c>
      <c r="E246">
        <v>6824</v>
      </c>
      <c r="F246" t="s">
        <v>1150</v>
      </c>
    </row>
    <row r="247" spans="1:6" x14ac:dyDescent="0.3">
      <c r="A247" t="s">
        <v>1465</v>
      </c>
      <c r="B247" t="s">
        <v>492</v>
      </c>
      <c r="C247" t="s">
        <v>517</v>
      </c>
      <c r="D247">
        <v>74156</v>
      </c>
      <c r="E247">
        <v>0</v>
      </c>
      <c r="F247" t="s">
        <v>1157</v>
      </c>
    </row>
    <row r="248" spans="1:6" x14ac:dyDescent="0.3">
      <c r="A248" t="s">
        <v>1466</v>
      </c>
      <c r="B248" t="s">
        <v>494</v>
      </c>
      <c r="C248" t="s">
        <v>1061</v>
      </c>
      <c r="D248">
        <v>66443</v>
      </c>
      <c r="E248">
        <v>66443</v>
      </c>
      <c r="F248" t="s">
        <v>1150</v>
      </c>
    </row>
    <row r="249" spans="1:6" x14ac:dyDescent="0.3">
      <c r="A249" t="s">
        <v>1467</v>
      </c>
      <c r="B249" t="s">
        <v>494</v>
      </c>
      <c r="C249" t="s">
        <v>1003</v>
      </c>
      <c r="D249">
        <v>71863</v>
      </c>
      <c r="E249">
        <v>71863</v>
      </c>
      <c r="F249" t="s">
        <v>1150</v>
      </c>
    </row>
    <row r="250" spans="1:6" x14ac:dyDescent="0.3">
      <c r="A250" t="s">
        <v>1468</v>
      </c>
      <c r="B250" t="s">
        <v>495</v>
      </c>
      <c r="C250" t="s">
        <v>732</v>
      </c>
      <c r="D250">
        <v>56842</v>
      </c>
      <c r="E250">
        <v>0</v>
      </c>
      <c r="F250" t="s">
        <v>346</v>
      </c>
    </row>
    <row r="251" spans="1:6" x14ac:dyDescent="0.3">
      <c r="A251" t="s">
        <v>1469</v>
      </c>
      <c r="B251" t="s">
        <v>495</v>
      </c>
      <c r="C251" t="s">
        <v>472</v>
      </c>
      <c r="D251">
        <v>28439</v>
      </c>
      <c r="E251">
        <v>0</v>
      </c>
      <c r="F251" t="s">
        <v>346</v>
      </c>
    </row>
    <row r="252" spans="1:6" x14ac:dyDescent="0.3">
      <c r="A252" t="s">
        <v>1470</v>
      </c>
      <c r="B252" t="s">
        <v>495</v>
      </c>
      <c r="C252" t="s">
        <v>1174</v>
      </c>
      <c r="D252">
        <v>18275</v>
      </c>
      <c r="E252">
        <v>18275</v>
      </c>
      <c r="F252" t="s">
        <v>1150</v>
      </c>
    </row>
    <row r="253" spans="1:6" x14ac:dyDescent="0.3">
      <c r="A253" t="s">
        <v>1471</v>
      </c>
      <c r="B253" t="s">
        <v>498</v>
      </c>
      <c r="C253" t="s">
        <v>1472</v>
      </c>
      <c r="D253">
        <v>9795</v>
      </c>
      <c r="E253">
        <v>0</v>
      </c>
      <c r="F253" t="s">
        <v>1157</v>
      </c>
    </row>
    <row r="254" spans="1:6" x14ac:dyDescent="0.3">
      <c r="A254" t="s">
        <v>1473</v>
      </c>
      <c r="B254" t="s">
        <v>498</v>
      </c>
      <c r="C254" t="s">
        <v>1474</v>
      </c>
      <c r="D254">
        <v>23575</v>
      </c>
      <c r="E254">
        <v>23575</v>
      </c>
      <c r="F254" t="s">
        <v>1150</v>
      </c>
    </row>
    <row r="255" spans="1:6" x14ac:dyDescent="0.3">
      <c r="A255" t="s">
        <v>1475</v>
      </c>
      <c r="B255" t="s">
        <v>501</v>
      </c>
      <c r="C255" t="s">
        <v>709</v>
      </c>
      <c r="D255">
        <v>52679</v>
      </c>
      <c r="E255">
        <v>52679</v>
      </c>
      <c r="F255" t="s">
        <v>1150</v>
      </c>
    </row>
    <row r="256" spans="1:6" x14ac:dyDescent="0.3">
      <c r="A256" t="s">
        <v>1476</v>
      </c>
      <c r="B256" t="s">
        <v>501</v>
      </c>
      <c r="C256" t="s">
        <v>1298</v>
      </c>
      <c r="D256">
        <v>63669</v>
      </c>
      <c r="E256">
        <v>0</v>
      </c>
      <c r="F256" t="s">
        <v>1157</v>
      </c>
    </row>
    <row r="257" spans="1:6" x14ac:dyDescent="0.3">
      <c r="A257" t="s">
        <v>1477</v>
      </c>
      <c r="B257" t="s">
        <v>503</v>
      </c>
      <c r="C257" t="s">
        <v>1419</v>
      </c>
      <c r="D257">
        <v>59040</v>
      </c>
      <c r="E257">
        <v>59040</v>
      </c>
      <c r="F257" t="s">
        <v>1150</v>
      </c>
    </row>
    <row r="258" spans="1:6" x14ac:dyDescent="0.3">
      <c r="A258" t="s">
        <v>1478</v>
      </c>
      <c r="B258" t="s">
        <v>503</v>
      </c>
      <c r="C258" t="s">
        <v>1479</v>
      </c>
      <c r="D258">
        <v>13765</v>
      </c>
      <c r="E258">
        <v>13765</v>
      </c>
      <c r="F258" t="s">
        <v>1150</v>
      </c>
    </row>
    <row r="259" spans="1:6" x14ac:dyDescent="0.3">
      <c r="A259" t="s">
        <v>1480</v>
      </c>
      <c r="B259" t="s">
        <v>503</v>
      </c>
      <c r="C259" t="s">
        <v>1481</v>
      </c>
      <c r="D259">
        <v>31667</v>
      </c>
      <c r="E259">
        <v>0</v>
      </c>
      <c r="F259" t="s">
        <v>346</v>
      </c>
    </row>
    <row r="260" spans="1:6" x14ac:dyDescent="0.3">
      <c r="A260" t="s">
        <v>1482</v>
      </c>
      <c r="B260" t="s">
        <v>503</v>
      </c>
      <c r="C260" t="s">
        <v>934</v>
      </c>
      <c r="D260">
        <v>67282</v>
      </c>
      <c r="E260">
        <v>0</v>
      </c>
      <c r="F260" t="s">
        <v>1157</v>
      </c>
    </row>
    <row r="261" spans="1:6" x14ac:dyDescent="0.3">
      <c r="A261" t="s">
        <v>1483</v>
      </c>
      <c r="B261" t="s">
        <v>503</v>
      </c>
      <c r="C261" t="s">
        <v>647</v>
      </c>
      <c r="D261">
        <v>5715</v>
      </c>
      <c r="E261">
        <v>5715</v>
      </c>
      <c r="F261" t="s">
        <v>1150</v>
      </c>
    </row>
    <row r="262" spans="1:6" x14ac:dyDescent="0.3">
      <c r="A262" t="s">
        <v>1484</v>
      </c>
      <c r="B262" t="s">
        <v>505</v>
      </c>
      <c r="C262" t="s">
        <v>795</v>
      </c>
      <c r="D262">
        <v>5999</v>
      </c>
      <c r="E262">
        <v>5999</v>
      </c>
      <c r="F262" t="s">
        <v>1150</v>
      </c>
    </row>
    <row r="263" spans="1:6" x14ac:dyDescent="0.3">
      <c r="A263" t="s">
        <v>1485</v>
      </c>
      <c r="B263" t="s">
        <v>505</v>
      </c>
      <c r="C263" t="s">
        <v>329</v>
      </c>
      <c r="D263">
        <v>59150</v>
      </c>
      <c r="E263">
        <v>0</v>
      </c>
      <c r="F263" t="s">
        <v>346</v>
      </c>
    </row>
    <row r="264" spans="1:6" x14ac:dyDescent="0.3">
      <c r="A264" t="s">
        <v>1486</v>
      </c>
      <c r="B264" t="s">
        <v>508</v>
      </c>
      <c r="C264" t="s">
        <v>1487</v>
      </c>
      <c r="D264">
        <v>28306</v>
      </c>
      <c r="E264">
        <v>28306</v>
      </c>
      <c r="F264" t="s">
        <v>1150</v>
      </c>
    </row>
    <row r="265" spans="1:6" x14ac:dyDescent="0.3">
      <c r="A265" t="s">
        <v>1488</v>
      </c>
      <c r="B265" t="s">
        <v>508</v>
      </c>
      <c r="C265" t="s">
        <v>396</v>
      </c>
      <c r="D265">
        <v>11060</v>
      </c>
      <c r="E265">
        <v>11060</v>
      </c>
      <c r="F265" t="s">
        <v>1150</v>
      </c>
    </row>
    <row r="266" spans="1:6" x14ac:dyDescent="0.3">
      <c r="A266" t="s">
        <v>1489</v>
      </c>
      <c r="B266" t="s">
        <v>508</v>
      </c>
      <c r="C266" t="s">
        <v>361</v>
      </c>
      <c r="D266">
        <v>55693</v>
      </c>
      <c r="E266">
        <v>0</v>
      </c>
      <c r="F266" t="s">
        <v>346</v>
      </c>
    </row>
    <row r="267" spans="1:6" x14ac:dyDescent="0.3">
      <c r="A267" t="s">
        <v>1490</v>
      </c>
      <c r="B267" t="s">
        <v>508</v>
      </c>
      <c r="C267" t="s">
        <v>795</v>
      </c>
      <c r="D267">
        <v>30762</v>
      </c>
      <c r="E267">
        <v>30762</v>
      </c>
      <c r="F267" t="s">
        <v>1150</v>
      </c>
    </row>
    <row r="268" spans="1:6" x14ac:dyDescent="0.3">
      <c r="A268" t="s">
        <v>1491</v>
      </c>
      <c r="B268" t="s">
        <v>511</v>
      </c>
      <c r="C268" t="s">
        <v>339</v>
      </c>
      <c r="D268">
        <v>56019</v>
      </c>
      <c r="E268">
        <v>56019</v>
      </c>
      <c r="F268" t="s">
        <v>1150</v>
      </c>
    </row>
    <row r="269" spans="1:6" x14ac:dyDescent="0.3">
      <c r="A269" t="s">
        <v>1492</v>
      </c>
      <c r="B269" t="s">
        <v>511</v>
      </c>
      <c r="C269" t="s">
        <v>556</v>
      </c>
      <c r="D269">
        <v>37838</v>
      </c>
      <c r="E269">
        <v>0</v>
      </c>
      <c r="F269" t="s">
        <v>1157</v>
      </c>
    </row>
    <row r="270" spans="1:6" x14ac:dyDescent="0.3">
      <c r="A270" t="s">
        <v>1493</v>
      </c>
      <c r="B270" t="s">
        <v>513</v>
      </c>
      <c r="C270" t="s">
        <v>698</v>
      </c>
      <c r="D270">
        <v>71748</v>
      </c>
      <c r="E270">
        <v>71748</v>
      </c>
      <c r="F270" t="s">
        <v>1150</v>
      </c>
    </row>
    <row r="271" spans="1:6" x14ac:dyDescent="0.3">
      <c r="A271" t="s">
        <v>1494</v>
      </c>
      <c r="B271" t="s">
        <v>513</v>
      </c>
      <c r="C271" t="s">
        <v>545</v>
      </c>
      <c r="D271">
        <v>55131</v>
      </c>
      <c r="E271">
        <v>55131</v>
      </c>
      <c r="F271" t="s">
        <v>1150</v>
      </c>
    </row>
    <row r="272" spans="1:6" x14ac:dyDescent="0.3">
      <c r="A272" t="s">
        <v>1495</v>
      </c>
      <c r="B272" t="s">
        <v>513</v>
      </c>
      <c r="C272" t="s">
        <v>1496</v>
      </c>
      <c r="D272">
        <v>34548</v>
      </c>
      <c r="E272">
        <v>34548</v>
      </c>
      <c r="F272" t="s">
        <v>1150</v>
      </c>
    </row>
    <row r="273" spans="1:6" x14ac:dyDescent="0.3">
      <c r="A273" t="s">
        <v>1497</v>
      </c>
      <c r="B273" t="s">
        <v>513</v>
      </c>
      <c r="C273" t="s">
        <v>1498</v>
      </c>
      <c r="D273">
        <v>15630</v>
      </c>
      <c r="E273">
        <v>0</v>
      </c>
      <c r="F273" t="s">
        <v>346</v>
      </c>
    </row>
    <row r="274" spans="1:6" x14ac:dyDescent="0.3">
      <c r="A274" t="s">
        <v>1499</v>
      </c>
      <c r="B274" t="s">
        <v>513</v>
      </c>
      <c r="C274" t="s">
        <v>777</v>
      </c>
      <c r="D274">
        <v>31181</v>
      </c>
      <c r="E274">
        <v>31181</v>
      </c>
      <c r="F274" t="s">
        <v>1150</v>
      </c>
    </row>
    <row r="275" spans="1:6" x14ac:dyDescent="0.3">
      <c r="A275" t="s">
        <v>1500</v>
      </c>
      <c r="B275" t="s">
        <v>514</v>
      </c>
      <c r="C275" t="s">
        <v>664</v>
      </c>
      <c r="D275">
        <v>48758</v>
      </c>
      <c r="E275">
        <v>0</v>
      </c>
      <c r="F275" t="s">
        <v>346</v>
      </c>
    </row>
    <row r="276" spans="1:6" x14ac:dyDescent="0.3">
      <c r="A276" t="s">
        <v>1501</v>
      </c>
      <c r="B276" t="s">
        <v>514</v>
      </c>
      <c r="C276" t="s">
        <v>345</v>
      </c>
      <c r="D276">
        <v>19264</v>
      </c>
      <c r="E276">
        <v>19264</v>
      </c>
      <c r="F276" t="s">
        <v>1150</v>
      </c>
    </row>
    <row r="277" spans="1:6" x14ac:dyDescent="0.3">
      <c r="A277" t="s">
        <v>1502</v>
      </c>
      <c r="B277" t="s">
        <v>514</v>
      </c>
      <c r="C277" t="s">
        <v>1503</v>
      </c>
      <c r="D277">
        <v>58888</v>
      </c>
      <c r="E277">
        <v>58888</v>
      </c>
      <c r="F277" t="s">
        <v>1150</v>
      </c>
    </row>
    <row r="278" spans="1:6" x14ac:dyDescent="0.3">
      <c r="A278" t="s">
        <v>1504</v>
      </c>
      <c r="B278" t="s">
        <v>514</v>
      </c>
      <c r="C278" t="s">
        <v>1505</v>
      </c>
      <c r="D278">
        <v>12315</v>
      </c>
      <c r="E278">
        <v>12315</v>
      </c>
      <c r="F278" t="s">
        <v>1150</v>
      </c>
    </row>
    <row r="279" spans="1:6" x14ac:dyDescent="0.3">
      <c r="A279" t="s">
        <v>1506</v>
      </c>
      <c r="B279" t="s">
        <v>516</v>
      </c>
      <c r="C279" t="s">
        <v>543</v>
      </c>
      <c r="D279">
        <v>45442</v>
      </c>
      <c r="E279">
        <v>0</v>
      </c>
      <c r="F279" t="s">
        <v>1157</v>
      </c>
    </row>
    <row r="280" spans="1:6" x14ac:dyDescent="0.3">
      <c r="A280" t="s">
        <v>1507</v>
      </c>
      <c r="B280" t="s">
        <v>516</v>
      </c>
      <c r="C280" t="s">
        <v>834</v>
      </c>
      <c r="D280">
        <v>34895</v>
      </c>
      <c r="E280">
        <v>34895</v>
      </c>
      <c r="F280" t="s">
        <v>1150</v>
      </c>
    </row>
    <row r="281" spans="1:6" x14ac:dyDescent="0.3">
      <c r="A281" t="s">
        <v>1508</v>
      </c>
      <c r="B281" t="s">
        <v>518</v>
      </c>
      <c r="C281" t="s">
        <v>1509</v>
      </c>
      <c r="D281">
        <v>71084</v>
      </c>
      <c r="E281">
        <v>71084</v>
      </c>
      <c r="F281" t="s">
        <v>1150</v>
      </c>
    </row>
    <row r="282" spans="1:6" x14ac:dyDescent="0.3">
      <c r="A282" t="s">
        <v>1510</v>
      </c>
      <c r="B282" t="s">
        <v>518</v>
      </c>
      <c r="C282" t="s">
        <v>499</v>
      </c>
      <c r="D282">
        <v>49754</v>
      </c>
      <c r="E282">
        <v>0</v>
      </c>
      <c r="F282" t="s">
        <v>1157</v>
      </c>
    </row>
    <row r="283" spans="1:6" x14ac:dyDescent="0.3">
      <c r="A283" t="s">
        <v>1511</v>
      </c>
      <c r="B283" t="s">
        <v>521</v>
      </c>
      <c r="C283" t="s">
        <v>1512</v>
      </c>
      <c r="D283">
        <v>63761</v>
      </c>
      <c r="E283">
        <v>0</v>
      </c>
      <c r="F283" t="s">
        <v>346</v>
      </c>
    </row>
    <row r="284" spans="1:6" x14ac:dyDescent="0.3">
      <c r="A284" t="s">
        <v>1513</v>
      </c>
      <c r="B284" t="s">
        <v>521</v>
      </c>
      <c r="C284" t="s">
        <v>586</v>
      </c>
      <c r="D284">
        <v>29493</v>
      </c>
      <c r="E284">
        <v>0</v>
      </c>
      <c r="F284" t="s">
        <v>346</v>
      </c>
    </row>
    <row r="285" spans="1:6" x14ac:dyDescent="0.3">
      <c r="A285" t="s">
        <v>1514</v>
      </c>
      <c r="B285" t="s">
        <v>521</v>
      </c>
      <c r="C285" t="s">
        <v>1479</v>
      </c>
      <c r="D285">
        <v>64818</v>
      </c>
      <c r="E285">
        <v>64818</v>
      </c>
      <c r="F285" t="s">
        <v>1150</v>
      </c>
    </row>
    <row r="286" spans="1:6" x14ac:dyDescent="0.3">
      <c r="A286" t="s">
        <v>1515</v>
      </c>
      <c r="B286" t="s">
        <v>521</v>
      </c>
      <c r="C286" t="s">
        <v>554</v>
      </c>
      <c r="D286">
        <v>52602</v>
      </c>
      <c r="E286">
        <v>52602</v>
      </c>
      <c r="F286" t="s">
        <v>1150</v>
      </c>
    </row>
    <row r="287" spans="1:6" x14ac:dyDescent="0.3">
      <c r="A287" t="s">
        <v>1516</v>
      </c>
      <c r="B287" t="s">
        <v>524</v>
      </c>
      <c r="C287" t="s">
        <v>1517</v>
      </c>
      <c r="D287">
        <v>46963</v>
      </c>
      <c r="E287">
        <v>0</v>
      </c>
      <c r="F287" t="s">
        <v>1157</v>
      </c>
    </row>
    <row r="288" spans="1:6" x14ac:dyDescent="0.3">
      <c r="A288" t="s">
        <v>1518</v>
      </c>
      <c r="B288" t="s">
        <v>524</v>
      </c>
      <c r="C288" t="s">
        <v>348</v>
      </c>
      <c r="D288">
        <v>29024</v>
      </c>
      <c r="E288">
        <v>0</v>
      </c>
      <c r="F288" t="s">
        <v>346</v>
      </c>
    </row>
    <row r="289" spans="1:6" x14ac:dyDescent="0.3">
      <c r="A289" t="s">
        <v>1519</v>
      </c>
      <c r="B289" t="s">
        <v>524</v>
      </c>
      <c r="C289" t="s">
        <v>472</v>
      </c>
      <c r="D289">
        <v>50834</v>
      </c>
      <c r="E289">
        <v>0</v>
      </c>
      <c r="F289" t="s">
        <v>346</v>
      </c>
    </row>
    <row r="290" spans="1:6" x14ac:dyDescent="0.3">
      <c r="A290" t="s">
        <v>1520</v>
      </c>
      <c r="B290" t="s">
        <v>524</v>
      </c>
      <c r="C290" t="s">
        <v>1521</v>
      </c>
      <c r="D290">
        <v>22115</v>
      </c>
      <c r="E290">
        <v>0</v>
      </c>
      <c r="F290" t="s">
        <v>1157</v>
      </c>
    </row>
    <row r="291" spans="1:6" x14ac:dyDescent="0.3">
      <c r="A291" t="s">
        <v>1522</v>
      </c>
      <c r="B291" t="s">
        <v>524</v>
      </c>
      <c r="C291" t="s">
        <v>827</v>
      </c>
      <c r="D291">
        <v>65904</v>
      </c>
      <c r="E291">
        <v>65904</v>
      </c>
      <c r="F291" t="s">
        <v>1150</v>
      </c>
    </row>
    <row r="292" spans="1:6" x14ac:dyDescent="0.3">
      <c r="A292" t="s">
        <v>1523</v>
      </c>
      <c r="B292" t="s">
        <v>526</v>
      </c>
      <c r="C292" t="s">
        <v>694</v>
      </c>
      <c r="D292">
        <v>57902</v>
      </c>
      <c r="E292">
        <v>57902</v>
      </c>
      <c r="F292" t="s">
        <v>1150</v>
      </c>
    </row>
    <row r="293" spans="1:6" x14ac:dyDescent="0.3">
      <c r="A293" t="s">
        <v>1524</v>
      </c>
      <c r="B293" t="s">
        <v>526</v>
      </c>
      <c r="C293" t="s">
        <v>1525</v>
      </c>
      <c r="D293">
        <v>10150</v>
      </c>
      <c r="E293">
        <v>10150</v>
      </c>
      <c r="F293" t="s">
        <v>1150</v>
      </c>
    </row>
    <row r="294" spans="1:6" x14ac:dyDescent="0.3">
      <c r="A294" t="s">
        <v>1526</v>
      </c>
      <c r="B294" t="s">
        <v>526</v>
      </c>
      <c r="C294" t="s">
        <v>936</v>
      </c>
      <c r="D294">
        <v>68766</v>
      </c>
      <c r="E294">
        <v>68766</v>
      </c>
      <c r="F294" t="s">
        <v>1150</v>
      </c>
    </row>
    <row r="295" spans="1:6" x14ac:dyDescent="0.3">
      <c r="A295" t="s">
        <v>1527</v>
      </c>
      <c r="B295" t="s">
        <v>526</v>
      </c>
      <c r="C295" t="s">
        <v>530</v>
      </c>
      <c r="D295">
        <v>53833</v>
      </c>
      <c r="E295">
        <v>53833</v>
      </c>
      <c r="F295" t="s">
        <v>1150</v>
      </c>
    </row>
    <row r="296" spans="1:6" x14ac:dyDescent="0.3">
      <c r="A296" t="s">
        <v>1528</v>
      </c>
      <c r="B296" t="s">
        <v>526</v>
      </c>
      <c r="C296" t="s">
        <v>1000</v>
      </c>
      <c r="D296">
        <v>57251</v>
      </c>
      <c r="E296">
        <v>57251</v>
      </c>
      <c r="F296" t="s">
        <v>1150</v>
      </c>
    </row>
    <row r="297" spans="1:6" x14ac:dyDescent="0.3">
      <c r="A297" t="s">
        <v>1529</v>
      </c>
      <c r="B297" t="s">
        <v>529</v>
      </c>
      <c r="C297" t="s">
        <v>1530</v>
      </c>
      <c r="D297">
        <v>21538</v>
      </c>
      <c r="E297">
        <v>21538</v>
      </c>
      <c r="F297" t="s">
        <v>1150</v>
      </c>
    </row>
    <row r="298" spans="1:6" x14ac:dyDescent="0.3">
      <c r="A298" t="s">
        <v>1531</v>
      </c>
      <c r="B298" t="s">
        <v>529</v>
      </c>
      <c r="C298" t="s">
        <v>576</v>
      </c>
      <c r="D298">
        <v>71038</v>
      </c>
      <c r="E298">
        <v>0</v>
      </c>
      <c r="F298" t="s">
        <v>346</v>
      </c>
    </row>
    <row r="299" spans="1:6" x14ac:dyDescent="0.3">
      <c r="A299" t="s">
        <v>1532</v>
      </c>
      <c r="B299" t="s">
        <v>529</v>
      </c>
      <c r="C299" t="s">
        <v>1533</v>
      </c>
      <c r="D299">
        <v>60633</v>
      </c>
      <c r="E299">
        <v>60633</v>
      </c>
      <c r="F299" t="s">
        <v>1150</v>
      </c>
    </row>
    <row r="300" spans="1:6" x14ac:dyDescent="0.3">
      <c r="A300" t="s">
        <v>1534</v>
      </c>
      <c r="B300" t="s">
        <v>531</v>
      </c>
      <c r="C300" t="s">
        <v>670</v>
      </c>
      <c r="D300">
        <v>19645</v>
      </c>
      <c r="E300">
        <v>19645</v>
      </c>
      <c r="F300" t="s">
        <v>1150</v>
      </c>
    </row>
    <row r="301" spans="1:6" x14ac:dyDescent="0.3">
      <c r="A301" t="s">
        <v>1535</v>
      </c>
      <c r="B301" t="s">
        <v>531</v>
      </c>
      <c r="C301" t="s">
        <v>1536</v>
      </c>
      <c r="D301">
        <v>68245</v>
      </c>
      <c r="E301">
        <v>0</v>
      </c>
      <c r="F301" t="s">
        <v>1157</v>
      </c>
    </row>
    <row r="302" spans="1:6" x14ac:dyDescent="0.3">
      <c r="A302" t="s">
        <v>1537</v>
      </c>
      <c r="B302" t="s">
        <v>531</v>
      </c>
      <c r="C302" t="s">
        <v>1197</v>
      </c>
      <c r="D302">
        <v>71281</v>
      </c>
      <c r="E302">
        <v>0</v>
      </c>
      <c r="F302" t="s">
        <v>1157</v>
      </c>
    </row>
    <row r="303" spans="1:6" x14ac:dyDescent="0.3">
      <c r="A303" t="s">
        <v>1538</v>
      </c>
      <c r="B303" t="s">
        <v>531</v>
      </c>
      <c r="C303" t="s">
        <v>1539</v>
      </c>
      <c r="D303">
        <v>48373</v>
      </c>
      <c r="E303">
        <v>48373</v>
      </c>
      <c r="F303" t="s">
        <v>1150</v>
      </c>
    </row>
    <row r="304" spans="1:6" x14ac:dyDescent="0.3">
      <c r="A304" t="s">
        <v>1540</v>
      </c>
      <c r="B304" t="s">
        <v>531</v>
      </c>
      <c r="C304" t="s">
        <v>551</v>
      </c>
      <c r="D304">
        <v>56532</v>
      </c>
      <c r="E304">
        <v>56532</v>
      </c>
      <c r="F304" t="s">
        <v>1150</v>
      </c>
    </row>
    <row r="305" spans="1:6" x14ac:dyDescent="0.3">
      <c r="A305" t="s">
        <v>1541</v>
      </c>
      <c r="B305" t="s">
        <v>532</v>
      </c>
      <c r="C305" t="s">
        <v>1474</v>
      </c>
      <c r="D305">
        <v>37353</v>
      </c>
      <c r="E305">
        <v>0</v>
      </c>
      <c r="F305" t="s">
        <v>346</v>
      </c>
    </row>
    <row r="306" spans="1:6" x14ac:dyDescent="0.3">
      <c r="A306" t="s">
        <v>1542</v>
      </c>
      <c r="B306" t="s">
        <v>532</v>
      </c>
      <c r="C306" t="s">
        <v>1342</v>
      </c>
      <c r="D306">
        <v>16913</v>
      </c>
      <c r="E306">
        <v>16913</v>
      </c>
      <c r="F306" t="s">
        <v>1150</v>
      </c>
    </row>
    <row r="307" spans="1:6" x14ac:dyDescent="0.3">
      <c r="A307" t="s">
        <v>1543</v>
      </c>
      <c r="B307" t="s">
        <v>534</v>
      </c>
      <c r="C307" t="s">
        <v>686</v>
      </c>
      <c r="D307">
        <v>53608</v>
      </c>
      <c r="E307">
        <v>53608</v>
      </c>
      <c r="F307" t="s">
        <v>1150</v>
      </c>
    </row>
    <row r="308" spans="1:6" x14ac:dyDescent="0.3">
      <c r="A308" t="s">
        <v>1544</v>
      </c>
      <c r="B308" t="s">
        <v>534</v>
      </c>
      <c r="C308" t="s">
        <v>349</v>
      </c>
      <c r="D308">
        <v>52400</v>
      </c>
      <c r="E308">
        <v>52400</v>
      </c>
      <c r="F308" t="s">
        <v>1150</v>
      </c>
    </row>
    <row r="309" spans="1:6" x14ac:dyDescent="0.3">
      <c r="A309" t="s">
        <v>1545</v>
      </c>
      <c r="B309" t="s">
        <v>534</v>
      </c>
      <c r="C309" t="s">
        <v>898</v>
      </c>
      <c r="D309">
        <v>23278</v>
      </c>
      <c r="E309">
        <v>23278</v>
      </c>
      <c r="F309" t="s">
        <v>1150</v>
      </c>
    </row>
    <row r="310" spans="1:6" x14ac:dyDescent="0.3">
      <c r="A310" t="s">
        <v>1546</v>
      </c>
      <c r="B310" t="s">
        <v>534</v>
      </c>
      <c r="C310" t="s">
        <v>704</v>
      </c>
      <c r="D310">
        <v>64847</v>
      </c>
      <c r="E310">
        <v>0</v>
      </c>
      <c r="F310" t="s">
        <v>1157</v>
      </c>
    </row>
    <row r="311" spans="1:6" x14ac:dyDescent="0.3">
      <c r="A311" t="s">
        <v>1547</v>
      </c>
      <c r="B311" t="s">
        <v>535</v>
      </c>
      <c r="C311" t="s">
        <v>601</v>
      </c>
      <c r="D311">
        <v>72519</v>
      </c>
      <c r="E311">
        <v>72519</v>
      </c>
      <c r="F311" t="s">
        <v>1150</v>
      </c>
    </row>
    <row r="312" spans="1:6" x14ac:dyDescent="0.3">
      <c r="A312" t="s">
        <v>1548</v>
      </c>
      <c r="B312" t="s">
        <v>535</v>
      </c>
      <c r="C312" t="s">
        <v>1061</v>
      </c>
      <c r="D312">
        <v>6692</v>
      </c>
      <c r="E312">
        <v>0</v>
      </c>
      <c r="F312" t="s">
        <v>346</v>
      </c>
    </row>
    <row r="313" spans="1:6" x14ac:dyDescent="0.3">
      <c r="A313" t="s">
        <v>1549</v>
      </c>
      <c r="B313" t="s">
        <v>535</v>
      </c>
      <c r="C313" t="s">
        <v>1474</v>
      </c>
      <c r="D313">
        <v>34064</v>
      </c>
      <c r="E313">
        <v>34064</v>
      </c>
      <c r="F313" t="s">
        <v>1150</v>
      </c>
    </row>
    <row r="314" spans="1:6" x14ac:dyDescent="0.3">
      <c r="A314" t="s">
        <v>1550</v>
      </c>
      <c r="B314" t="s">
        <v>535</v>
      </c>
      <c r="C314" t="s">
        <v>1419</v>
      </c>
      <c r="D314">
        <v>45294</v>
      </c>
      <c r="E314">
        <v>45294</v>
      </c>
      <c r="F314" t="s">
        <v>1150</v>
      </c>
    </row>
    <row r="315" spans="1:6" x14ac:dyDescent="0.3">
      <c r="A315" t="s">
        <v>1551</v>
      </c>
      <c r="B315" t="s">
        <v>535</v>
      </c>
      <c r="C315" t="s">
        <v>366</v>
      </c>
      <c r="D315">
        <v>70266</v>
      </c>
      <c r="E315">
        <v>0</v>
      </c>
      <c r="F315" t="s">
        <v>346</v>
      </c>
    </row>
    <row r="316" spans="1:6" x14ac:dyDescent="0.3">
      <c r="A316" t="s">
        <v>1552</v>
      </c>
      <c r="B316" t="s">
        <v>537</v>
      </c>
      <c r="C316" t="s">
        <v>1140</v>
      </c>
      <c r="D316">
        <v>45406</v>
      </c>
      <c r="E316">
        <v>0</v>
      </c>
      <c r="F316" t="s">
        <v>1157</v>
      </c>
    </row>
    <row r="317" spans="1:6" x14ac:dyDescent="0.3">
      <c r="A317" t="s">
        <v>1553</v>
      </c>
      <c r="B317" t="s">
        <v>537</v>
      </c>
      <c r="C317" t="s">
        <v>1554</v>
      </c>
      <c r="D317">
        <v>65546</v>
      </c>
      <c r="E317">
        <v>0</v>
      </c>
      <c r="F317" t="s">
        <v>346</v>
      </c>
    </row>
    <row r="318" spans="1:6" x14ac:dyDescent="0.3">
      <c r="A318" t="s">
        <v>1555</v>
      </c>
      <c r="B318" t="s">
        <v>537</v>
      </c>
      <c r="C318" t="s">
        <v>738</v>
      </c>
      <c r="D318">
        <v>20666</v>
      </c>
      <c r="E318">
        <v>20666</v>
      </c>
      <c r="F318" t="s">
        <v>1150</v>
      </c>
    </row>
    <row r="319" spans="1:6" x14ac:dyDescent="0.3">
      <c r="A319" t="s">
        <v>1556</v>
      </c>
      <c r="B319" t="s">
        <v>539</v>
      </c>
      <c r="C319" t="s">
        <v>1557</v>
      </c>
      <c r="D319">
        <v>74654</v>
      </c>
      <c r="E319">
        <v>74654</v>
      </c>
      <c r="F319" t="s">
        <v>1150</v>
      </c>
    </row>
    <row r="320" spans="1:6" x14ac:dyDescent="0.3">
      <c r="A320" t="s">
        <v>1558</v>
      </c>
      <c r="B320" t="s">
        <v>539</v>
      </c>
      <c r="C320" t="s">
        <v>978</v>
      </c>
      <c r="D320">
        <v>56460</v>
      </c>
      <c r="E320">
        <v>56460</v>
      </c>
      <c r="F320" t="s">
        <v>1150</v>
      </c>
    </row>
    <row r="321" spans="1:6" x14ac:dyDescent="0.3">
      <c r="A321" t="s">
        <v>1559</v>
      </c>
      <c r="B321" t="s">
        <v>541</v>
      </c>
      <c r="C321" t="s">
        <v>1560</v>
      </c>
      <c r="D321">
        <v>46714</v>
      </c>
      <c r="E321">
        <v>0</v>
      </c>
      <c r="F321" t="s">
        <v>346</v>
      </c>
    </row>
    <row r="322" spans="1:6" x14ac:dyDescent="0.3">
      <c r="A322" t="s">
        <v>1561</v>
      </c>
      <c r="B322" t="s">
        <v>541</v>
      </c>
      <c r="C322" t="s">
        <v>1072</v>
      </c>
      <c r="D322">
        <v>16349</v>
      </c>
      <c r="E322">
        <v>0</v>
      </c>
      <c r="F322" t="s">
        <v>1157</v>
      </c>
    </row>
    <row r="323" spans="1:6" x14ac:dyDescent="0.3">
      <c r="A323" t="s">
        <v>1562</v>
      </c>
      <c r="B323" t="s">
        <v>541</v>
      </c>
      <c r="C323" t="s">
        <v>377</v>
      </c>
      <c r="D323">
        <v>18542</v>
      </c>
      <c r="E323">
        <v>0</v>
      </c>
      <c r="F323" t="s">
        <v>346</v>
      </c>
    </row>
    <row r="324" spans="1:6" x14ac:dyDescent="0.3">
      <c r="A324" t="s">
        <v>1563</v>
      </c>
      <c r="B324" t="s">
        <v>541</v>
      </c>
      <c r="C324" t="s">
        <v>684</v>
      </c>
      <c r="D324">
        <v>48655</v>
      </c>
      <c r="E324">
        <v>48655</v>
      </c>
      <c r="F324" t="s">
        <v>1150</v>
      </c>
    </row>
    <row r="325" spans="1:6" x14ac:dyDescent="0.3">
      <c r="A325" t="s">
        <v>1564</v>
      </c>
      <c r="B325" t="s">
        <v>541</v>
      </c>
      <c r="C325" t="s">
        <v>728</v>
      </c>
      <c r="D325">
        <v>73867</v>
      </c>
      <c r="E325">
        <v>73867</v>
      </c>
      <c r="F325" t="s">
        <v>1150</v>
      </c>
    </row>
    <row r="326" spans="1:6" x14ac:dyDescent="0.3">
      <c r="A326" t="s">
        <v>1565</v>
      </c>
      <c r="B326" t="s">
        <v>542</v>
      </c>
      <c r="C326" t="s">
        <v>1566</v>
      </c>
      <c r="D326">
        <v>62362</v>
      </c>
      <c r="E326">
        <v>62362</v>
      </c>
      <c r="F326" t="s">
        <v>1150</v>
      </c>
    </row>
    <row r="327" spans="1:6" x14ac:dyDescent="0.3">
      <c r="A327" t="s">
        <v>1567</v>
      </c>
      <c r="B327" t="s">
        <v>542</v>
      </c>
      <c r="C327" t="s">
        <v>1568</v>
      </c>
      <c r="D327">
        <v>56165</v>
      </c>
      <c r="E327">
        <v>56165</v>
      </c>
      <c r="F327" t="s">
        <v>1150</v>
      </c>
    </row>
    <row r="328" spans="1:6" x14ac:dyDescent="0.3">
      <c r="A328" t="s">
        <v>1569</v>
      </c>
      <c r="B328" t="s">
        <v>542</v>
      </c>
      <c r="C328" t="s">
        <v>954</v>
      </c>
      <c r="D328">
        <v>9924</v>
      </c>
      <c r="E328">
        <v>0</v>
      </c>
      <c r="F328" t="s">
        <v>346</v>
      </c>
    </row>
    <row r="329" spans="1:6" x14ac:dyDescent="0.3">
      <c r="A329" t="s">
        <v>1570</v>
      </c>
      <c r="B329" t="s">
        <v>542</v>
      </c>
      <c r="C329" t="s">
        <v>895</v>
      </c>
      <c r="D329">
        <v>43838</v>
      </c>
      <c r="E329">
        <v>43838</v>
      </c>
      <c r="F329" t="s">
        <v>1150</v>
      </c>
    </row>
    <row r="330" spans="1:6" x14ac:dyDescent="0.3">
      <c r="A330" t="s">
        <v>1571</v>
      </c>
      <c r="B330" t="s">
        <v>544</v>
      </c>
      <c r="C330" t="s">
        <v>1188</v>
      </c>
      <c r="D330">
        <v>69758</v>
      </c>
      <c r="E330">
        <v>69758</v>
      </c>
      <c r="F330" t="s">
        <v>1150</v>
      </c>
    </row>
    <row r="331" spans="1:6" x14ac:dyDescent="0.3">
      <c r="A331" t="s">
        <v>1572</v>
      </c>
      <c r="B331" t="s">
        <v>544</v>
      </c>
      <c r="C331" t="s">
        <v>404</v>
      </c>
      <c r="D331">
        <v>24776</v>
      </c>
      <c r="E331">
        <v>24776</v>
      </c>
      <c r="F331" t="s">
        <v>1150</v>
      </c>
    </row>
    <row r="332" spans="1:6" x14ac:dyDescent="0.3">
      <c r="A332" t="s">
        <v>1573</v>
      </c>
      <c r="B332" t="s">
        <v>547</v>
      </c>
      <c r="C332" t="s">
        <v>1574</v>
      </c>
      <c r="D332">
        <v>48228</v>
      </c>
      <c r="E332">
        <v>48228</v>
      </c>
      <c r="F332" t="s">
        <v>1150</v>
      </c>
    </row>
    <row r="333" spans="1:6" x14ac:dyDescent="0.3">
      <c r="A333" t="s">
        <v>1575</v>
      </c>
      <c r="B333" t="s">
        <v>547</v>
      </c>
      <c r="C333" t="s">
        <v>1576</v>
      </c>
      <c r="D333">
        <v>69928</v>
      </c>
      <c r="E333">
        <v>0</v>
      </c>
      <c r="F333" t="s">
        <v>1157</v>
      </c>
    </row>
    <row r="334" spans="1:6" x14ac:dyDescent="0.3">
      <c r="A334" t="s">
        <v>1577</v>
      </c>
      <c r="B334" t="s">
        <v>547</v>
      </c>
      <c r="C334" t="s">
        <v>694</v>
      </c>
      <c r="D334">
        <v>9478</v>
      </c>
      <c r="E334">
        <v>9478</v>
      </c>
      <c r="F334" t="s">
        <v>1150</v>
      </c>
    </row>
    <row r="335" spans="1:6" x14ac:dyDescent="0.3">
      <c r="A335" t="s">
        <v>1578</v>
      </c>
      <c r="B335" t="s">
        <v>547</v>
      </c>
      <c r="C335" t="s">
        <v>400</v>
      </c>
      <c r="D335">
        <v>40821</v>
      </c>
      <c r="E335">
        <v>40821</v>
      </c>
      <c r="F335" t="s">
        <v>1150</v>
      </c>
    </row>
    <row r="336" spans="1:6" x14ac:dyDescent="0.3">
      <c r="A336" t="s">
        <v>1579</v>
      </c>
      <c r="B336" t="s">
        <v>549</v>
      </c>
      <c r="C336" t="s">
        <v>567</v>
      </c>
      <c r="D336">
        <v>42184</v>
      </c>
      <c r="E336">
        <v>42184</v>
      </c>
      <c r="F336" t="s">
        <v>1150</v>
      </c>
    </row>
    <row r="337" spans="1:6" x14ac:dyDescent="0.3">
      <c r="A337" t="s">
        <v>1580</v>
      </c>
      <c r="B337" t="s">
        <v>549</v>
      </c>
      <c r="C337" t="s">
        <v>878</v>
      </c>
      <c r="D337">
        <v>5509</v>
      </c>
      <c r="E337">
        <v>5509</v>
      </c>
      <c r="F337" t="s">
        <v>1150</v>
      </c>
    </row>
    <row r="338" spans="1:6" x14ac:dyDescent="0.3">
      <c r="A338" t="s">
        <v>1581</v>
      </c>
      <c r="B338" t="s">
        <v>549</v>
      </c>
      <c r="C338" t="s">
        <v>1233</v>
      </c>
      <c r="D338">
        <v>17929</v>
      </c>
      <c r="E338">
        <v>0</v>
      </c>
      <c r="F338" t="s">
        <v>1157</v>
      </c>
    </row>
    <row r="339" spans="1:6" x14ac:dyDescent="0.3">
      <c r="A339" t="s">
        <v>1582</v>
      </c>
      <c r="B339" t="s">
        <v>552</v>
      </c>
      <c r="C339" t="s">
        <v>1583</v>
      </c>
      <c r="D339">
        <v>6447</v>
      </c>
      <c r="E339">
        <v>6447</v>
      </c>
      <c r="F339" t="s">
        <v>1150</v>
      </c>
    </row>
    <row r="340" spans="1:6" x14ac:dyDescent="0.3">
      <c r="A340" t="s">
        <v>1584</v>
      </c>
      <c r="B340" t="s">
        <v>552</v>
      </c>
      <c r="C340" t="s">
        <v>409</v>
      </c>
      <c r="D340">
        <v>35535</v>
      </c>
      <c r="E340">
        <v>35535</v>
      </c>
      <c r="F340" t="s">
        <v>1150</v>
      </c>
    </row>
    <row r="341" spans="1:6" x14ac:dyDescent="0.3">
      <c r="A341" t="s">
        <v>1585</v>
      </c>
      <c r="B341" t="s">
        <v>553</v>
      </c>
      <c r="C341" t="s">
        <v>329</v>
      </c>
      <c r="D341">
        <v>11180</v>
      </c>
      <c r="E341">
        <v>11180</v>
      </c>
      <c r="F341" t="s">
        <v>1150</v>
      </c>
    </row>
    <row r="342" spans="1:6" x14ac:dyDescent="0.3">
      <c r="A342" t="s">
        <v>1586</v>
      </c>
      <c r="B342" t="s">
        <v>553</v>
      </c>
      <c r="C342" t="s">
        <v>937</v>
      </c>
      <c r="D342">
        <v>11841</v>
      </c>
      <c r="E342">
        <v>11841</v>
      </c>
      <c r="F342" t="s">
        <v>1150</v>
      </c>
    </row>
    <row r="343" spans="1:6" x14ac:dyDescent="0.3">
      <c r="A343" t="s">
        <v>1587</v>
      </c>
      <c r="B343" t="s">
        <v>555</v>
      </c>
      <c r="C343" t="s">
        <v>606</v>
      </c>
      <c r="D343">
        <v>14615</v>
      </c>
      <c r="E343">
        <v>0</v>
      </c>
      <c r="F343" t="s">
        <v>1157</v>
      </c>
    </row>
    <row r="344" spans="1:6" x14ac:dyDescent="0.3">
      <c r="A344" t="s">
        <v>1588</v>
      </c>
      <c r="B344" t="s">
        <v>555</v>
      </c>
      <c r="C344" t="s">
        <v>1589</v>
      </c>
      <c r="D344">
        <v>74059</v>
      </c>
      <c r="E344">
        <v>0</v>
      </c>
      <c r="F344" t="s">
        <v>346</v>
      </c>
    </row>
    <row r="345" spans="1:6" x14ac:dyDescent="0.3">
      <c r="A345" t="s">
        <v>1590</v>
      </c>
      <c r="B345" t="s">
        <v>557</v>
      </c>
      <c r="C345" t="s">
        <v>351</v>
      </c>
      <c r="D345">
        <v>62694</v>
      </c>
      <c r="E345">
        <v>0</v>
      </c>
      <c r="F345" t="s">
        <v>1157</v>
      </c>
    </row>
    <row r="346" spans="1:6" x14ac:dyDescent="0.3">
      <c r="A346" t="s">
        <v>1591</v>
      </c>
      <c r="B346" t="s">
        <v>557</v>
      </c>
      <c r="C346" t="s">
        <v>502</v>
      </c>
      <c r="D346">
        <v>48155</v>
      </c>
      <c r="E346">
        <v>48155</v>
      </c>
      <c r="F346" t="s">
        <v>1150</v>
      </c>
    </row>
    <row r="347" spans="1:6" x14ac:dyDescent="0.3">
      <c r="A347" t="s">
        <v>1592</v>
      </c>
      <c r="B347" t="s">
        <v>557</v>
      </c>
      <c r="C347" t="s">
        <v>586</v>
      </c>
      <c r="D347">
        <v>61707</v>
      </c>
      <c r="E347">
        <v>0</v>
      </c>
      <c r="F347" t="s">
        <v>1157</v>
      </c>
    </row>
    <row r="348" spans="1:6" x14ac:dyDescent="0.3">
      <c r="A348" t="s">
        <v>1593</v>
      </c>
      <c r="B348" t="s">
        <v>559</v>
      </c>
      <c r="C348" t="s">
        <v>574</v>
      </c>
      <c r="D348">
        <v>68226</v>
      </c>
      <c r="E348">
        <v>68226</v>
      </c>
      <c r="F348" t="s">
        <v>1150</v>
      </c>
    </row>
    <row r="349" spans="1:6" x14ac:dyDescent="0.3">
      <c r="A349" t="s">
        <v>1594</v>
      </c>
      <c r="B349" t="s">
        <v>559</v>
      </c>
      <c r="C349" t="s">
        <v>1595</v>
      </c>
      <c r="D349">
        <v>70695</v>
      </c>
      <c r="E349">
        <v>70695</v>
      </c>
      <c r="F349" t="s">
        <v>1150</v>
      </c>
    </row>
    <row r="350" spans="1:6" x14ac:dyDescent="0.3">
      <c r="A350" t="s">
        <v>1596</v>
      </c>
      <c r="B350" t="s">
        <v>559</v>
      </c>
      <c r="C350" t="s">
        <v>1512</v>
      </c>
      <c r="D350">
        <v>37420</v>
      </c>
      <c r="E350">
        <v>37420</v>
      </c>
      <c r="F350" t="s">
        <v>1150</v>
      </c>
    </row>
    <row r="351" spans="1:6" x14ac:dyDescent="0.3">
      <c r="A351" t="s">
        <v>1597</v>
      </c>
      <c r="B351" t="s">
        <v>559</v>
      </c>
      <c r="C351" t="s">
        <v>772</v>
      </c>
      <c r="D351">
        <v>27768</v>
      </c>
      <c r="E351">
        <v>27768</v>
      </c>
      <c r="F351" t="s">
        <v>1150</v>
      </c>
    </row>
    <row r="352" spans="1:6" x14ac:dyDescent="0.3">
      <c r="A352" t="s">
        <v>1598</v>
      </c>
      <c r="B352" t="s">
        <v>559</v>
      </c>
      <c r="C352" t="s">
        <v>1599</v>
      </c>
      <c r="D352">
        <v>14925</v>
      </c>
      <c r="E352">
        <v>14925</v>
      </c>
      <c r="F352" t="s">
        <v>1150</v>
      </c>
    </row>
    <row r="353" spans="1:6" x14ac:dyDescent="0.3">
      <c r="A353" t="s">
        <v>1600</v>
      </c>
      <c r="B353" t="s">
        <v>561</v>
      </c>
      <c r="C353" t="s">
        <v>625</v>
      </c>
      <c r="D353">
        <v>49070</v>
      </c>
      <c r="E353">
        <v>49070</v>
      </c>
      <c r="F353" t="s">
        <v>1150</v>
      </c>
    </row>
    <row r="354" spans="1:6" x14ac:dyDescent="0.3">
      <c r="A354" t="s">
        <v>1601</v>
      </c>
      <c r="B354" t="s">
        <v>561</v>
      </c>
      <c r="C354" t="s">
        <v>976</v>
      </c>
      <c r="D354">
        <v>32445</v>
      </c>
      <c r="E354">
        <v>0</v>
      </c>
      <c r="F354" t="s">
        <v>346</v>
      </c>
    </row>
    <row r="355" spans="1:6" x14ac:dyDescent="0.3">
      <c r="A355" t="s">
        <v>1602</v>
      </c>
      <c r="B355" t="s">
        <v>561</v>
      </c>
      <c r="C355" t="s">
        <v>1066</v>
      </c>
      <c r="D355">
        <v>72285</v>
      </c>
      <c r="E355">
        <v>72285</v>
      </c>
      <c r="F355" t="s">
        <v>1150</v>
      </c>
    </row>
    <row r="356" spans="1:6" x14ac:dyDescent="0.3">
      <c r="A356" t="s">
        <v>1603</v>
      </c>
      <c r="B356" t="s">
        <v>561</v>
      </c>
      <c r="C356" t="s">
        <v>1566</v>
      </c>
      <c r="D356">
        <v>26348</v>
      </c>
      <c r="E356">
        <v>26348</v>
      </c>
      <c r="F356" t="s">
        <v>1150</v>
      </c>
    </row>
    <row r="357" spans="1:6" x14ac:dyDescent="0.3">
      <c r="A357" t="s">
        <v>1604</v>
      </c>
      <c r="B357" t="s">
        <v>561</v>
      </c>
      <c r="C357" t="s">
        <v>1605</v>
      </c>
      <c r="D357">
        <v>38265</v>
      </c>
      <c r="E357">
        <v>38265</v>
      </c>
      <c r="F357" t="s">
        <v>1150</v>
      </c>
    </row>
    <row r="358" spans="1:6" x14ac:dyDescent="0.3">
      <c r="A358" t="s">
        <v>1606</v>
      </c>
      <c r="B358" t="s">
        <v>563</v>
      </c>
      <c r="C358" t="s">
        <v>1424</v>
      </c>
      <c r="D358">
        <v>62822</v>
      </c>
      <c r="E358">
        <v>0</v>
      </c>
      <c r="F358" t="s">
        <v>346</v>
      </c>
    </row>
    <row r="359" spans="1:6" x14ac:dyDescent="0.3">
      <c r="A359" t="s">
        <v>1607</v>
      </c>
      <c r="B359" t="s">
        <v>563</v>
      </c>
      <c r="C359" t="s">
        <v>1568</v>
      </c>
      <c r="D359">
        <v>69715</v>
      </c>
      <c r="E359">
        <v>69715</v>
      </c>
      <c r="F359" t="s">
        <v>1150</v>
      </c>
    </row>
    <row r="360" spans="1:6" x14ac:dyDescent="0.3">
      <c r="A360" t="s">
        <v>1608</v>
      </c>
      <c r="B360" t="s">
        <v>563</v>
      </c>
      <c r="C360" t="s">
        <v>1609</v>
      </c>
      <c r="D360">
        <v>45442</v>
      </c>
      <c r="E360">
        <v>45442</v>
      </c>
      <c r="F360" t="s">
        <v>1150</v>
      </c>
    </row>
    <row r="361" spans="1:6" x14ac:dyDescent="0.3">
      <c r="A361" t="s">
        <v>1610</v>
      </c>
      <c r="B361" t="s">
        <v>563</v>
      </c>
      <c r="C361" t="s">
        <v>666</v>
      </c>
      <c r="D361">
        <v>7578</v>
      </c>
      <c r="E361">
        <v>7578</v>
      </c>
      <c r="F361" t="s">
        <v>1150</v>
      </c>
    </row>
    <row r="362" spans="1:6" x14ac:dyDescent="0.3">
      <c r="A362" t="s">
        <v>1611</v>
      </c>
      <c r="B362" t="s">
        <v>566</v>
      </c>
      <c r="C362" t="s">
        <v>543</v>
      </c>
      <c r="D362">
        <v>38160</v>
      </c>
      <c r="E362">
        <v>38160</v>
      </c>
      <c r="F362" t="s">
        <v>1150</v>
      </c>
    </row>
    <row r="363" spans="1:6" x14ac:dyDescent="0.3">
      <c r="A363" t="s">
        <v>1612</v>
      </c>
      <c r="B363" t="s">
        <v>566</v>
      </c>
      <c r="C363" t="s">
        <v>1023</v>
      </c>
      <c r="D363">
        <v>17635</v>
      </c>
      <c r="E363">
        <v>17635</v>
      </c>
      <c r="F363" t="s">
        <v>1150</v>
      </c>
    </row>
    <row r="364" spans="1:6" x14ac:dyDescent="0.3">
      <c r="A364" t="s">
        <v>1613</v>
      </c>
      <c r="B364" t="s">
        <v>566</v>
      </c>
      <c r="C364" t="s">
        <v>799</v>
      </c>
      <c r="D364">
        <v>38332</v>
      </c>
      <c r="E364">
        <v>38332</v>
      </c>
      <c r="F364" t="s">
        <v>1150</v>
      </c>
    </row>
    <row r="365" spans="1:6" x14ac:dyDescent="0.3">
      <c r="A365" t="s">
        <v>1614</v>
      </c>
      <c r="B365" t="s">
        <v>566</v>
      </c>
      <c r="C365" t="s">
        <v>1301</v>
      </c>
      <c r="D365">
        <v>71018</v>
      </c>
      <c r="E365">
        <v>0</v>
      </c>
      <c r="F365" t="s">
        <v>346</v>
      </c>
    </row>
    <row r="366" spans="1:6" x14ac:dyDescent="0.3">
      <c r="A366" t="s">
        <v>1615</v>
      </c>
      <c r="B366" t="s">
        <v>566</v>
      </c>
      <c r="C366" t="s">
        <v>423</v>
      </c>
      <c r="D366">
        <v>74695</v>
      </c>
      <c r="E366">
        <v>0</v>
      </c>
      <c r="F366" t="s">
        <v>346</v>
      </c>
    </row>
    <row r="367" spans="1:6" x14ac:dyDescent="0.3">
      <c r="A367" t="s">
        <v>1616</v>
      </c>
      <c r="B367" t="s">
        <v>568</v>
      </c>
      <c r="C367" t="s">
        <v>1111</v>
      </c>
      <c r="D367">
        <v>9178</v>
      </c>
      <c r="E367">
        <v>0</v>
      </c>
      <c r="F367" t="s">
        <v>346</v>
      </c>
    </row>
    <row r="368" spans="1:6" x14ac:dyDescent="0.3">
      <c r="A368" t="s">
        <v>1617</v>
      </c>
      <c r="B368" t="s">
        <v>568</v>
      </c>
      <c r="C368" t="s">
        <v>1605</v>
      </c>
      <c r="D368">
        <v>31449</v>
      </c>
      <c r="E368">
        <v>31449</v>
      </c>
      <c r="F368" t="s">
        <v>1150</v>
      </c>
    </row>
    <row r="369" spans="1:6" x14ac:dyDescent="0.3">
      <c r="A369" t="s">
        <v>1618</v>
      </c>
      <c r="B369" t="s">
        <v>568</v>
      </c>
      <c r="C369" t="s">
        <v>338</v>
      </c>
      <c r="D369">
        <v>27923</v>
      </c>
      <c r="E369">
        <v>27923</v>
      </c>
      <c r="F369" t="s">
        <v>1150</v>
      </c>
    </row>
    <row r="370" spans="1:6" x14ac:dyDescent="0.3">
      <c r="A370" t="s">
        <v>1619</v>
      </c>
      <c r="B370" t="s">
        <v>568</v>
      </c>
      <c r="C370" t="s">
        <v>898</v>
      </c>
      <c r="D370">
        <v>31008</v>
      </c>
      <c r="E370">
        <v>31008</v>
      </c>
      <c r="F370" t="s">
        <v>1150</v>
      </c>
    </row>
    <row r="371" spans="1:6" x14ac:dyDescent="0.3">
      <c r="A371" t="s">
        <v>1620</v>
      </c>
      <c r="B371" t="s">
        <v>569</v>
      </c>
      <c r="C371" t="s">
        <v>1073</v>
      </c>
      <c r="D371">
        <v>5687</v>
      </c>
      <c r="E371">
        <v>0</v>
      </c>
      <c r="F371" t="s">
        <v>1157</v>
      </c>
    </row>
    <row r="372" spans="1:6" x14ac:dyDescent="0.3">
      <c r="A372" t="s">
        <v>1621</v>
      </c>
      <c r="B372" t="s">
        <v>569</v>
      </c>
      <c r="C372" t="s">
        <v>1303</v>
      </c>
      <c r="D372">
        <v>65771</v>
      </c>
      <c r="E372">
        <v>65771</v>
      </c>
      <c r="F372" t="s">
        <v>1150</v>
      </c>
    </row>
    <row r="373" spans="1:6" x14ac:dyDescent="0.3">
      <c r="A373" t="s">
        <v>1622</v>
      </c>
      <c r="B373" t="s">
        <v>571</v>
      </c>
      <c r="C373" t="s">
        <v>1303</v>
      </c>
      <c r="D373">
        <v>63331</v>
      </c>
      <c r="E373">
        <v>63331</v>
      </c>
      <c r="F373" t="s">
        <v>1150</v>
      </c>
    </row>
    <row r="374" spans="1:6" x14ac:dyDescent="0.3">
      <c r="A374" t="s">
        <v>1623</v>
      </c>
      <c r="B374" t="s">
        <v>571</v>
      </c>
      <c r="C374" t="s">
        <v>1432</v>
      </c>
      <c r="D374">
        <v>40148</v>
      </c>
      <c r="E374">
        <v>40148</v>
      </c>
      <c r="F374" t="s">
        <v>1150</v>
      </c>
    </row>
    <row r="375" spans="1:6" x14ac:dyDescent="0.3">
      <c r="A375" t="s">
        <v>1624</v>
      </c>
      <c r="B375" t="s">
        <v>571</v>
      </c>
      <c r="C375" t="s">
        <v>630</v>
      </c>
      <c r="D375">
        <v>43389</v>
      </c>
      <c r="E375">
        <v>43389</v>
      </c>
      <c r="F375" t="s">
        <v>1150</v>
      </c>
    </row>
    <row r="376" spans="1:6" x14ac:dyDescent="0.3">
      <c r="A376" t="s">
        <v>1625</v>
      </c>
      <c r="B376" t="s">
        <v>571</v>
      </c>
      <c r="C376" t="s">
        <v>1130</v>
      </c>
      <c r="D376">
        <v>23517</v>
      </c>
      <c r="E376">
        <v>23517</v>
      </c>
      <c r="F376" t="s">
        <v>1150</v>
      </c>
    </row>
    <row r="377" spans="1:6" x14ac:dyDescent="0.3">
      <c r="A377" t="s">
        <v>1626</v>
      </c>
      <c r="B377" t="s">
        <v>573</v>
      </c>
      <c r="C377" t="s">
        <v>343</v>
      </c>
      <c r="D377">
        <v>66913</v>
      </c>
      <c r="E377">
        <v>0</v>
      </c>
      <c r="F377" t="s">
        <v>346</v>
      </c>
    </row>
    <row r="378" spans="1:6" x14ac:dyDescent="0.3">
      <c r="A378" t="s">
        <v>1627</v>
      </c>
      <c r="B378" t="s">
        <v>573</v>
      </c>
      <c r="C378" t="s">
        <v>725</v>
      </c>
      <c r="D378">
        <v>27232</v>
      </c>
      <c r="E378">
        <v>0</v>
      </c>
      <c r="F378" t="s">
        <v>346</v>
      </c>
    </row>
    <row r="379" spans="1:6" x14ac:dyDescent="0.3">
      <c r="A379" t="s">
        <v>1628</v>
      </c>
      <c r="B379" t="s">
        <v>573</v>
      </c>
      <c r="C379" t="s">
        <v>1284</v>
      </c>
      <c r="D379">
        <v>13928</v>
      </c>
      <c r="E379">
        <v>0</v>
      </c>
      <c r="F379" t="s">
        <v>346</v>
      </c>
    </row>
    <row r="380" spans="1:6" x14ac:dyDescent="0.3">
      <c r="A380" t="s">
        <v>1629</v>
      </c>
      <c r="B380" t="s">
        <v>575</v>
      </c>
      <c r="C380" t="s">
        <v>787</v>
      </c>
      <c r="D380">
        <v>16925</v>
      </c>
      <c r="E380">
        <v>0</v>
      </c>
      <c r="F380" t="s">
        <v>346</v>
      </c>
    </row>
    <row r="381" spans="1:6" x14ac:dyDescent="0.3">
      <c r="A381" t="s">
        <v>1630</v>
      </c>
      <c r="B381" t="s">
        <v>575</v>
      </c>
      <c r="C381" t="s">
        <v>1576</v>
      </c>
      <c r="D381">
        <v>43980</v>
      </c>
      <c r="E381">
        <v>43980</v>
      </c>
      <c r="F381" t="s">
        <v>1150</v>
      </c>
    </row>
    <row r="382" spans="1:6" x14ac:dyDescent="0.3">
      <c r="A382" t="s">
        <v>1631</v>
      </c>
      <c r="B382" t="s">
        <v>577</v>
      </c>
      <c r="C382" t="s">
        <v>1329</v>
      </c>
      <c r="D382">
        <v>33967</v>
      </c>
      <c r="E382">
        <v>33967</v>
      </c>
      <c r="F382" t="s">
        <v>1150</v>
      </c>
    </row>
    <row r="383" spans="1:6" x14ac:dyDescent="0.3">
      <c r="A383" t="s">
        <v>1632</v>
      </c>
      <c r="B383" t="s">
        <v>577</v>
      </c>
      <c r="C383" t="s">
        <v>1381</v>
      </c>
      <c r="D383">
        <v>13890</v>
      </c>
      <c r="E383">
        <v>13890</v>
      </c>
      <c r="F383" t="s">
        <v>1150</v>
      </c>
    </row>
    <row r="384" spans="1:6" x14ac:dyDescent="0.3">
      <c r="A384" t="s">
        <v>1633</v>
      </c>
      <c r="B384" t="s">
        <v>577</v>
      </c>
      <c r="C384" t="s">
        <v>1043</v>
      </c>
      <c r="D384">
        <v>66946</v>
      </c>
      <c r="E384">
        <v>0</v>
      </c>
      <c r="F384" t="s">
        <v>346</v>
      </c>
    </row>
    <row r="385" spans="1:6" x14ac:dyDescent="0.3">
      <c r="A385" t="s">
        <v>1634</v>
      </c>
      <c r="B385" t="s">
        <v>578</v>
      </c>
      <c r="C385" t="s">
        <v>670</v>
      </c>
      <c r="D385">
        <v>10348</v>
      </c>
      <c r="E385">
        <v>0</v>
      </c>
      <c r="F385" t="s">
        <v>1157</v>
      </c>
    </row>
    <row r="386" spans="1:6" x14ac:dyDescent="0.3">
      <c r="A386" t="s">
        <v>1635</v>
      </c>
      <c r="B386" t="s">
        <v>578</v>
      </c>
      <c r="C386" t="s">
        <v>680</v>
      </c>
      <c r="D386">
        <v>43583</v>
      </c>
      <c r="E386">
        <v>43583</v>
      </c>
      <c r="F386" t="s">
        <v>1150</v>
      </c>
    </row>
    <row r="387" spans="1:6" x14ac:dyDescent="0.3">
      <c r="A387" t="s">
        <v>1636</v>
      </c>
      <c r="B387" t="s">
        <v>578</v>
      </c>
      <c r="C387" t="s">
        <v>564</v>
      </c>
      <c r="D387">
        <v>32911</v>
      </c>
      <c r="E387">
        <v>32911</v>
      </c>
      <c r="F387" t="s">
        <v>1150</v>
      </c>
    </row>
    <row r="388" spans="1:6" x14ac:dyDescent="0.3">
      <c r="A388" t="s">
        <v>1637</v>
      </c>
      <c r="B388" t="s">
        <v>579</v>
      </c>
      <c r="C388" t="s">
        <v>366</v>
      </c>
      <c r="D388">
        <v>43494</v>
      </c>
      <c r="E388">
        <v>43494</v>
      </c>
      <c r="F388" t="s">
        <v>1150</v>
      </c>
    </row>
    <row r="389" spans="1:6" x14ac:dyDescent="0.3">
      <c r="A389" t="s">
        <v>1638</v>
      </c>
      <c r="B389" t="s">
        <v>579</v>
      </c>
      <c r="C389" t="s">
        <v>797</v>
      </c>
      <c r="D389">
        <v>65133</v>
      </c>
      <c r="E389">
        <v>65133</v>
      </c>
      <c r="F389" t="s">
        <v>1150</v>
      </c>
    </row>
    <row r="390" spans="1:6" x14ac:dyDescent="0.3">
      <c r="A390" t="s">
        <v>1639</v>
      </c>
      <c r="B390" t="s">
        <v>579</v>
      </c>
      <c r="C390" t="s">
        <v>668</v>
      </c>
      <c r="D390">
        <v>45738</v>
      </c>
      <c r="E390">
        <v>0</v>
      </c>
      <c r="F390" t="s">
        <v>1157</v>
      </c>
    </row>
    <row r="391" spans="1:6" x14ac:dyDescent="0.3">
      <c r="A391" t="s">
        <v>1640</v>
      </c>
      <c r="B391" t="s">
        <v>579</v>
      </c>
      <c r="C391" t="s">
        <v>391</v>
      </c>
      <c r="D391">
        <v>30665</v>
      </c>
      <c r="E391">
        <v>0</v>
      </c>
      <c r="F391" t="s">
        <v>1157</v>
      </c>
    </row>
    <row r="392" spans="1:6" x14ac:dyDescent="0.3">
      <c r="A392" t="s">
        <v>1641</v>
      </c>
      <c r="B392" t="s">
        <v>579</v>
      </c>
      <c r="C392" t="s">
        <v>678</v>
      </c>
      <c r="D392">
        <v>35646</v>
      </c>
      <c r="E392">
        <v>35646</v>
      </c>
      <c r="F392" t="s">
        <v>1150</v>
      </c>
    </row>
    <row r="393" spans="1:6" x14ac:dyDescent="0.3">
      <c r="A393" t="s">
        <v>1642</v>
      </c>
      <c r="B393" t="s">
        <v>581</v>
      </c>
      <c r="C393" t="s">
        <v>1327</v>
      </c>
      <c r="D393">
        <v>22003</v>
      </c>
      <c r="E393">
        <v>0</v>
      </c>
      <c r="F393" t="s">
        <v>1157</v>
      </c>
    </row>
    <row r="394" spans="1:6" x14ac:dyDescent="0.3">
      <c r="A394" t="s">
        <v>1643</v>
      </c>
      <c r="B394" t="s">
        <v>581</v>
      </c>
      <c r="C394" t="s">
        <v>1644</v>
      </c>
      <c r="D394">
        <v>22140</v>
      </c>
      <c r="E394">
        <v>0</v>
      </c>
      <c r="F394" t="s">
        <v>1157</v>
      </c>
    </row>
    <row r="395" spans="1:6" x14ac:dyDescent="0.3">
      <c r="A395" t="s">
        <v>1645</v>
      </c>
      <c r="B395" t="s">
        <v>581</v>
      </c>
      <c r="C395" t="s">
        <v>926</v>
      </c>
      <c r="D395">
        <v>59992</v>
      </c>
      <c r="E395">
        <v>59992</v>
      </c>
      <c r="F395" t="s">
        <v>1150</v>
      </c>
    </row>
    <row r="396" spans="1:6" x14ac:dyDescent="0.3">
      <c r="A396" t="s">
        <v>1646</v>
      </c>
      <c r="B396" t="s">
        <v>581</v>
      </c>
      <c r="C396" t="s">
        <v>341</v>
      </c>
      <c r="D396">
        <v>42132</v>
      </c>
      <c r="E396">
        <v>0</v>
      </c>
      <c r="F396" t="s">
        <v>1157</v>
      </c>
    </row>
    <row r="397" spans="1:6" x14ac:dyDescent="0.3">
      <c r="A397" t="s">
        <v>1647</v>
      </c>
      <c r="B397" t="s">
        <v>581</v>
      </c>
      <c r="C397" t="s">
        <v>493</v>
      </c>
      <c r="D397">
        <v>45429</v>
      </c>
      <c r="E397">
        <v>45429</v>
      </c>
      <c r="F397" t="s">
        <v>1150</v>
      </c>
    </row>
    <row r="398" spans="1:6" x14ac:dyDescent="0.3">
      <c r="A398" t="s">
        <v>1648</v>
      </c>
      <c r="B398" t="s">
        <v>582</v>
      </c>
      <c r="C398" t="s">
        <v>981</v>
      </c>
      <c r="D398">
        <v>41815</v>
      </c>
      <c r="E398">
        <v>0</v>
      </c>
      <c r="F398" t="s">
        <v>1157</v>
      </c>
    </row>
    <row r="399" spans="1:6" x14ac:dyDescent="0.3">
      <c r="A399" t="s">
        <v>1649</v>
      </c>
      <c r="B399" t="s">
        <v>582</v>
      </c>
      <c r="C399" t="s">
        <v>327</v>
      </c>
      <c r="D399">
        <v>34291</v>
      </c>
      <c r="E399">
        <v>34291</v>
      </c>
      <c r="F399" t="s">
        <v>1150</v>
      </c>
    </row>
    <row r="400" spans="1:6" x14ac:dyDescent="0.3">
      <c r="A400" t="s">
        <v>1650</v>
      </c>
      <c r="B400" t="s">
        <v>584</v>
      </c>
      <c r="C400" t="s">
        <v>510</v>
      </c>
      <c r="D400">
        <v>52686</v>
      </c>
      <c r="E400">
        <v>52686</v>
      </c>
      <c r="F400" t="s">
        <v>1150</v>
      </c>
    </row>
    <row r="401" spans="1:6" x14ac:dyDescent="0.3">
      <c r="A401" t="s">
        <v>1651</v>
      </c>
      <c r="B401" t="s">
        <v>584</v>
      </c>
      <c r="C401" t="s">
        <v>437</v>
      </c>
      <c r="D401">
        <v>66686</v>
      </c>
      <c r="E401">
        <v>66686</v>
      </c>
      <c r="F401" t="s">
        <v>1150</v>
      </c>
    </row>
    <row r="402" spans="1:6" x14ac:dyDescent="0.3">
      <c r="A402" t="s">
        <v>1652</v>
      </c>
      <c r="B402" t="s">
        <v>584</v>
      </c>
      <c r="C402" t="s">
        <v>874</v>
      </c>
      <c r="D402">
        <v>28836</v>
      </c>
      <c r="E402">
        <v>0</v>
      </c>
      <c r="F402" t="s">
        <v>346</v>
      </c>
    </row>
    <row r="403" spans="1:6" x14ac:dyDescent="0.3">
      <c r="A403" t="s">
        <v>1653</v>
      </c>
      <c r="B403" t="s">
        <v>584</v>
      </c>
      <c r="C403" t="s">
        <v>432</v>
      </c>
      <c r="D403">
        <v>9531</v>
      </c>
      <c r="E403">
        <v>9531</v>
      </c>
      <c r="F403" t="s">
        <v>1150</v>
      </c>
    </row>
    <row r="404" spans="1:6" x14ac:dyDescent="0.3">
      <c r="A404" t="s">
        <v>1654</v>
      </c>
      <c r="B404" t="s">
        <v>587</v>
      </c>
      <c r="C404" t="s">
        <v>1000</v>
      </c>
      <c r="D404">
        <v>26460</v>
      </c>
      <c r="E404">
        <v>26460</v>
      </c>
      <c r="F404" t="s">
        <v>1150</v>
      </c>
    </row>
    <row r="405" spans="1:6" x14ac:dyDescent="0.3">
      <c r="A405" t="s">
        <v>1655</v>
      </c>
      <c r="B405" t="s">
        <v>587</v>
      </c>
      <c r="C405" t="s">
        <v>359</v>
      </c>
      <c r="D405">
        <v>16709</v>
      </c>
      <c r="E405">
        <v>16709</v>
      </c>
      <c r="F405" t="s">
        <v>1150</v>
      </c>
    </row>
    <row r="406" spans="1:6" x14ac:dyDescent="0.3">
      <c r="A406" t="s">
        <v>1656</v>
      </c>
      <c r="B406" t="s">
        <v>587</v>
      </c>
      <c r="C406" t="s">
        <v>431</v>
      </c>
      <c r="D406">
        <v>56448</v>
      </c>
      <c r="E406">
        <v>56448</v>
      </c>
      <c r="F406" t="s">
        <v>1150</v>
      </c>
    </row>
    <row r="407" spans="1:6" x14ac:dyDescent="0.3">
      <c r="A407" t="s">
        <v>1657</v>
      </c>
      <c r="B407" t="s">
        <v>587</v>
      </c>
      <c r="C407" t="s">
        <v>1525</v>
      </c>
      <c r="D407">
        <v>52515</v>
      </c>
      <c r="E407">
        <v>52515</v>
      </c>
      <c r="F407" t="s">
        <v>1150</v>
      </c>
    </row>
    <row r="408" spans="1:6" x14ac:dyDescent="0.3">
      <c r="A408" t="s">
        <v>1658</v>
      </c>
      <c r="B408" t="s">
        <v>587</v>
      </c>
      <c r="C408" t="s">
        <v>654</v>
      </c>
      <c r="D408">
        <v>39090</v>
      </c>
      <c r="E408">
        <v>39090</v>
      </c>
      <c r="F408" t="s">
        <v>1150</v>
      </c>
    </row>
    <row r="409" spans="1:6" x14ac:dyDescent="0.3">
      <c r="A409" t="s">
        <v>1659</v>
      </c>
      <c r="B409" t="s">
        <v>589</v>
      </c>
      <c r="C409" t="s">
        <v>1660</v>
      </c>
      <c r="D409">
        <v>62118</v>
      </c>
      <c r="E409">
        <v>0</v>
      </c>
      <c r="F409" t="s">
        <v>1157</v>
      </c>
    </row>
    <row r="410" spans="1:6" x14ac:dyDescent="0.3">
      <c r="A410" t="s">
        <v>1661</v>
      </c>
      <c r="B410" t="s">
        <v>589</v>
      </c>
      <c r="C410" t="s">
        <v>755</v>
      </c>
      <c r="D410">
        <v>45481</v>
      </c>
      <c r="E410">
        <v>45481</v>
      </c>
      <c r="F410" t="s">
        <v>1150</v>
      </c>
    </row>
    <row r="411" spans="1:6" x14ac:dyDescent="0.3">
      <c r="A411" t="s">
        <v>1662</v>
      </c>
      <c r="B411" t="s">
        <v>589</v>
      </c>
      <c r="C411" t="s">
        <v>660</v>
      </c>
      <c r="D411">
        <v>38466</v>
      </c>
      <c r="E411">
        <v>0</v>
      </c>
      <c r="F411" t="s">
        <v>1157</v>
      </c>
    </row>
    <row r="412" spans="1:6" x14ac:dyDescent="0.3">
      <c r="A412" t="s">
        <v>1663</v>
      </c>
      <c r="B412" t="s">
        <v>592</v>
      </c>
      <c r="C412" t="s">
        <v>1509</v>
      </c>
      <c r="D412">
        <v>22398</v>
      </c>
      <c r="E412">
        <v>0</v>
      </c>
      <c r="F412" t="s">
        <v>346</v>
      </c>
    </row>
    <row r="413" spans="1:6" x14ac:dyDescent="0.3">
      <c r="A413" t="s">
        <v>1664</v>
      </c>
      <c r="B413" t="s">
        <v>592</v>
      </c>
      <c r="C413" t="s">
        <v>694</v>
      </c>
      <c r="D413">
        <v>36467</v>
      </c>
      <c r="E413">
        <v>36467</v>
      </c>
      <c r="F413" t="s">
        <v>1150</v>
      </c>
    </row>
    <row r="414" spans="1:6" x14ac:dyDescent="0.3">
      <c r="A414" t="s">
        <v>1665</v>
      </c>
      <c r="B414" t="s">
        <v>592</v>
      </c>
      <c r="C414" t="s">
        <v>1666</v>
      </c>
      <c r="D414">
        <v>59285</v>
      </c>
      <c r="E414">
        <v>59285</v>
      </c>
      <c r="F414" t="s">
        <v>1150</v>
      </c>
    </row>
    <row r="415" spans="1:6" x14ac:dyDescent="0.3">
      <c r="A415" t="s">
        <v>1667</v>
      </c>
      <c r="B415" t="s">
        <v>592</v>
      </c>
      <c r="C415" t="s">
        <v>1668</v>
      </c>
      <c r="D415">
        <v>20136</v>
      </c>
      <c r="E415">
        <v>0</v>
      </c>
      <c r="F415" t="s">
        <v>346</v>
      </c>
    </row>
    <row r="416" spans="1:6" x14ac:dyDescent="0.3">
      <c r="A416" t="s">
        <v>1669</v>
      </c>
      <c r="B416" t="s">
        <v>592</v>
      </c>
      <c r="C416" t="s">
        <v>812</v>
      </c>
      <c r="D416">
        <v>37709</v>
      </c>
      <c r="E416">
        <v>37709</v>
      </c>
      <c r="F416" t="s">
        <v>1150</v>
      </c>
    </row>
    <row r="417" spans="1:6" x14ac:dyDescent="0.3">
      <c r="A417" t="s">
        <v>1670</v>
      </c>
      <c r="B417" t="s">
        <v>594</v>
      </c>
      <c r="C417" t="s">
        <v>1188</v>
      </c>
      <c r="D417">
        <v>54899</v>
      </c>
      <c r="E417">
        <v>0</v>
      </c>
      <c r="F417" t="s">
        <v>1157</v>
      </c>
    </row>
    <row r="418" spans="1:6" x14ac:dyDescent="0.3">
      <c r="A418" t="s">
        <v>1671</v>
      </c>
      <c r="B418" t="s">
        <v>594</v>
      </c>
      <c r="C418" t="s">
        <v>426</v>
      </c>
      <c r="D418">
        <v>35476</v>
      </c>
      <c r="E418">
        <v>35476</v>
      </c>
      <c r="F418" t="s">
        <v>1150</v>
      </c>
    </row>
    <row r="419" spans="1:6" x14ac:dyDescent="0.3">
      <c r="A419" t="s">
        <v>1672</v>
      </c>
      <c r="B419" t="s">
        <v>596</v>
      </c>
      <c r="C419" t="s">
        <v>1673</v>
      </c>
      <c r="D419">
        <v>38037</v>
      </c>
      <c r="E419">
        <v>0</v>
      </c>
      <c r="F419" t="s">
        <v>346</v>
      </c>
    </row>
    <row r="420" spans="1:6" x14ac:dyDescent="0.3">
      <c r="A420" t="s">
        <v>1674</v>
      </c>
      <c r="B420" t="s">
        <v>596</v>
      </c>
      <c r="C420" t="s">
        <v>491</v>
      </c>
      <c r="D420">
        <v>30001</v>
      </c>
      <c r="E420">
        <v>30001</v>
      </c>
      <c r="F420" t="s">
        <v>1150</v>
      </c>
    </row>
    <row r="421" spans="1:6" x14ac:dyDescent="0.3">
      <c r="A421" t="s">
        <v>1675</v>
      </c>
      <c r="B421" t="s">
        <v>597</v>
      </c>
      <c r="C421" t="s">
        <v>1162</v>
      </c>
      <c r="D421">
        <v>9682</v>
      </c>
      <c r="E421">
        <v>9682</v>
      </c>
      <c r="F421" t="s">
        <v>1150</v>
      </c>
    </row>
    <row r="422" spans="1:6" x14ac:dyDescent="0.3">
      <c r="A422" t="s">
        <v>1676</v>
      </c>
      <c r="B422" t="s">
        <v>597</v>
      </c>
      <c r="C422" t="s">
        <v>523</v>
      </c>
      <c r="D422">
        <v>40589</v>
      </c>
      <c r="E422">
        <v>0</v>
      </c>
      <c r="F422" t="s">
        <v>1157</v>
      </c>
    </row>
    <row r="423" spans="1:6" x14ac:dyDescent="0.3">
      <c r="A423" t="s">
        <v>1677</v>
      </c>
      <c r="B423" t="s">
        <v>597</v>
      </c>
      <c r="C423" t="s">
        <v>756</v>
      </c>
      <c r="D423">
        <v>37492</v>
      </c>
      <c r="E423">
        <v>0</v>
      </c>
      <c r="F423" t="s">
        <v>346</v>
      </c>
    </row>
    <row r="424" spans="1:6" x14ac:dyDescent="0.3">
      <c r="A424" t="s">
        <v>1678</v>
      </c>
      <c r="B424" t="s">
        <v>599</v>
      </c>
      <c r="C424" t="s">
        <v>670</v>
      </c>
      <c r="D424">
        <v>31424</v>
      </c>
      <c r="E424">
        <v>0</v>
      </c>
      <c r="F424" t="s">
        <v>1157</v>
      </c>
    </row>
    <row r="425" spans="1:6" x14ac:dyDescent="0.3">
      <c r="A425" t="s">
        <v>1679</v>
      </c>
      <c r="B425" t="s">
        <v>599</v>
      </c>
      <c r="C425" t="s">
        <v>1120</v>
      </c>
      <c r="D425">
        <v>60332</v>
      </c>
      <c r="E425">
        <v>0</v>
      </c>
      <c r="F425" t="s">
        <v>1157</v>
      </c>
    </row>
    <row r="426" spans="1:6" x14ac:dyDescent="0.3">
      <c r="A426" t="s">
        <v>1680</v>
      </c>
      <c r="B426" t="s">
        <v>599</v>
      </c>
      <c r="C426" t="s">
        <v>341</v>
      </c>
      <c r="D426">
        <v>41451</v>
      </c>
      <c r="E426">
        <v>41451</v>
      </c>
      <c r="F426" t="s">
        <v>1150</v>
      </c>
    </row>
    <row r="427" spans="1:6" x14ac:dyDescent="0.3">
      <c r="A427" t="s">
        <v>1681</v>
      </c>
      <c r="B427" t="s">
        <v>599</v>
      </c>
      <c r="C427" t="s">
        <v>802</v>
      </c>
      <c r="D427">
        <v>63075</v>
      </c>
      <c r="E427">
        <v>0</v>
      </c>
      <c r="F427" t="s">
        <v>1157</v>
      </c>
    </row>
    <row r="428" spans="1:6" x14ac:dyDescent="0.3">
      <c r="A428" t="s">
        <v>1682</v>
      </c>
      <c r="B428" t="s">
        <v>599</v>
      </c>
      <c r="C428" t="s">
        <v>766</v>
      </c>
      <c r="D428">
        <v>5768</v>
      </c>
      <c r="E428">
        <v>5768</v>
      </c>
      <c r="F428" t="s">
        <v>1150</v>
      </c>
    </row>
    <row r="429" spans="1:6" x14ac:dyDescent="0.3">
      <c r="A429" t="s">
        <v>1683</v>
      </c>
      <c r="B429" t="s">
        <v>600</v>
      </c>
      <c r="C429" t="s">
        <v>1503</v>
      </c>
      <c r="D429">
        <v>42321</v>
      </c>
      <c r="E429">
        <v>0</v>
      </c>
      <c r="F429" t="s">
        <v>1157</v>
      </c>
    </row>
    <row r="430" spans="1:6" x14ac:dyDescent="0.3">
      <c r="A430" t="s">
        <v>1684</v>
      </c>
      <c r="B430" t="s">
        <v>600</v>
      </c>
      <c r="C430" t="s">
        <v>1560</v>
      </c>
      <c r="D430">
        <v>8329</v>
      </c>
      <c r="E430">
        <v>8329</v>
      </c>
      <c r="F430" t="s">
        <v>1150</v>
      </c>
    </row>
    <row r="431" spans="1:6" x14ac:dyDescent="0.3">
      <c r="A431" t="s">
        <v>1685</v>
      </c>
      <c r="B431" t="s">
        <v>600</v>
      </c>
      <c r="C431" t="s">
        <v>567</v>
      </c>
      <c r="D431">
        <v>16441</v>
      </c>
      <c r="E431">
        <v>16441</v>
      </c>
      <c r="F431" t="s">
        <v>1150</v>
      </c>
    </row>
    <row r="432" spans="1:6" x14ac:dyDescent="0.3">
      <c r="A432" t="s">
        <v>1686</v>
      </c>
      <c r="B432" t="s">
        <v>600</v>
      </c>
      <c r="C432" t="s">
        <v>1253</v>
      </c>
      <c r="D432">
        <v>73214</v>
      </c>
      <c r="E432">
        <v>0</v>
      </c>
      <c r="F432" t="s">
        <v>346</v>
      </c>
    </row>
    <row r="433" spans="1:6" x14ac:dyDescent="0.3">
      <c r="A433" t="s">
        <v>1687</v>
      </c>
      <c r="B433" t="s">
        <v>603</v>
      </c>
      <c r="C433" t="s">
        <v>811</v>
      </c>
      <c r="D433">
        <v>5805</v>
      </c>
      <c r="E433">
        <v>0</v>
      </c>
      <c r="F433" t="s">
        <v>1157</v>
      </c>
    </row>
    <row r="434" spans="1:6" x14ac:dyDescent="0.3">
      <c r="A434" t="s">
        <v>1688</v>
      </c>
      <c r="B434" t="s">
        <v>603</v>
      </c>
      <c r="C434" t="s">
        <v>1689</v>
      </c>
      <c r="D434">
        <v>19109</v>
      </c>
      <c r="E434">
        <v>19109</v>
      </c>
      <c r="F434" t="s">
        <v>1150</v>
      </c>
    </row>
    <row r="435" spans="1:6" x14ac:dyDescent="0.3">
      <c r="A435" t="s">
        <v>1690</v>
      </c>
      <c r="B435" t="s">
        <v>605</v>
      </c>
      <c r="C435" t="s">
        <v>1557</v>
      </c>
      <c r="D435">
        <v>44544</v>
      </c>
      <c r="E435">
        <v>44544</v>
      </c>
      <c r="F435" t="s">
        <v>1150</v>
      </c>
    </row>
    <row r="436" spans="1:6" x14ac:dyDescent="0.3">
      <c r="A436" t="s">
        <v>1691</v>
      </c>
      <c r="B436" t="s">
        <v>605</v>
      </c>
      <c r="C436" t="s">
        <v>1231</v>
      </c>
      <c r="D436">
        <v>45297</v>
      </c>
      <c r="E436">
        <v>45297</v>
      </c>
      <c r="F436" t="s">
        <v>1150</v>
      </c>
    </row>
    <row r="437" spans="1:6" x14ac:dyDescent="0.3">
      <c r="A437" t="s">
        <v>1692</v>
      </c>
      <c r="B437" t="s">
        <v>607</v>
      </c>
      <c r="C437" t="s">
        <v>1023</v>
      </c>
      <c r="D437">
        <v>72634</v>
      </c>
      <c r="E437">
        <v>0</v>
      </c>
      <c r="F437" t="s">
        <v>346</v>
      </c>
    </row>
    <row r="438" spans="1:6" x14ac:dyDescent="0.3">
      <c r="A438" t="s">
        <v>1693</v>
      </c>
      <c r="B438" t="s">
        <v>607</v>
      </c>
      <c r="C438" t="s">
        <v>345</v>
      </c>
      <c r="D438">
        <v>71770</v>
      </c>
      <c r="E438">
        <v>0</v>
      </c>
      <c r="F438" t="s">
        <v>1157</v>
      </c>
    </row>
    <row r="439" spans="1:6" x14ac:dyDescent="0.3">
      <c r="A439" t="s">
        <v>1694</v>
      </c>
      <c r="B439" t="s">
        <v>609</v>
      </c>
      <c r="C439" t="s">
        <v>663</v>
      </c>
      <c r="D439">
        <v>33365</v>
      </c>
      <c r="E439">
        <v>33365</v>
      </c>
      <c r="F439" t="s">
        <v>1150</v>
      </c>
    </row>
    <row r="440" spans="1:6" x14ac:dyDescent="0.3">
      <c r="A440" t="s">
        <v>1695</v>
      </c>
      <c r="B440" t="s">
        <v>609</v>
      </c>
      <c r="C440" t="s">
        <v>1696</v>
      </c>
      <c r="D440">
        <v>51302</v>
      </c>
      <c r="E440">
        <v>51302</v>
      </c>
      <c r="F440" t="s">
        <v>1150</v>
      </c>
    </row>
    <row r="441" spans="1:6" x14ac:dyDescent="0.3">
      <c r="A441" t="s">
        <v>1697</v>
      </c>
      <c r="B441" t="s">
        <v>611</v>
      </c>
      <c r="C441" t="s">
        <v>827</v>
      </c>
      <c r="D441">
        <v>71229</v>
      </c>
      <c r="E441">
        <v>71229</v>
      </c>
      <c r="F441" t="s">
        <v>1150</v>
      </c>
    </row>
    <row r="442" spans="1:6" x14ac:dyDescent="0.3">
      <c r="A442" t="s">
        <v>1698</v>
      </c>
      <c r="B442" t="s">
        <v>611</v>
      </c>
      <c r="C442" t="s">
        <v>758</v>
      </c>
      <c r="D442">
        <v>65663</v>
      </c>
      <c r="E442">
        <v>65663</v>
      </c>
      <c r="F442" t="s">
        <v>1150</v>
      </c>
    </row>
    <row r="443" spans="1:6" x14ac:dyDescent="0.3">
      <c r="A443" t="s">
        <v>1699</v>
      </c>
      <c r="B443" t="s">
        <v>611</v>
      </c>
      <c r="C443" t="s">
        <v>1700</v>
      </c>
      <c r="D443">
        <v>27169</v>
      </c>
      <c r="E443">
        <v>27169</v>
      </c>
      <c r="F443" t="s">
        <v>1150</v>
      </c>
    </row>
    <row r="444" spans="1:6" x14ac:dyDescent="0.3">
      <c r="A444" t="s">
        <v>1701</v>
      </c>
      <c r="B444" t="s">
        <v>611</v>
      </c>
      <c r="C444" t="s">
        <v>820</v>
      </c>
      <c r="D444">
        <v>50195</v>
      </c>
      <c r="E444">
        <v>50195</v>
      </c>
      <c r="F444" t="s">
        <v>1150</v>
      </c>
    </row>
    <row r="445" spans="1:6" x14ac:dyDescent="0.3">
      <c r="A445" t="s">
        <v>1702</v>
      </c>
      <c r="B445" t="s">
        <v>611</v>
      </c>
      <c r="C445" t="s">
        <v>1703</v>
      </c>
      <c r="D445">
        <v>24720</v>
      </c>
      <c r="E445">
        <v>0</v>
      </c>
      <c r="F445" t="s">
        <v>346</v>
      </c>
    </row>
    <row r="446" spans="1:6" x14ac:dyDescent="0.3">
      <c r="A446" t="s">
        <v>1704</v>
      </c>
      <c r="B446" t="s">
        <v>613</v>
      </c>
      <c r="C446" t="s">
        <v>992</v>
      </c>
      <c r="D446">
        <v>32266</v>
      </c>
      <c r="E446">
        <v>0</v>
      </c>
      <c r="F446" t="s">
        <v>346</v>
      </c>
    </row>
    <row r="447" spans="1:6" x14ac:dyDescent="0.3">
      <c r="A447" t="s">
        <v>1705</v>
      </c>
      <c r="B447" t="s">
        <v>613</v>
      </c>
      <c r="C447" t="s">
        <v>1706</v>
      </c>
      <c r="D447">
        <v>36431</v>
      </c>
      <c r="E447">
        <v>0</v>
      </c>
      <c r="F447" t="s">
        <v>346</v>
      </c>
    </row>
    <row r="448" spans="1:6" x14ac:dyDescent="0.3">
      <c r="A448" t="s">
        <v>1707</v>
      </c>
      <c r="B448" t="s">
        <v>615</v>
      </c>
      <c r="C448" t="s">
        <v>1708</v>
      </c>
      <c r="D448">
        <v>58635</v>
      </c>
      <c r="E448">
        <v>0</v>
      </c>
      <c r="F448" t="s">
        <v>1157</v>
      </c>
    </row>
    <row r="449" spans="1:6" x14ac:dyDescent="0.3">
      <c r="A449" t="s">
        <v>1709</v>
      </c>
      <c r="B449" t="s">
        <v>615</v>
      </c>
      <c r="C449" t="s">
        <v>1710</v>
      </c>
      <c r="D449">
        <v>8285</v>
      </c>
      <c r="E449">
        <v>8285</v>
      </c>
      <c r="F449" t="s">
        <v>1150</v>
      </c>
    </row>
    <row r="450" spans="1:6" x14ac:dyDescent="0.3">
      <c r="A450" t="s">
        <v>1711</v>
      </c>
      <c r="B450" t="s">
        <v>616</v>
      </c>
      <c r="C450" t="s">
        <v>1712</v>
      </c>
      <c r="D450">
        <v>21534</v>
      </c>
      <c r="E450">
        <v>21534</v>
      </c>
      <c r="F450" t="s">
        <v>1150</v>
      </c>
    </row>
    <row r="451" spans="1:6" x14ac:dyDescent="0.3">
      <c r="A451" t="s">
        <v>1713</v>
      </c>
      <c r="B451" t="s">
        <v>616</v>
      </c>
      <c r="C451" t="s">
        <v>1449</v>
      </c>
      <c r="D451">
        <v>41439</v>
      </c>
      <c r="E451">
        <v>0</v>
      </c>
      <c r="F451" t="s">
        <v>346</v>
      </c>
    </row>
    <row r="452" spans="1:6" x14ac:dyDescent="0.3">
      <c r="A452" t="s">
        <v>1714</v>
      </c>
      <c r="B452" t="s">
        <v>616</v>
      </c>
      <c r="C452" t="s">
        <v>1432</v>
      </c>
      <c r="D452">
        <v>51795</v>
      </c>
      <c r="E452">
        <v>51795</v>
      </c>
      <c r="F452" t="s">
        <v>1150</v>
      </c>
    </row>
    <row r="453" spans="1:6" x14ac:dyDescent="0.3">
      <c r="A453" t="s">
        <v>1715</v>
      </c>
      <c r="B453" t="s">
        <v>617</v>
      </c>
      <c r="C453" t="s">
        <v>598</v>
      </c>
      <c r="D453">
        <v>24014</v>
      </c>
      <c r="E453">
        <v>24014</v>
      </c>
      <c r="F453" t="s">
        <v>1150</v>
      </c>
    </row>
    <row r="454" spans="1:6" x14ac:dyDescent="0.3">
      <c r="A454" t="s">
        <v>1716</v>
      </c>
      <c r="B454" t="s">
        <v>617</v>
      </c>
      <c r="C454" t="s">
        <v>652</v>
      </c>
      <c r="D454">
        <v>34692</v>
      </c>
      <c r="E454">
        <v>34692</v>
      </c>
      <c r="F454" t="s">
        <v>1150</v>
      </c>
    </row>
    <row r="455" spans="1:6" x14ac:dyDescent="0.3">
      <c r="A455" t="s">
        <v>1717</v>
      </c>
      <c r="B455" t="s">
        <v>617</v>
      </c>
      <c r="C455" t="s">
        <v>978</v>
      </c>
      <c r="D455">
        <v>66382</v>
      </c>
      <c r="E455">
        <v>66382</v>
      </c>
      <c r="F455" t="s">
        <v>1150</v>
      </c>
    </row>
    <row r="456" spans="1:6" x14ac:dyDescent="0.3">
      <c r="A456" t="s">
        <v>1718</v>
      </c>
      <c r="B456" t="s">
        <v>617</v>
      </c>
      <c r="C456" t="s">
        <v>608</v>
      </c>
      <c r="D456">
        <v>23872</v>
      </c>
      <c r="E456">
        <v>23872</v>
      </c>
      <c r="F456" t="s">
        <v>1150</v>
      </c>
    </row>
    <row r="457" spans="1:6" x14ac:dyDescent="0.3">
      <c r="A457" t="s">
        <v>1719</v>
      </c>
      <c r="B457" t="s">
        <v>617</v>
      </c>
      <c r="C457" t="s">
        <v>948</v>
      </c>
      <c r="D457">
        <v>13420</v>
      </c>
      <c r="E457">
        <v>13420</v>
      </c>
      <c r="F457" t="s">
        <v>1150</v>
      </c>
    </row>
    <row r="458" spans="1:6" x14ac:dyDescent="0.3">
      <c r="A458" t="s">
        <v>1720</v>
      </c>
      <c r="B458" t="s">
        <v>618</v>
      </c>
      <c r="C458" t="s">
        <v>1505</v>
      </c>
      <c r="D458">
        <v>65167</v>
      </c>
      <c r="E458">
        <v>0</v>
      </c>
      <c r="F458" t="s">
        <v>346</v>
      </c>
    </row>
    <row r="459" spans="1:6" x14ac:dyDescent="0.3">
      <c r="A459" t="s">
        <v>1721</v>
      </c>
      <c r="B459" t="s">
        <v>618</v>
      </c>
      <c r="C459" t="s">
        <v>1722</v>
      </c>
      <c r="D459">
        <v>55547</v>
      </c>
      <c r="E459">
        <v>55547</v>
      </c>
      <c r="F459" t="s">
        <v>1150</v>
      </c>
    </row>
    <row r="460" spans="1:6" x14ac:dyDescent="0.3">
      <c r="A460" t="s">
        <v>1723</v>
      </c>
      <c r="B460" t="s">
        <v>618</v>
      </c>
      <c r="C460" t="s">
        <v>361</v>
      </c>
      <c r="D460">
        <v>7736</v>
      </c>
      <c r="E460">
        <v>7736</v>
      </c>
      <c r="F460" t="s">
        <v>1150</v>
      </c>
    </row>
    <row r="461" spans="1:6" x14ac:dyDescent="0.3">
      <c r="A461" t="s">
        <v>1724</v>
      </c>
      <c r="B461" t="s">
        <v>618</v>
      </c>
      <c r="C461" t="s">
        <v>517</v>
      </c>
      <c r="D461">
        <v>9828</v>
      </c>
      <c r="E461">
        <v>9828</v>
      </c>
      <c r="F461" t="s">
        <v>1150</v>
      </c>
    </row>
    <row r="462" spans="1:6" x14ac:dyDescent="0.3">
      <c r="A462" t="s">
        <v>1725</v>
      </c>
      <c r="B462" t="s">
        <v>619</v>
      </c>
      <c r="C462" t="s">
        <v>1644</v>
      </c>
      <c r="D462">
        <v>64317</v>
      </c>
      <c r="E462">
        <v>64317</v>
      </c>
      <c r="F462" t="s">
        <v>1150</v>
      </c>
    </row>
    <row r="463" spans="1:6" x14ac:dyDescent="0.3">
      <c r="A463" t="s">
        <v>1726</v>
      </c>
      <c r="B463" t="s">
        <v>619</v>
      </c>
      <c r="C463" t="s">
        <v>926</v>
      </c>
      <c r="D463">
        <v>64420</v>
      </c>
      <c r="E463">
        <v>64420</v>
      </c>
      <c r="F463" t="s">
        <v>1150</v>
      </c>
    </row>
    <row r="464" spans="1:6" x14ac:dyDescent="0.3">
      <c r="A464" t="s">
        <v>1727</v>
      </c>
      <c r="B464" t="s">
        <v>619</v>
      </c>
      <c r="C464" t="s">
        <v>1233</v>
      </c>
      <c r="D464">
        <v>56838</v>
      </c>
      <c r="E464">
        <v>56838</v>
      </c>
      <c r="F464" t="s">
        <v>1150</v>
      </c>
    </row>
    <row r="465" spans="1:6" x14ac:dyDescent="0.3">
      <c r="A465" t="s">
        <v>1728</v>
      </c>
      <c r="B465" t="s">
        <v>619</v>
      </c>
      <c r="C465" t="s">
        <v>478</v>
      </c>
      <c r="D465">
        <v>54844</v>
      </c>
      <c r="E465">
        <v>54844</v>
      </c>
      <c r="F465" t="s">
        <v>1150</v>
      </c>
    </row>
    <row r="466" spans="1:6" x14ac:dyDescent="0.3">
      <c r="A466" t="s">
        <v>1729</v>
      </c>
      <c r="B466" t="s">
        <v>619</v>
      </c>
      <c r="C466" t="s">
        <v>407</v>
      </c>
      <c r="D466">
        <v>31925</v>
      </c>
      <c r="E466">
        <v>0</v>
      </c>
      <c r="F466" t="s">
        <v>1157</v>
      </c>
    </row>
    <row r="467" spans="1:6" x14ac:dyDescent="0.3">
      <c r="A467" t="s">
        <v>1730</v>
      </c>
      <c r="B467" t="s">
        <v>620</v>
      </c>
      <c r="C467" t="s">
        <v>998</v>
      </c>
      <c r="D467">
        <v>61728</v>
      </c>
      <c r="E467">
        <v>61728</v>
      </c>
      <c r="F467" t="s">
        <v>1150</v>
      </c>
    </row>
    <row r="468" spans="1:6" x14ac:dyDescent="0.3">
      <c r="A468" t="s">
        <v>1731</v>
      </c>
      <c r="B468" t="s">
        <v>620</v>
      </c>
      <c r="C468" t="s">
        <v>570</v>
      </c>
      <c r="D468">
        <v>33492</v>
      </c>
      <c r="E468">
        <v>0</v>
      </c>
      <c r="F468" t="s">
        <v>346</v>
      </c>
    </row>
    <row r="469" spans="1:6" x14ac:dyDescent="0.3">
      <c r="A469" t="s">
        <v>1732</v>
      </c>
      <c r="B469" t="s">
        <v>620</v>
      </c>
      <c r="C469" t="s">
        <v>747</v>
      </c>
      <c r="D469">
        <v>44365</v>
      </c>
      <c r="E469">
        <v>0</v>
      </c>
      <c r="F469" t="s">
        <v>1157</v>
      </c>
    </row>
    <row r="470" spans="1:6" x14ac:dyDescent="0.3">
      <c r="A470" t="s">
        <v>1733</v>
      </c>
      <c r="B470" t="s">
        <v>620</v>
      </c>
      <c r="C470" t="s">
        <v>1734</v>
      </c>
      <c r="D470">
        <v>10334</v>
      </c>
      <c r="E470">
        <v>0</v>
      </c>
      <c r="F470" t="s">
        <v>346</v>
      </c>
    </row>
    <row r="471" spans="1:6" x14ac:dyDescent="0.3">
      <c r="A471" t="s">
        <v>1735</v>
      </c>
      <c r="B471" t="s">
        <v>622</v>
      </c>
      <c r="C471" t="s">
        <v>1736</v>
      </c>
      <c r="D471">
        <v>58325</v>
      </c>
      <c r="E471">
        <v>58325</v>
      </c>
      <c r="F471" t="s">
        <v>1150</v>
      </c>
    </row>
    <row r="472" spans="1:6" x14ac:dyDescent="0.3">
      <c r="A472" t="s">
        <v>1737</v>
      </c>
      <c r="B472" t="s">
        <v>622</v>
      </c>
      <c r="C472" t="s">
        <v>1122</v>
      </c>
      <c r="D472">
        <v>60747</v>
      </c>
      <c r="E472">
        <v>60747</v>
      </c>
      <c r="F472" t="s">
        <v>1150</v>
      </c>
    </row>
    <row r="473" spans="1:6" x14ac:dyDescent="0.3">
      <c r="A473" t="s">
        <v>1738</v>
      </c>
      <c r="B473" t="s">
        <v>622</v>
      </c>
      <c r="C473" t="s">
        <v>476</v>
      </c>
      <c r="D473">
        <v>23320</v>
      </c>
      <c r="E473">
        <v>23320</v>
      </c>
      <c r="F473" t="s">
        <v>1150</v>
      </c>
    </row>
    <row r="474" spans="1:6" x14ac:dyDescent="0.3">
      <c r="A474" t="s">
        <v>1739</v>
      </c>
      <c r="B474" t="s">
        <v>622</v>
      </c>
      <c r="C474" t="s">
        <v>1740</v>
      </c>
      <c r="D474">
        <v>15955</v>
      </c>
      <c r="E474">
        <v>15955</v>
      </c>
      <c r="F474" t="s">
        <v>1150</v>
      </c>
    </row>
    <row r="475" spans="1:6" x14ac:dyDescent="0.3">
      <c r="A475" t="s">
        <v>1741</v>
      </c>
      <c r="B475" t="s">
        <v>623</v>
      </c>
      <c r="C475" t="s">
        <v>641</v>
      </c>
      <c r="D475">
        <v>7209</v>
      </c>
      <c r="E475">
        <v>0</v>
      </c>
      <c r="F475" t="s">
        <v>1157</v>
      </c>
    </row>
    <row r="476" spans="1:6" x14ac:dyDescent="0.3">
      <c r="A476" t="s">
        <v>1742</v>
      </c>
      <c r="B476" t="s">
        <v>623</v>
      </c>
      <c r="C476" t="s">
        <v>1743</v>
      </c>
      <c r="D476">
        <v>53406</v>
      </c>
      <c r="E476">
        <v>0</v>
      </c>
      <c r="F476" t="s">
        <v>1157</v>
      </c>
    </row>
    <row r="477" spans="1:6" x14ac:dyDescent="0.3">
      <c r="A477" t="s">
        <v>1744</v>
      </c>
      <c r="B477" t="s">
        <v>623</v>
      </c>
      <c r="C477" t="s">
        <v>1745</v>
      </c>
      <c r="D477">
        <v>39534</v>
      </c>
      <c r="E477">
        <v>0</v>
      </c>
      <c r="F477" t="s">
        <v>1157</v>
      </c>
    </row>
    <row r="478" spans="1:6" x14ac:dyDescent="0.3">
      <c r="A478" t="s">
        <v>1746</v>
      </c>
      <c r="B478" t="s">
        <v>623</v>
      </c>
      <c r="C478" t="s">
        <v>1424</v>
      </c>
      <c r="D478">
        <v>22744</v>
      </c>
      <c r="E478">
        <v>0</v>
      </c>
      <c r="F478" t="s">
        <v>1157</v>
      </c>
    </row>
    <row r="479" spans="1:6" x14ac:dyDescent="0.3">
      <c r="A479" t="s">
        <v>1747</v>
      </c>
      <c r="B479" t="s">
        <v>623</v>
      </c>
      <c r="C479" t="s">
        <v>1666</v>
      </c>
      <c r="D479">
        <v>12638</v>
      </c>
      <c r="E479">
        <v>0</v>
      </c>
      <c r="F479" t="s">
        <v>1157</v>
      </c>
    </row>
    <row r="480" spans="1:6" x14ac:dyDescent="0.3">
      <c r="A480" t="s">
        <v>1748</v>
      </c>
      <c r="B480" t="s">
        <v>624</v>
      </c>
      <c r="C480" t="s">
        <v>664</v>
      </c>
      <c r="D480">
        <v>48592</v>
      </c>
      <c r="E480">
        <v>48592</v>
      </c>
      <c r="F480" t="s">
        <v>1150</v>
      </c>
    </row>
    <row r="481" spans="1:6" x14ac:dyDescent="0.3">
      <c r="A481" t="s">
        <v>1749</v>
      </c>
      <c r="B481" t="s">
        <v>624</v>
      </c>
      <c r="C481" t="s">
        <v>1750</v>
      </c>
      <c r="D481">
        <v>53615</v>
      </c>
      <c r="E481">
        <v>53615</v>
      </c>
      <c r="F481" t="s">
        <v>1150</v>
      </c>
    </row>
    <row r="482" spans="1:6" x14ac:dyDescent="0.3">
      <c r="A482" t="s">
        <v>1751</v>
      </c>
      <c r="B482" t="s">
        <v>624</v>
      </c>
      <c r="C482" t="s">
        <v>1276</v>
      </c>
      <c r="D482">
        <v>57801</v>
      </c>
      <c r="E482">
        <v>57801</v>
      </c>
      <c r="F482" t="s">
        <v>1150</v>
      </c>
    </row>
    <row r="483" spans="1:6" x14ac:dyDescent="0.3">
      <c r="A483" t="s">
        <v>1752</v>
      </c>
      <c r="B483" t="s">
        <v>624</v>
      </c>
      <c r="C483" t="s">
        <v>1753</v>
      </c>
      <c r="D483">
        <v>34023</v>
      </c>
      <c r="E483">
        <v>34023</v>
      </c>
      <c r="F483" t="s">
        <v>1150</v>
      </c>
    </row>
    <row r="484" spans="1:6" x14ac:dyDescent="0.3">
      <c r="A484" t="s">
        <v>1754</v>
      </c>
      <c r="B484" t="s">
        <v>626</v>
      </c>
      <c r="C484" t="s">
        <v>372</v>
      </c>
      <c r="D484">
        <v>57671</v>
      </c>
      <c r="E484">
        <v>0</v>
      </c>
      <c r="F484" t="s">
        <v>346</v>
      </c>
    </row>
    <row r="485" spans="1:6" x14ac:dyDescent="0.3">
      <c r="A485" t="s">
        <v>1755</v>
      </c>
      <c r="B485" t="s">
        <v>626</v>
      </c>
      <c r="C485" t="s">
        <v>363</v>
      </c>
      <c r="D485">
        <v>71388</v>
      </c>
      <c r="E485">
        <v>71388</v>
      </c>
      <c r="F485" t="s">
        <v>1150</v>
      </c>
    </row>
    <row r="486" spans="1:6" x14ac:dyDescent="0.3">
      <c r="A486" t="s">
        <v>1756</v>
      </c>
      <c r="B486" t="s">
        <v>626</v>
      </c>
      <c r="C486" t="s">
        <v>572</v>
      </c>
      <c r="D486">
        <v>30969</v>
      </c>
      <c r="E486">
        <v>0</v>
      </c>
      <c r="F486" t="s">
        <v>346</v>
      </c>
    </row>
    <row r="487" spans="1:6" x14ac:dyDescent="0.3">
      <c r="A487" t="s">
        <v>1757</v>
      </c>
      <c r="B487" t="s">
        <v>626</v>
      </c>
      <c r="C487" t="s">
        <v>1758</v>
      </c>
      <c r="D487">
        <v>60260</v>
      </c>
      <c r="E487">
        <v>0</v>
      </c>
      <c r="F487" t="s">
        <v>1157</v>
      </c>
    </row>
    <row r="488" spans="1:6" x14ac:dyDescent="0.3">
      <c r="A488" t="s">
        <v>1759</v>
      </c>
      <c r="B488" t="s">
        <v>626</v>
      </c>
      <c r="C488" t="s">
        <v>1760</v>
      </c>
      <c r="D488">
        <v>58380</v>
      </c>
      <c r="E488">
        <v>58380</v>
      </c>
      <c r="F488" t="s">
        <v>1150</v>
      </c>
    </row>
    <row r="489" spans="1:6" x14ac:dyDescent="0.3">
      <c r="A489" t="s">
        <v>1761</v>
      </c>
      <c r="B489" t="s">
        <v>627</v>
      </c>
      <c r="C489" t="s">
        <v>574</v>
      </c>
      <c r="D489">
        <v>6034</v>
      </c>
      <c r="E489">
        <v>0</v>
      </c>
      <c r="F489" t="s">
        <v>1157</v>
      </c>
    </row>
    <row r="490" spans="1:6" x14ac:dyDescent="0.3">
      <c r="A490" t="s">
        <v>1762</v>
      </c>
      <c r="B490" t="s">
        <v>627</v>
      </c>
      <c r="C490" t="s">
        <v>345</v>
      </c>
      <c r="D490">
        <v>72090</v>
      </c>
      <c r="E490">
        <v>72090</v>
      </c>
      <c r="F490" t="s">
        <v>1150</v>
      </c>
    </row>
    <row r="491" spans="1:6" x14ac:dyDescent="0.3">
      <c r="A491" t="s">
        <v>1763</v>
      </c>
      <c r="B491" t="s">
        <v>627</v>
      </c>
      <c r="C491" t="s">
        <v>792</v>
      </c>
      <c r="D491">
        <v>64800</v>
      </c>
      <c r="E491">
        <v>0</v>
      </c>
      <c r="F491" t="s">
        <v>346</v>
      </c>
    </row>
    <row r="492" spans="1:6" x14ac:dyDescent="0.3">
      <c r="A492" t="s">
        <v>1764</v>
      </c>
      <c r="B492" t="s">
        <v>627</v>
      </c>
      <c r="C492" t="s">
        <v>1765</v>
      </c>
      <c r="D492">
        <v>66844</v>
      </c>
      <c r="E492">
        <v>66844</v>
      </c>
      <c r="F492" t="s">
        <v>1150</v>
      </c>
    </row>
    <row r="493" spans="1:6" x14ac:dyDescent="0.3">
      <c r="A493" t="s">
        <v>1766</v>
      </c>
      <c r="B493" t="s">
        <v>628</v>
      </c>
      <c r="C493" t="s">
        <v>1242</v>
      </c>
      <c r="D493">
        <v>35921</v>
      </c>
      <c r="E493">
        <v>35921</v>
      </c>
      <c r="F493" t="s">
        <v>1150</v>
      </c>
    </row>
    <row r="494" spans="1:6" x14ac:dyDescent="0.3">
      <c r="A494" t="s">
        <v>1767</v>
      </c>
      <c r="B494" t="s">
        <v>628</v>
      </c>
      <c r="C494" t="s">
        <v>591</v>
      </c>
      <c r="D494">
        <v>70142</v>
      </c>
      <c r="E494">
        <v>70142</v>
      </c>
      <c r="F494" t="s">
        <v>1150</v>
      </c>
    </row>
    <row r="495" spans="1:6" x14ac:dyDescent="0.3">
      <c r="A495" t="s">
        <v>1768</v>
      </c>
      <c r="B495" t="s">
        <v>629</v>
      </c>
      <c r="C495" t="s">
        <v>1043</v>
      </c>
      <c r="D495">
        <v>36534</v>
      </c>
      <c r="E495">
        <v>0</v>
      </c>
      <c r="F495" t="s">
        <v>346</v>
      </c>
    </row>
    <row r="496" spans="1:6" x14ac:dyDescent="0.3">
      <c r="A496" t="s">
        <v>1769</v>
      </c>
      <c r="B496" t="s">
        <v>629</v>
      </c>
      <c r="C496" t="s">
        <v>709</v>
      </c>
      <c r="D496">
        <v>8735</v>
      </c>
      <c r="E496">
        <v>8735</v>
      </c>
      <c r="F496" t="s">
        <v>1150</v>
      </c>
    </row>
    <row r="497" spans="1:6" x14ac:dyDescent="0.3">
      <c r="A497" t="s">
        <v>1770</v>
      </c>
      <c r="B497" t="s">
        <v>629</v>
      </c>
      <c r="C497" t="s">
        <v>698</v>
      </c>
      <c r="D497">
        <v>32993</v>
      </c>
      <c r="E497">
        <v>0</v>
      </c>
      <c r="F497" t="s">
        <v>1157</v>
      </c>
    </row>
    <row r="498" spans="1:6" x14ac:dyDescent="0.3">
      <c r="A498" t="s">
        <v>1771</v>
      </c>
      <c r="B498" t="s">
        <v>631</v>
      </c>
      <c r="C498" t="s">
        <v>1772</v>
      </c>
      <c r="D498">
        <v>65725</v>
      </c>
      <c r="E498">
        <v>65725</v>
      </c>
      <c r="F498" t="s">
        <v>1150</v>
      </c>
    </row>
    <row r="499" spans="1:6" x14ac:dyDescent="0.3">
      <c r="A499" t="s">
        <v>1773</v>
      </c>
      <c r="B499" t="s">
        <v>631</v>
      </c>
      <c r="C499" t="s">
        <v>454</v>
      </c>
      <c r="D499">
        <v>45132</v>
      </c>
      <c r="E499">
        <v>45132</v>
      </c>
      <c r="F499" t="s">
        <v>1150</v>
      </c>
    </row>
    <row r="500" spans="1:6" x14ac:dyDescent="0.3">
      <c r="A500" t="s">
        <v>1774</v>
      </c>
      <c r="B500" t="s">
        <v>631</v>
      </c>
      <c r="C500" t="s">
        <v>1775</v>
      </c>
      <c r="D500">
        <v>19392</v>
      </c>
      <c r="E500">
        <v>0</v>
      </c>
      <c r="F500" t="s">
        <v>1157</v>
      </c>
    </row>
    <row r="501" spans="1:6" x14ac:dyDescent="0.3">
      <c r="A501" t="s">
        <v>1776</v>
      </c>
      <c r="B501" t="s">
        <v>633</v>
      </c>
      <c r="C501" t="s">
        <v>472</v>
      </c>
      <c r="D501">
        <v>64603</v>
      </c>
      <c r="E501">
        <v>64603</v>
      </c>
      <c r="F501" t="s">
        <v>1150</v>
      </c>
    </row>
    <row r="502" spans="1:6" x14ac:dyDescent="0.3">
      <c r="A502" t="s">
        <v>1777</v>
      </c>
      <c r="B502" t="s">
        <v>633</v>
      </c>
      <c r="C502" t="s">
        <v>372</v>
      </c>
      <c r="D502">
        <v>20884</v>
      </c>
      <c r="E502">
        <v>20884</v>
      </c>
      <c r="F502" t="s">
        <v>1150</v>
      </c>
    </row>
    <row r="503" spans="1:6" x14ac:dyDescent="0.3">
      <c r="A503" t="s">
        <v>1778</v>
      </c>
      <c r="B503" t="s">
        <v>633</v>
      </c>
      <c r="C503" t="s">
        <v>1583</v>
      </c>
      <c r="D503">
        <v>60443</v>
      </c>
      <c r="E503">
        <v>60443</v>
      </c>
      <c r="F503" t="s">
        <v>1150</v>
      </c>
    </row>
    <row r="504" spans="1:6" x14ac:dyDescent="0.3">
      <c r="A504" t="s">
        <v>1779</v>
      </c>
      <c r="B504" t="s">
        <v>633</v>
      </c>
      <c r="C504" t="s">
        <v>721</v>
      </c>
      <c r="D504">
        <v>63574</v>
      </c>
      <c r="E504">
        <v>0</v>
      </c>
      <c r="F504" t="s">
        <v>1157</v>
      </c>
    </row>
    <row r="505" spans="1:6" x14ac:dyDescent="0.3">
      <c r="A505" t="s">
        <v>1780</v>
      </c>
      <c r="B505" t="s">
        <v>634</v>
      </c>
      <c r="C505" t="s">
        <v>892</v>
      </c>
      <c r="D505">
        <v>59234</v>
      </c>
      <c r="E505">
        <v>59234</v>
      </c>
      <c r="F505" t="s">
        <v>1150</v>
      </c>
    </row>
    <row r="506" spans="1:6" x14ac:dyDescent="0.3">
      <c r="A506" t="s">
        <v>1781</v>
      </c>
      <c r="B506" t="s">
        <v>634</v>
      </c>
      <c r="C506" t="s">
        <v>502</v>
      </c>
      <c r="D506">
        <v>58627</v>
      </c>
      <c r="E506">
        <v>0</v>
      </c>
      <c r="F506" t="s">
        <v>346</v>
      </c>
    </row>
    <row r="507" spans="1:6" x14ac:dyDescent="0.3">
      <c r="A507" t="s">
        <v>1782</v>
      </c>
      <c r="B507" t="s">
        <v>634</v>
      </c>
      <c r="C507" t="s">
        <v>527</v>
      </c>
      <c r="D507">
        <v>20570</v>
      </c>
      <c r="E507">
        <v>0</v>
      </c>
      <c r="F507" t="s">
        <v>1157</v>
      </c>
    </row>
    <row r="508" spans="1:6" x14ac:dyDescent="0.3">
      <c r="A508" t="s">
        <v>1783</v>
      </c>
      <c r="B508" t="s">
        <v>634</v>
      </c>
      <c r="C508" t="s">
        <v>860</v>
      </c>
      <c r="D508">
        <v>28536</v>
      </c>
      <c r="E508">
        <v>0</v>
      </c>
      <c r="F508" t="s">
        <v>346</v>
      </c>
    </row>
    <row r="509" spans="1:6" x14ac:dyDescent="0.3">
      <c r="A509" t="s">
        <v>1784</v>
      </c>
      <c r="B509" t="s">
        <v>634</v>
      </c>
      <c r="C509" t="s">
        <v>1785</v>
      </c>
      <c r="D509">
        <v>34535</v>
      </c>
      <c r="E509">
        <v>34535</v>
      </c>
      <c r="F509" t="s">
        <v>1150</v>
      </c>
    </row>
    <row r="510" spans="1:6" x14ac:dyDescent="0.3">
      <c r="A510" t="s">
        <v>1786</v>
      </c>
      <c r="B510" t="s">
        <v>635</v>
      </c>
      <c r="C510" t="s">
        <v>546</v>
      </c>
      <c r="D510">
        <v>49790</v>
      </c>
      <c r="E510">
        <v>49790</v>
      </c>
      <c r="F510" t="s">
        <v>1150</v>
      </c>
    </row>
    <row r="511" spans="1:6" x14ac:dyDescent="0.3">
      <c r="A511" t="s">
        <v>1787</v>
      </c>
      <c r="B511" t="s">
        <v>635</v>
      </c>
      <c r="C511" t="s">
        <v>536</v>
      </c>
      <c r="D511">
        <v>40789</v>
      </c>
      <c r="E511">
        <v>40789</v>
      </c>
      <c r="F511" t="s">
        <v>1150</v>
      </c>
    </row>
    <row r="512" spans="1:6" x14ac:dyDescent="0.3">
      <c r="A512" t="s">
        <v>1788</v>
      </c>
      <c r="B512" t="s">
        <v>637</v>
      </c>
      <c r="C512" t="s">
        <v>1224</v>
      </c>
      <c r="D512">
        <v>68145</v>
      </c>
      <c r="E512">
        <v>68145</v>
      </c>
      <c r="F512" t="s">
        <v>1150</v>
      </c>
    </row>
    <row r="513" spans="1:6" x14ac:dyDescent="0.3">
      <c r="A513" t="s">
        <v>1789</v>
      </c>
      <c r="B513" t="s">
        <v>637</v>
      </c>
      <c r="C513" t="s">
        <v>1351</v>
      </c>
      <c r="D513">
        <v>65550</v>
      </c>
      <c r="E513">
        <v>65550</v>
      </c>
      <c r="F513" t="s">
        <v>1150</v>
      </c>
    </row>
    <row r="514" spans="1:6" x14ac:dyDescent="0.3">
      <c r="A514" t="s">
        <v>1790</v>
      </c>
      <c r="B514" t="s">
        <v>638</v>
      </c>
      <c r="C514" t="s">
        <v>732</v>
      </c>
      <c r="D514">
        <v>38017</v>
      </c>
      <c r="E514">
        <v>0</v>
      </c>
      <c r="F514" t="s">
        <v>346</v>
      </c>
    </row>
    <row r="515" spans="1:6" x14ac:dyDescent="0.3">
      <c r="A515" t="s">
        <v>1791</v>
      </c>
      <c r="B515" t="s">
        <v>638</v>
      </c>
      <c r="C515" t="s">
        <v>886</v>
      </c>
      <c r="D515">
        <v>31758</v>
      </c>
      <c r="E515">
        <v>0</v>
      </c>
      <c r="F515" t="s">
        <v>1157</v>
      </c>
    </row>
    <row r="516" spans="1:6" x14ac:dyDescent="0.3">
      <c r="A516" t="s">
        <v>1792</v>
      </c>
      <c r="B516" t="s">
        <v>638</v>
      </c>
      <c r="C516" t="s">
        <v>324</v>
      </c>
      <c r="D516">
        <v>44907</v>
      </c>
      <c r="E516">
        <v>44907</v>
      </c>
      <c r="F516" t="s">
        <v>1150</v>
      </c>
    </row>
    <row r="517" spans="1:6" x14ac:dyDescent="0.3">
      <c r="A517" t="s">
        <v>1793</v>
      </c>
      <c r="B517" t="s">
        <v>638</v>
      </c>
      <c r="C517" t="s">
        <v>873</v>
      </c>
      <c r="D517">
        <v>31672</v>
      </c>
      <c r="E517">
        <v>31672</v>
      </c>
      <c r="F517" t="s">
        <v>1150</v>
      </c>
    </row>
    <row r="518" spans="1:6" x14ac:dyDescent="0.3">
      <c r="A518" t="s">
        <v>1794</v>
      </c>
      <c r="B518" t="s">
        <v>640</v>
      </c>
      <c r="C518" t="s">
        <v>1795</v>
      </c>
      <c r="D518">
        <v>19194</v>
      </c>
      <c r="E518">
        <v>19194</v>
      </c>
      <c r="F518" t="s">
        <v>1150</v>
      </c>
    </row>
    <row r="519" spans="1:6" x14ac:dyDescent="0.3">
      <c r="A519" t="s">
        <v>1796</v>
      </c>
      <c r="B519" t="s">
        <v>640</v>
      </c>
      <c r="C519" t="s">
        <v>1760</v>
      </c>
      <c r="D519">
        <v>7936</v>
      </c>
      <c r="E519">
        <v>7936</v>
      </c>
      <c r="F519" t="s">
        <v>1150</v>
      </c>
    </row>
    <row r="520" spans="1:6" x14ac:dyDescent="0.3">
      <c r="A520" t="s">
        <v>1797</v>
      </c>
      <c r="B520" t="s">
        <v>642</v>
      </c>
      <c r="C520" t="s">
        <v>847</v>
      </c>
      <c r="D520">
        <v>45101</v>
      </c>
      <c r="E520">
        <v>0</v>
      </c>
      <c r="F520" t="s">
        <v>346</v>
      </c>
    </row>
    <row r="521" spans="1:6" x14ac:dyDescent="0.3">
      <c r="A521" t="s">
        <v>1798</v>
      </c>
      <c r="B521" t="s">
        <v>642</v>
      </c>
      <c r="C521" t="s">
        <v>824</v>
      </c>
      <c r="D521">
        <v>19538</v>
      </c>
      <c r="E521">
        <v>0</v>
      </c>
      <c r="F521" t="s">
        <v>1157</v>
      </c>
    </row>
    <row r="522" spans="1:6" x14ac:dyDescent="0.3">
      <c r="A522" t="s">
        <v>1799</v>
      </c>
      <c r="B522" t="s">
        <v>645</v>
      </c>
      <c r="C522" t="s">
        <v>533</v>
      </c>
      <c r="D522">
        <v>35942</v>
      </c>
      <c r="E522">
        <v>35942</v>
      </c>
      <c r="F522" t="s">
        <v>1150</v>
      </c>
    </row>
    <row r="523" spans="1:6" x14ac:dyDescent="0.3">
      <c r="A523" t="s">
        <v>1800</v>
      </c>
      <c r="B523" t="s">
        <v>645</v>
      </c>
      <c r="C523" t="s">
        <v>590</v>
      </c>
      <c r="D523">
        <v>32018</v>
      </c>
      <c r="E523">
        <v>32018</v>
      </c>
      <c r="F523" t="s">
        <v>1150</v>
      </c>
    </row>
    <row r="524" spans="1:6" x14ac:dyDescent="0.3">
      <c r="A524" t="s">
        <v>1801</v>
      </c>
      <c r="B524" t="s">
        <v>645</v>
      </c>
      <c r="C524" t="s">
        <v>815</v>
      </c>
      <c r="D524">
        <v>46489</v>
      </c>
      <c r="E524">
        <v>46489</v>
      </c>
      <c r="F524" t="s">
        <v>1150</v>
      </c>
    </row>
    <row r="525" spans="1:6" x14ac:dyDescent="0.3">
      <c r="A525" t="s">
        <v>1802</v>
      </c>
      <c r="B525" t="s">
        <v>646</v>
      </c>
      <c r="C525" t="s">
        <v>898</v>
      </c>
      <c r="D525">
        <v>24578</v>
      </c>
      <c r="E525">
        <v>24578</v>
      </c>
      <c r="F525" t="s">
        <v>1150</v>
      </c>
    </row>
    <row r="526" spans="1:6" x14ac:dyDescent="0.3">
      <c r="A526" t="s">
        <v>1803</v>
      </c>
      <c r="B526" t="s">
        <v>646</v>
      </c>
      <c r="C526" t="s">
        <v>1804</v>
      </c>
      <c r="D526">
        <v>54424</v>
      </c>
      <c r="E526">
        <v>0</v>
      </c>
      <c r="F526" t="s">
        <v>1157</v>
      </c>
    </row>
    <row r="527" spans="1:6" x14ac:dyDescent="0.3">
      <c r="A527" t="s">
        <v>1805</v>
      </c>
      <c r="B527" t="s">
        <v>646</v>
      </c>
      <c r="C527" t="s">
        <v>1806</v>
      </c>
      <c r="D527">
        <v>58406</v>
      </c>
      <c r="E527">
        <v>0</v>
      </c>
      <c r="F527" t="s">
        <v>346</v>
      </c>
    </row>
    <row r="528" spans="1:6" x14ac:dyDescent="0.3">
      <c r="A528" t="s">
        <v>1807</v>
      </c>
      <c r="B528" t="s">
        <v>646</v>
      </c>
      <c r="C528" t="s">
        <v>948</v>
      </c>
      <c r="D528">
        <v>66172</v>
      </c>
      <c r="E528">
        <v>66172</v>
      </c>
      <c r="F528" t="s">
        <v>1150</v>
      </c>
    </row>
    <row r="529" spans="1:6" x14ac:dyDescent="0.3">
      <c r="A529" t="s">
        <v>1808</v>
      </c>
      <c r="B529" t="s">
        <v>648</v>
      </c>
      <c r="C529" t="s">
        <v>834</v>
      </c>
      <c r="D529">
        <v>38020</v>
      </c>
      <c r="E529">
        <v>0</v>
      </c>
      <c r="F529" t="s">
        <v>346</v>
      </c>
    </row>
    <row r="530" spans="1:6" x14ac:dyDescent="0.3">
      <c r="A530" t="s">
        <v>1809</v>
      </c>
      <c r="B530" t="s">
        <v>648</v>
      </c>
      <c r="C530" t="s">
        <v>789</v>
      </c>
      <c r="D530">
        <v>44818</v>
      </c>
      <c r="E530">
        <v>0</v>
      </c>
      <c r="F530" t="s">
        <v>1157</v>
      </c>
    </row>
    <row r="531" spans="1:6" x14ac:dyDescent="0.3">
      <c r="A531" t="s">
        <v>1810</v>
      </c>
      <c r="B531" t="s">
        <v>648</v>
      </c>
      <c r="C531" t="s">
        <v>650</v>
      </c>
      <c r="D531">
        <v>6992</v>
      </c>
      <c r="E531">
        <v>6992</v>
      </c>
      <c r="F531" t="s">
        <v>1150</v>
      </c>
    </row>
    <row r="532" spans="1:6" x14ac:dyDescent="0.3">
      <c r="A532" t="s">
        <v>1811</v>
      </c>
      <c r="B532" t="s">
        <v>651</v>
      </c>
      <c r="C532" t="s">
        <v>614</v>
      </c>
      <c r="D532">
        <v>46895</v>
      </c>
      <c r="E532">
        <v>46895</v>
      </c>
      <c r="F532" t="s">
        <v>1150</v>
      </c>
    </row>
    <row r="533" spans="1:6" x14ac:dyDescent="0.3">
      <c r="A533" t="s">
        <v>1812</v>
      </c>
      <c r="B533" t="s">
        <v>651</v>
      </c>
      <c r="C533" t="s">
        <v>410</v>
      </c>
      <c r="D533">
        <v>9399</v>
      </c>
      <c r="E533">
        <v>0</v>
      </c>
      <c r="F533" t="s">
        <v>1157</v>
      </c>
    </row>
    <row r="534" spans="1:6" x14ac:dyDescent="0.3">
      <c r="A534" t="s">
        <v>1813</v>
      </c>
      <c r="B534" t="s">
        <v>651</v>
      </c>
      <c r="C534" t="s">
        <v>1583</v>
      </c>
      <c r="D534">
        <v>7939</v>
      </c>
      <c r="E534">
        <v>7939</v>
      </c>
      <c r="F534" t="s">
        <v>1150</v>
      </c>
    </row>
    <row r="535" spans="1:6" x14ac:dyDescent="0.3">
      <c r="A535" t="s">
        <v>1814</v>
      </c>
      <c r="B535" t="s">
        <v>651</v>
      </c>
      <c r="C535" t="s">
        <v>1710</v>
      </c>
      <c r="D535">
        <v>20369</v>
      </c>
      <c r="E535">
        <v>20369</v>
      </c>
      <c r="F535" t="s">
        <v>1150</v>
      </c>
    </row>
    <row r="536" spans="1:6" x14ac:dyDescent="0.3">
      <c r="A536" t="s">
        <v>1815</v>
      </c>
      <c r="B536" t="s">
        <v>653</v>
      </c>
      <c r="C536" t="s">
        <v>668</v>
      </c>
      <c r="D536">
        <v>7678</v>
      </c>
      <c r="E536">
        <v>7678</v>
      </c>
      <c r="F536" t="s">
        <v>1150</v>
      </c>
    </row>
    <row r="537" spans="1:6" x14ac:dyDescent="0.3">
      <c r="A537" t="s">
        <v>1816</v>
      </c>
      <c r="B537" t="s">
        <v>653</v>
      </c>
      <c r="C537" t="s">
        <v>1533</v>
      </c>
      <c r="D537">
        <v>34270</v>
      </c>
      <c r="E537">
        <v>34270</v>
      </c>
      <c r="F537" t="s">
        <v>1150</v>
      </c>
    </row>
    <row r="538" spans="1:6" x14ac:dyDescent="0.3">
      <c r="A538" t="s">
        <v>1817</v>
      </c>
      <c r="B538" t="s">
        <v>653</v>
      </c>
      <c r="C538" t="s">
        <v>1203</v>
      </c>
      <c r="D538">
        <v>46062</v>
      </c>
      <c r="E538">
        <v>0</v>
      </c>
      <c r="F538" t="s">
        <v>1157</v>
      </c>
    </row>
    <row r="539" spans="1:6" x14ac:dyDescent="0.3">
      <c r="A539" t="s">
        <v>1818</v>
      </c>
      <c r="B539" t="s">
        <v>653</v>
      </c>
      <c r="C539" t="s">
        <v>425</v>
      </c>
      <c r="D539">
        <v>73892</v>
      </c>
      <c r="E539">
        <v>73892</v>
      </c>
      <c r="F539" t="s">
        <v>1150</v>
      </c>
    </row>
    <row r="540" spans="1:6" x14ac:dyDescent="0.3">
      <c r="A540" t="s">
        <v>1819</v>
      </c>
      <c r="B540" t="s">
        <v>655</v>
      </c>
      <c r="C540" t="s">
        <v>632</v>
      </c>
      <c r="D540">
        <v>57319</v>
      </c>
      <c r="E540">
        <v>57319</v>
      </c>
      <c r="F540" t="s">
        <v>1150</v>
      </c>
    </row>
    <row r="541" spans="1:6" x14ac:dyDescent="0.3">
      <c r="A541" t="s">
        <v>1820</v>
      </c>
      <c r="B541" t="s">
        <v>655</v>
      </c>
      <c r="C541" t="s">
        <v>833</v>
      </c>
      <c r="D541">
        <v>70351</v>
      </c>
      <c r="E541">
        <v>70351</v>
      </c>
      <c r="F541" t="s">
        <v>1150</v>
      </c>
    </row>
    <row r="542" spans="1:6" x14ac:dyDescent="0.3">
      <c r="A542" t="s">
        <v>1821</v>
      </c>
      <c r="B542" t="s">
        <v>655</v>
      </c>
      <c r="C542" t="s">
        <v>1210</v>
      </c>
      <c r="D542">
        <v>24291</v>
      </c>
      <c r="E542">
        <v>24291</v>
      </c>
      <c r="F542" t="s">
        <v>1150</v>
      </c>
    </row>
    <row r="543" spans="1:6" x14ac:dyDescent="0.3">
      <c r="A543" t="s">
        <v>1822</v>
      </c>
      <c r="B543" t="s">
        <v>655</v>
      </c>
      <c r="C543" t="s">
        <v>922</v>
      </c>
      <c r="D543">
        <v>39403</v>
      </c>
      <c r="E543">
        <v>39403</v>
      </c>
      <c r="F543" t="s">
        <v>1150</v>
      </c>
    </row>
    <row r="544" spans="1:6" x14ac:dyDescent="0.3">
      <c r="A544" t="s">
        <v>1823</v>
      </c>
      <c r="B544" t="s">
        <v>655</v>
      </c>
      <c r="C544" t="s">
        <v>843</v>
      </c>
      <c r="D544">
        <v>9331</v>
      </c>
      <c r="E544">
        <v>9331</v>
      </c>
      <c r="F544" t="s">
        <v>1150</v>
      </c>
    </row>
    <row r="545" spans="1:6" x14ac:dyDescent="0.3">
      <c r="A545" t="s">
        <v>1824</v>
      </c>
      <c r="B545" t="s">
        <v>656</v>
      </c>
      <c r="C545" t="s">
        <v>361</v>
      </c>
      <c r="D545">
        <v>58282</v>
      </c>
      <c r="E545">
        <v>0</v>
      </c>
      <c r="F545" t="s">
        <v>346</v>
      </c>
    </row>
    <row r="546" spans="1:6" x14ac:dyDescent="0.3">
      <c r="A546" t="s">
        <v>1825</v>
      </c>
      <c r="B546" t="s">
        <v>656</v>
      </c>
      <c r="C546" t="s">
        <v>1263</v>
      </c>
      <c r="D546">
        <v>33935</v>
      </c>
      <c r="E546">
        <v>0</v>
      </c>
      <c r="F546" t="s">
        <v>346</v>
      </c>
    </row>
    <row r="547" spans="1:6" x14ac:dyDescent="0.3">
      <c r="A547" t="s">
        <v>1826</v>
      </c>
      <c r="B547" t="s">
        <v>658</v>
      </c>
      <c r="C547" t="s">
        <v>1708</v>
      </c>
      <c r="D547">
        <v>66774</v>
      </c>
      <c r="E547">
        <v>66774</v>
      </c>
      <c r="F547" t="s">
        <v>1150</v>
      </c>
    </row>
    <row r="548" spans="1:6" x14ac:dyDescent="0.3">
      <c r="A548" t="s">
        <v>1827</v>
      </c>
      <c r="B548" t="s">
        <v>658</v>
      </c>
      <c r="C548" t="s">
        <v>979</v>
      </c>
      <c r="D548">
        <v>65041</v>
      </c>
      <c r="E548">
        <v>65041</v>
      </c>
      <c r="F548" t="s">
        <v>1150</v>
      </c>
    </row>
    <row r="549" spans="1:6" x14ac:dyDescent="0.3">
      <c r="A549" t="s">
        <v>1828</v>
      </c>
      <c r="B549" t="s">
        <v>658</v>
      </c>
      <c r="C549" t="s">
        <v>525</v>
      </c>
      <c r="D549">
        <v>26324</v>
      </c>
      <c r="E549">
        <v>0</v>
      </c>
      <c r="F549" t="s">
        <v>1157</v>
      </c>
    </row>
    <row r="550" spans="1:6" x14ac:dyDescent="0.3">
      <c r="A550" t="s">
        <v>1829</v>
      </c>
      <c r="B550" t="s">
        <v>658</v>
      </c>
      <c r="C550" t="s">
        <v>1481</v>
      </c>
      <c r="D550">
        <v>41414</v>
      </c>
      <c r="E550">
        <v>0</v>
      </c>
      <c r="F550" t="s">
        <v>1157</v>
      </c>
    </row>
    <row r="551" spans="1:6" x14ac:dyDescent="0.3">
      <c r="A551" t="s">
        <v>1830</v>
      </c>
      <c r="B551" t="s">
        <v>659</v>
      </c>
      <c r="C551" t="s">
        <v>1338</v>
      </c>
      <c r="D551">
        <v>27455</v>
      </c>
      <c r="E551">
        <v>0</v>
      </c>
      <c r="F551" t="s">
        <v>346</v>
      </c>
    </row>
    <row r="552" spans="1:6" x14ac:dyDescent="0.3">
      <c r="A552" t="s">
        <v>1831</v>
      </c>
      <c r="B552" t="s">
        <v>659</v>
      </c>
      <c r="C552" t="s">
        <v>1795</v>
      </c>
      <c r="D552">
        <v>51949</v>
      </c>
      <c r="E552">
        <v>0</v>
      </c>
      <c r="F552" t="s">
        <v>1157</v>
      </c>
    </row>
    <row r="553" spans="1:6" x14ac:dyDescent="0.3">
      <c r="A553" t="s">
        <v>1832</v>
      </c>
      <c r="B553" t="s">
        <v>661</v>
      </c>
      <c r="C553" t="s">
        <v>324</v>
      </c>
      <c r="D553">
        <v>14271</v>
      </c>
      <c r="E553">
        <v>14271</v>
      </c>
      <c r="F553" t="s">
        <v>1150</v>
      </c>
    </row>
    <row r="554" spans="1:6" x14ac:dyDescent="0.3">
      <c r="A554" t="s">
        <v>1833</v>
      </c>
      <c r="B554" t="s">
        <v>661</v>
      </c>
      <c r="C554" t="s">
        <v>834</v>
      </c>
      <c r="D554">
        <v>67621</v>
      </c>
      <c r="E554">
        <v>0</v>
      </c>
      <c r="F554" t="s">
        <v>1157</v>
      </c>
    </row>
    <row r="555" spans="1:6" x14ac:dyDescent="0.3">
      <c r="A555" t="s">
        <v>1834</v>
      </c>
      <c r="B555" t="s">
        <v>662</v>
      </c>
      <c r="C555" t="s">
        <v>1174</v>
      </c>
      <c r="D555">
        <v>67413</v>
      </c>
      <c r="E555">
        <v>67413</v>
      </c>
      <c r="F555" t="s">
        <v>1150</v>
      </c>
    </row>
    <row r="556" spans="1:6" x14ac:dyDescent="0.3">
      <c r="A556" t="s">
        <v>1835</v>
      </c>
      <c r="B556" t="s">
        <v>662</v>
      </c>
      <c r="C556" t="s">
        <v>787</v>
      </c>
      <c r="D556">
        <v>11712</v>
      </c>
      <c r="E556">
        <v>11712</v>
      </c>
      <c r="F556" t="s">
        <v>1150</v>
      </c>
    </row>
    <row r="557" spans="1:6" x14ac:dyDescent="0.3">
      <c r="A557" t="s">
        <v>1836</v>
      </c>
      <c r="B557" t="s">
        <v>665</v>
      </c>
      <c r="C557" t="s">
        <v>652</v>
      </c>
      <c r="D557">
        <v>46200</v>
      </c>
      <c r="E557">
        <v>46200</v>
      </c>
      <c r="F557" t="s">
        <v>1150</v>
      </c>
    </row>
    <row r="558" spans="1:6" x14ac:dyDescent="0.3">
      <c r="A558" t="s">
        <v>1837</v>
      </c>
      <c r="B558" t="s">
        <v>665</v>
      </c>
      <c r="C558" t="s">
        <v>1838</v>
      </c>
      <c r="D558">
        <v>56522</v>
      </c>
      <c r="E558">
        <v>0</v>
      </c>
      <c r="F558" t="s">
        <v>346</v>
      </c>
    </row>
    <row r="559" spans="1:6" x14ac:dyDescent="0.3">
      <c r="A559" t="s">
        <v>1839</v>
      </c>
      <c r="B559" t="s">
        <v>667</v>
      </c>
      <c r="C559" t="s">
        <v>833</v>
      </c>
      <c r="D559">
        <v>14183</v>
      </c>
      <c r="E559">
        <v>14183</v>
      </c>
      <c r="F559" t="s">
        <v>1150</v>
      </c>
    </row>
    <row r="560" spans="1:6" x14ac:dyDescent="0.3">
      <c r="A560" t="s">
        <v>1840</v>
      </c>
      <c r="B560" t="s">
        <v>667</v>
      </c>
      <c r="C560" t="s">
        <v>1841</v>
      </c>
      <c r="D560">
        <v>26225</v>
      </c>
      <c r="E560">
        <v>0</v>
      </c>
      <c r="F560" t="s">
        <v>1157</v>
      </c>
    </row>
    <row r="561" spans="1:6" x14ac:dyDescent="0.3">
      <c r="A561" t="s">
        <v>1842</v>
      </c>
      <c r="B561" t="s">
        <v>667</v>
      </c>
      <c r="C561" t="s">
        <v>404</v>
      </c>
      <c r="D561">
        <v>37511</v>
      </c>
      <c r="E561">
        <v>0</v>
      </c>
      <c r="F561" t="s">
        <v>346</v>
      </c>
    </row>
    <row r="562" spans="1:6" x14ac:dyDescent="0.3">
      <c r="A562" t="s">
        <v>1843</v>
      </c>
      <c r="B562" t="s">
        <v>667</v>
      </c>
      <c r="C562" t="s">
        <v>700</v>
      </c>
      <c r="D562">
        <v>5893</v>
      </c>
      <c r="E562">
        <v>5893</v>
      </c>
      <c r="F562" t="s">
        <v>1150</v>
      </c>
    </row>
    <row r="563" spans="1:6" x14ac:dyDescent="0.3">
      <c r="A563" t="s">
        <v>1844</v>
      </c>
      <c r="B563" t="s">
        <v>669</v>
      </c>
      <c r="C563" t="s">
        <v>1487</v>
      </c>
      <c r="D563">
        <v>67253</v>
      </c>
      <c r="E563">
        <v>67253</v>
      </c>
      <c r="F563" t="s">
        <v>1150</v>
      </c>
    </row>
    <row r="564" spans="1:6" x14ac:dyDescent="0.3">
      <c r="A564" t="s">
        <v>1845</v>
      </c>
      <c r="B564" t="s">
        <v>669</v>
      </c>
      <c r="C564" t="s">
        <v>643</v>
      </c>
      <c r="D564">
        <v>9614</v>
      </c>
      <c r="E564">
        <v>9614</v>
      </c>
      <c r="F564" t="s">
        <v>1150</v>
      </c>
    </row>
    <row r="565" spans="1:6" x14ac:dyDescent="0.3">
      <c r="A565" t="s">
        <v>1846</v>
      </c>
      <c r="B565" t="s">
        <v>671</v>
      </c>
      <c r="C565" t="s">
        <v>570</v>
      </c>
      <c r="D565">
        <v>23718</v>
      </c>
      <c r="E565">
        <v>0</v>
      </c>
      <c r="F565" t="s">
        <v>1157</v>
      </c>
    </row>
    <row r="566" spans="1:6" x14ac:dyDescent="0.3">
      <c r="A566" t="s">
        <v>1847</v>
      </c>
      <c r="B566" t="s">
        <v>671</v>
      </c>
      <c r="C566" t="s">
        <v>1498</v>
      </c>
      <c r="D566">
        <v>62929</v>
      </c>
      <c r="E566">
        <v>0</v>
      </c>
      <c r="F566" t="s">
        <v>346</v>
      </c>
    </row>
    <row r="567" spans="1:6" x14ac:dyDescent="0.3">
      <c r="A567" t="s">
        <v>1848</v>
      </c>
      <c r="B567" t="s">
        <v>671</v>
      </c>
      <c r="C567" t="s">
        <v>1301</v>
      </c>
      <c r="D567">
        <v>54838</v>
      </c>
      <c r="E567">
        <v>54838</v>
      </c>
      <c r="F567" t="s">
        <v>1150</v>
      </c>
    </row>
    <row r="568" spans="1:6" x14ac:dyDescent="0.3">
      <c r="A568" t="s">
        <v>1849</v>
      </c>
      <c r="B568" t="s">
        <v>671</v>
      </c>
      <c r="C568" t="s">
        <v>704</v>
      </c>
      <c r="D568">
        <v>58666</v>
      </c>
      <c r="E568">
        <v>0</v>
      </c>
      <c r="F568" t="s">
        <v>346</v>
      </c>
    </row>
    <row r="569" spans="1:6" x14ac:dyDescent="0.3">
      <c r="A569" t="s">
        <v>1850</v>
      </c>
      <c r="B569" t="s">
        <v>672</v>
      </c>
      <c r="C569" t="s">
        <v>1174</v>
      </c>
      <c r="D569">
        <v>49557</v>
      </c>
      <c r="E569">
        <v>49557</v>
      </c>
      <c r="F569" t="s">
        <v>1150</v>
      </c>
    </row>
    <row r="570" spans="1:6" x14ac:dyDescent="0.3">
      <c r="A570" t="s">
        <v>1851</v>
      </c>
      <c r="B570" t="s">
        <v>672</v>
      </c>
      <c r="C570" t="s">
        <v>738</v>
      </c>
      <c r="D570">
        <v>56180</v>
      </c>
      <c r="E570">
        <v>56180</v>
      </c>
      <c r="F570" t="s">
        <v>1150</v>
      </c>
    </row>
    <row r="571" spans="1:6" x14ac:dyDescent="0.3">
      <c r="A571" t="s">
        <v>1852</v>
      </c>
      <c r="B571" t="s">
        <v>672</v>
      </c>
      <c r="C571" t="s">
        <v>396</v>
      </c>
      <c r="D571">
        <v>64974</v>
      </c>
      <c r="E571">
        <v>64974</v>
      </c>
      <c r="F571" t="s">
        <v>1150</v>
      </c>
    </row>
    <row r="572" spans="1:6" x14ac:dyDescent="0.3">
      <c r="A572" t="s">
        <v>1853</v>
      </c>
      <c r="B572" t="s">
        <v>674</v>
      </c>
      <c r="C572" t="s">
        <v>1351</v>
      </c>
      <c r="D572">
        <v>67782</v>
      </c>
      <c r="E572">
        <v>67782</v>
      </c>
      <c r="F572" t="s">
        <v>1150</v>
      </c>
    </row>
    <row r="573" spans="1:6" x14ac:dyDescent="0.3">
      <c r="A573" t="s">
        <v>1854</v>
      </c>
      <c r="B573" t="s">
        <v>674</v>
      </c>
      <c r="C573" t="s">
        <v>1130</v>
      </c>
      <c r="D573">
        <v>40271</v>
      </c>
      <c r="E573">
        <v>40271</v>
      </c>
      <c r="F573" t="s">
        <v>1150</v>
      </c>
    </row>
    <row r="574" spans="1:6" x14ac:dyDescent="0.3">
      <c r="A574" t="s">
        <v>1855</v>
      </c>
      <c r="B574" t="s">
        <v>674</v>
      </c>
      <c r="C574" t="s">
        <v>1856</v>
      </c>
      <c r="D574">
        <v>6229</v>
      </c>
      <c r="E574">
        <v>0</v>
      </c>
      <c r="F574" t="s">
        <v>1157</v>
      </c>
    </row>
    <row r="575" spans="1:6" x14ac:dyDescent="0.3">
      <c r="A575" t="s">
        <v>1857</v>
      </c>
      <c r="B575" t="s">
        <v>674</v>
      </c>
      <c r="C575" t="s">
        <v>422</v>
      </c>
      <c r="D575">
        <v>60528</v>
      </c>
      <c r="E575">
        <v>60528</v>
      </c>
      <c r="F575" t="s">
        <v>1150</v>
      </c>
    </row>
    <row r="576" spans="1:6" x14ac:dyDescent="0.3">
      <c r="A576" t="s">
        <v>1858</v>
      </c>
      <c r="B576" t="s">
        <v>674</v>
      </c>
      <c r="C576" t="s">
        <v>743</v>
      </c>
      <c r="D576">
        <v>48144</v>
      </c>
      <c r="E576">
        <v>48144</v>
      </c>
      <c r="F576" t="s">
        <v>1150</v>
      </c>
    </row>
    <row r="577" spans="1:6" x14ac:dyDescent="0.3">
      <c r="A577" t="s">
        <v>1859</v>
      </c>
      <c r="B577" t="s">
        <v>676</v>
      </c>
      <c r="C577" t="s">
        <v>1860</v>
      </c>
      <c r="D577">
        <v>39021</v>
      </c>
      <c r="E577">
        <v>0</v>
      </c>
      <c r="F577" t="s">
        <v>346</v>
      </c>
    </row>
    <row r="578" spans="1:6" x14ac:dyDescent="0.3">
      <c r="A578" t="s">
        <v>1861</v>
      </c>
      <c r="B578" t="s">
        <v>676</v>
      </c>
      <c r="C578" t="s">
        <v>389</v>
      </c>
      <c r="D578">
        <v>73194</v>
      </c>
      <c r="E578">
        <v>0</v>
      </c>
      <c r="F578" t="s">
        <v>1157</v>
      </c>
    </row>
    <row r="579" spans="1:6" x14ac:dyDescent="0.3">
      <c r="A579" t="s">
        <v>1862</v>
      </c>
      <c r="B579" t="s">
        <v>676</v>
      </c>
      <c r="C579" t="s">
        <v>1120</v>
      </c>
      <c r="D579">
        <v>59754</v>
      </c>
      <c r="E579">
        <v>59754</v>
      </c>
      <c r="F579" t="s">
        <v>1150</v>
      </c>
    </row>
    <row r="580" spans="1:6" x14ac:dyDescent="0.3">
      <c r="A580" t="s">
        <v>1863</v>
      </c>
      <c r="B580" t="s">
        <v>677</v>
      </c>
      <c r="C580" t="s">
        <v>456</v>
      </c>
      <c r="D580">
        <v>31966</v>
      </c>
      <c r="E580">
        <v>31966</v>
      </c>
      <c r="F580" t="s">
        <v>1150</v>
      </c>
    </row>
    <row r="581" spans="1:6" x14ac:dyDescent="0.3">
      <c r="A581" t="s">
        <v>1864</v>
      </c>
      <c r="B581" t="s">
        <v>677</v>
      </c>
      <c r="C581" t="s">
        <v>1162</v>
      </c>
      <c r="D581">
        <v>31778</v>
      </c>
      <c r="E581">
        <v>31778</v>
      </c>
      <c r="F581" t="s">
        <v>1150</v>
      </c>
    </row>
    <row r="582" spans="1:6" x14ac:dyDescent="0.3">
      <c r="A582" t="s">
        <v>1865</v>
      </c>
      <c r="B582" t="s">
        <v>677</v>
      </c>
      <c r="C582" t="s">
        <v>1327</v>
      </c>
      <c r="D582">
        <v>32617</v>
      </c>
      <c r="E582">
        <v>32617</v>
      </c>
      <c r="F582" t="s">
        <v>1150</v>
      </c>
    </row>
    <row r="583" spans="1:6" x14ac:dyDescent="0.3">
      <c r="A583" t="s">
        <v>1866</v>
      </c>
      <c r="B583" t="s">
        <v>679</v>
      </c>
      <c r="C583" t="s">
        <v>570</v>
      </c>
      <c r="D583">
        <v>10806</v>
      </c>
      <c r="E583">
        <v>0</v>
      </c>
      <c r="F583" t="s">
        <v>1157</v>
      </c>
    </row>
    <row r="584" spans="1:6" x14ac:dyDescent="0.3">
      <c r="A584" t="s">
        <v>1867</v>
      </c>
      <c r="B584" t="s">
        <v>679</v>
      </c>
      <c r="C584" t="s">
        <v>429</v>
      </c>
      <c r="D584">
        <v>47876</v>
      </c>
      <c r="E584">
        <v>47876</v>
      </c>
      <c r="F584" t="s">
        <v>1150</v>
      </c>
    </row>
    <row r="585" spans="1:6" x14ac:dyDescent="0.3">
      <c r="A585" t="s">
        <v>1868</v>
      </c>
      <c r="B585" t="s">
        <v>679</v>
      </c>
      <c r="C585" t="s">
        <v>1284</v>
      </c>
      <c r="D585">
        <v>51456</v>
      </c>
      <c r="E585">
        <v>0</v>
      </c>
      <c r="F585" t="s">
        <v>1157</v>
      </c>
    </row>
    <row r="586" spans="1:6" x14ac:dyDescent="0.3">
      <c r="A586" t="s">
        <v>1869</v>
      </c>
      <c r="B586" t="s">
        <v>681</v>
      </c>
      <c r="C586" t="s">
        <v>1595</v>
      </c>
      <c r="D586">
        <v>51574</v>
      </c>
      <c r="E586">
        <v>51574</v>
      </c>
      <c r="F586" t="s">
        <v>1150</v>
      </c>
    </row>
    <row r="587" spans="1:6" x14ac:dyDescent="0.3">
      <c r="A587" t="s">
        <v>1870</v>
      </c>
      <c r="B587" t="s">
        <v>681</v>
      </c>
      <c r="C587" t="s">
        <v>1445</v>
      </c>
      <c r="D587">
        <v>20371</v>
      </c>
      <c r="E587">
        <v>0</v>
      </c>
      <c r="F587" t="s">
        <v>346</v>
      </c>
    </row>
    <row r="588" spans="1:6" x14ac:dyDescent="0.3">
      <c r="A588" t="s">
        <v>1871</v>
      </c>
      <c r="B588" t="s">
        <v>681</v>
      </c>
      <c r="C588" t="s">
        <v>1351</v>
      </c>
      <c r="D588">
        <v>73694</v>
      </c>
      <c r="E588">
        <v>0</v>
      </c>
      <c r="F588" t="s">
        <v>346</v>
      </c>
    </row>
    <row r="589" spans="1:6" x14ac:dyDescent="0.3">
      <c r="A589" t="s">
        <v>1872</v>
      </c>
      <c r="B589" t="s">
        <v>681</v>
      </c>
      <c r="C589" t="s">
        <v>1072</v>
      </c>
      <c r="D589">
        <v>37473</v>
      </c>
      <c r="E589">
        <v>37473</v>
      </c>
      <c r="F589" t="s">
        <v>1150</v>
      </c>
    </row>
    <row r="590" spans="1:6" x14ac:dyDescent="0.3">
      <c r="A590" t="s">
        <v>1873</v>
      </c>
      <c r="B590" t="s">
        <v>683</v>
      </c>
      <c r="C590" t="s">
        <v>470</v>
      </c>
      <c r="D590">
        <v>6164</v>
      </c>
      <c r="E590">
        <v>6164</v>
      </c>
      <c r="F590" t="s">
        <v>1150</v>
      </c>
    </row>
    <row r="591" spans="1:6" x14ac:dyDescent="0.3">
      <c r="A591" t="s">
        <v>1874</v>
      </c>
      <c r="B591" t="s">
        <v>683</v>
      </c>
      <c r="C591" t="s">
        <v>1599</v>
      </c>
      <c r="D591">
        <v>45687</v>
      </c>
      <c r="E591">
        <v>0</v>
      </c>
      <c r="F591" t="s">
        <v>1157</v>
      </c>
    </row>
    <row r="592" spans="1:6" x14ac:dyDescent="0.3">
      <c r="A592" t="s">
        <v>1875</v>
      </c>
      <c r="B592" t="s">
        <v>685</v>
      </c>
      <c r="C592" t="s">
        <v>1876</v>
      </c>
      <c r="D592">
        <v>28531</v>
      </c>
      <c r="E592">
        <v>0</v>
      </c>
      <c r="F592" t="s">
        <v>346</v>
      </c>
    </row>
    <row r="593" spans="1:6" x14ac:dyDescent="0.3">
      <c r="A593" t="s">
        <v>1877</v>
      </c>
      <c r="B593" t="s">
        <v>685</v>
      </c>
      <c r="C593" t="s">
        <v>691</v>
      </c>
      <c r="D593">
        <v>21357</v>
      </c>
      <c r="E593">
        <v>21357</v>
      </c>
      <c r="F593" t="s">
        <v>1150</v>
      </c>
    </row>
    <row r="594" spans="1:6" x14ac:dyDescent="0.3">
      <c r="A594" t="s">
        <v>1878</v>
      </c>
      <c r="B594" t="s">
        <v>685</v>
      </c>
      <c r="C594" t="s">
        <v>755</v>
      </c>
      <c r="D594">
        <v>58922</v>
      </c>
      <c r="E594">
        <v>0</v>
      </c>
      <c r="F594" t="s">
        <v>1157</v>
      </c>
    </row>
    <row r="595" spans="1:6" x14ac:dyDescent="0.3">
      <c r="A595" t="s">
        <v>1879</v>
      </c>
      <c r="B595" t="s">
        <v>685</v>
      </c>
      <c r="C595" t="s">
        <v>387</v>
      </c>
      <c r="D595">
        <v>37492</v>
      </c>
      <c r="E595">
        <v>37492</v>
      </c>
      <c r="F595" t="s">
        <v>1150</v>
      </c>
    </row>
    <row r="596" spans="1:6" x14ac:dyDescent="0.3">
      <c r="A596" t="s">
        <v>1880</v>
      </c>
      <c r="B596" t="s">
        <v>687</v>
      </c>
      <c r="C596" t="s">
        <v>332</v>
      </c>
      <c r="D596">
        <v>40105</v>
      </c>
      <c r="E596">
        <v>40105</v>
      </c>
      <c r="F596" t="s">
        <v>1150</v>
      </c>
    </row>
    <row r="597" spans="1:6" x14ac:dyDescent="0.3">
      <c r="A597" t="s">
        <v>1881</v>
      </c>
      <c r="B597" t="s">
        <v>687</v>
      </c>
      <c r="C597" t="s">
        <v>1882</v>
      </c>
      <c r="D597">
        <v>16135</v>
      </c>
      <c r="E597">
        <v>16135</v>
      </c>
      <c r="F597" t="s">
        <v>1150</v>
      </c>
    </row>
    <row r="598" spans="1:6" x14ac:dyDescent="0.3">
      <c r="A598" t="s">
        <v>1883</v>
      </c>
      <c r="B598" t="s">
        <v>687</v>
      </c>
      <c r="C598" t="s">
        <v>1743</v>
      </c>
      <c r="D598">
        <v>5297</v>
      </c>
      <c r="E598">
        <v>0</v>
      </c>
      <c r="F598" t="s">
        <v>1157</v>
      </c>
    </row>
    <row r="599" spans="1:6" x14ac:dyDescent="0.3">
      <c r="A599" t="s">
        <v>1884</v>
      </c>
      <c r="B599" t="s">
        <v>689</v>
      </c>
      <c r="C599" t="s">
        <v>606</v>
      </c>
      <c r="D599">
        <v>31121</v>
      </c>
      <c r="E599">
        <v>31121</v>
      </c>
      <c r="F599" t="s">
        <v>1150</v>
      </c>
    </row>
    <row r="600" spans="1:6" x14ac:dyDescent="0.3">
      <c r="A600" t="s">
        <v>1885</v>
      </c>
      <c r="B600" t="s">
        <v>689</v>
      </c>
      <c r="C600" t="s">
        <v>1886</v>
      </c>
      <c r="D600">
        <v>63706</v>
      </c>
      <c r="E600">
        <v>0</v>
      </c>
      <c r="F600" t="s">
        <v>346</v>
      </c>
    </row>
    <row r="601" spans="1:6" x14ac:dyDescent="0.3">
      <c r="A601" t="s">
        <v>1887</v>
      </c>
      <c r="B601" t="s">
        <v>689</v>
      </c>
      <c r="C601" t="s">
        <v>709</v>
      </c>
      <c r="D601">
        <v>18341</v>
      </c>
      <c r="E601">
        <v>18341</v>
      </c>
      <c r="F601" t="s">
        <v>1150</v>
      </c>
    </row>
    <row r="602" spans="1:6" x14ac:dyDescent="0.3">
      <c r="A602" t="s">
        <v>1888</v>
      </c>
      <c r="B602" t="s">
        <v>689</v>
      </c>
      <c r="C602" t="s">
        <v>834</v>
      </c>
      <c r="D602">
        <v>55922</v>
      </c>
      <c r="E602">
        <v>55922</v>
      </c>
      <c r="F602" t="s">
        <v>1150</v>
      </c>
    </row>
    <row r="603" spans="1:6" x14ac:dyDescent="0.3">
      <c r="A603" t="s">
        <v>1889</v>
      </c>
      <c r="B603" t="s">
        <v>689</v>
      </c>
      <c r="C603" t="s">
        <v>533</v>
      </c>
      <c r="D603">
        <v>20822</v>
      </c>
      <c r="E603">
        <v>20822</v>
      </c>
      <c r="F603" t="s">
        <v>1150</v>
      </c>
    </row>
    <row r="604" spans="1:6" x14ac:dyDescent="0.3">
      <c r="A604" t="s">
        <v>1890</v>
      </c>
      <c r="B604" t="s">
        <v>690</v>
      </c>
      <c r="C604" t="s">
        <v>964</v>
      </c>
      <c r="D604">
        <v>34531</v>
      </c>
      <c r="E604">
        <v>34531</v>
      </c>
      <c r="F604" t="s">
        <v>1150</v>
      </c>
    </row>
    <row r="605" spans="1:6" x14ac:dyDescent="0.3">
      <c r="A605" t="s">
        <v>1891</v>
      </c>
      <c r="B605" t="s">
        <v>690</v>
      </c>
      <c r="C605" t="s">
        <v>715</v>
      </c>
      <c r="D605">
        <v>12960</v>
      </c>
      <c r="E605">
        <v>12960</v>
      </c>
      <c r="F605" t="s">
        <v>1150</v>
      </c>
    </row>
    <row r="606" spans="1:6" x14ac:dyDescent="0.3">
      <c r="A606" t="s">
        <v>1892</v>
      </c>
      <c r="B606" t="s">
        <v>690</v>
      </c>
      <c r="C606" t="s">
        <v>420</v>
      </c>
      <c r="D606">
        <v>16819</v>
      </c>
      <c r="E606">
        <v>0</v>
      </c>
      <c r="F606" t="s">
        <v>346</v>
      </c>
    </row>
    <row r="607" spans="1:6" x14ac:dyDescent="0.3">
      <c r="A607" t="s">
        <v>1893</v>
      </c>
      <c r="B607" t="s">
        <v>690</v>
      </c>
      <c r="C607" t="s">
        <v>368</v>
      </c>
      <c r="D607">
        <v>50102</v>
      </c>
      <c r="E607">
        <v>50102</v>
      </c>
      <c r="F607" t="s">
        <v>1150</v>
      </c>
    </row>
    <row r="608" spans="1:6" x14ac:dyDescent="0.3">
      <c r="A608" t="s">
        <v>1894</v>
      </c>
      <c r="B608" t="s">
        <v>690</v>
      </c>
      <c r="C608" t="s">
        <v>709</v>
      </c>
      <c r="D608">
        <v>68492</v>
      </c>
      <c r="E608">
        <v>0</v>
      </c>
      <c r="F608" t="s">
        <v>346</v>
      </c>
    </row>
    <row r="609" spans="1:6" x14ac:dyDescent="0.3">
      <c r="A609" t="s">
        <v>1895</v>
      </c>
      <c r="B609" t="s">
        <v>692</v>
      </c>
      <c r="C609" t="s">
        <v>652</v>
      </c>
      <c r="D609">
        <v>37736</v>
      </c>
      <c r="E609">
        <v>37736</v>
      </c>
      <c r="F609" t="s">
        <v>1150</v>
      </c>
    </row>
    <row r="610" spans="1:6" x14ac:dyDescent="0.3">
      <c r="A610" t="s">
        <v>1896</v>
      </c>
      <c r="B610" t="s">
        <v>692</v>
      </c>
      <c r="C610" t="s">
        <v>1897</v>
      </c>
      <c r="D610">
        <v>36200</v>
      </c>
      <c r="E610">
        <v>36200</v>
      </c>
      <c r="F610" t="s">
        <v>1150</v>
      </c>
    </row>
    <row r="611" spans="1:6" x14ac:dyDescent="0.3">
      <c r="A611" t="s">
        <v>1898</v>
      </c>
      <c r="B611" t="s">
        <v>692</v>
      </c>
      <c r="C611" t="s">
        <v>1583</v>
      </c>
      <c r="D611">
        <v>71075</v>
      </c>
      <c r="E611">
        <v>0</v>
      </c>
      <c r="F611" t="s">
        <v>346</v>
      </c>
    </row>
    <row r="612" spans="1:6" x14ac:dyDescent="0.3">
      <c r="A612" t="s">
        <v>1899</v>
      </c>
      <c r="B612" t="s">
        <v>692</v>
      </c>
      <c r="C612" t="s">
        <v>523</v>
      </c>
      <c r="D612">
        <v>16027</v>
      </c>
      <c r="E612">
        <v>16027</v>
      </c>
      <c r="F612" t="s">
        <v>1150</v>
      </c>
    </row>
    <row r="613" spans="1:6" x14ac:dyDescent="0.3">
      <c r="A613" t="s">
        <v>1900</v>
      </c>
      <c r="B613" t="s">
        <v>692</v>
      </c>
      <c r="C613" t="s">
        <v>1876</v>
      </c>
      <c r="D613">
        <v>7920</v>
      </c>
      <c r="E613">
        <v>7920</v>
      </c>
      <c r="F613" t="s">
        <v>1150</v>
      </c>
    </row>
    <row r="614" spans="1:6" x14ac:dyDescent="0.3">
      <c r="A614" t="s">
        <v>1901</v>
      </c>
      <c r="B614" t="s">
        <v>695</v>
      </c>
      <c r="C614" t="s">
        <v>1902</v>
      </c>
      <c r="D614">
        <v>7401</v>
      </c>
      <c r="E614">
        <v>7401</v>
      </c>
      <c r="F614" t="s">
        <v>1150</v>
      </c>
    </row>
    <row r="615" spans="1:6" x14ac:dyDescent="0.3">
      <c r="A615" t="s">
        <v>1903</v>
      </c>
      <c r="B615" t="s">
        <v>695</v>
      </c>
      <c r="C615" t="s">
        <v>1595</v>
      </c>
      <c r="D615">
        <v>44874</v>
      </c>
      <c r="E615">
        <v>44874</v>
      </c>
      <c r="F615" t="s">
        <v>1150</v>
      </c>
    </row>
    <row r="616" spans="1:6" x14ac:dyDescent="0.3">
      <c r="A616" t="s">
        <v>1904</v>
      </c>
      <c r="B616" t="s">
        <v>695</v>
      </c>
      <c r="C616" t="s">
        <v>1536</v>
      </c>
      <c r="D616">
        <v>49507</v>
      </c>
      <c r="E616">
        <v>0</v>
      </c>
      <c r="F616" t="s">
        <v>1157</v>
      </c>
    </row>
    <row r="617" spans="1:6" x14ac:dyDescent="0.3">
      <c r="A617" t="s">
        <v>1905</v>
      </c>
      <c r="B617" t="s">
        <v>695</v>
      </c>
      <c r="C617" t="s">
        <v>1061</v>
      </c>
      <c r="D617">
        <v>6208</v>
      </c>
      <c r="E617">
        <v>0</v>
      </c>
      <c r="F617" t="s">
        <v>346</v>
      </c>
    </row>
    <row r="618" spans="1:6" x14ac:dyDescent="0.3">
      <c r="A618" t="s">
        <v>1906</v>
      </c>
      <c r="B618" t="s">
        <v>695</v>
      </c>
      <c r="C618" t="s">
        <v>1397</v>
      </c>
      <c r="D618">
        <v>41189</v>
      </c>
      <c r="E618">
        <v>41189</v>
      </c>
      <c r="F618" t="s">
        <v>1150</v>
      </c>
    </row>
    <row r="619" spans="1:6" x14ac:dyDescent="0.3">
      <c r="A619" t="s">
        <v>1907</v>
      </c>
      <c r="B619" t="s">
        <v>697</v>
      </c>
      <c r="C619" t="s">
        <v>1908</v>
      </c>
      <c r="D619">
        <v>69170</v>
      </c>
      <c r="E619">
        <v>69170</v>
      </c>
      <c r="F619" t="s">
        <v>1150</v>
      </c>
    </row>
    <row r="620" spans="1:6" x14ac:dyDescent="0.3">
      <c r="A620" t="s">
        <v>1909</v>
      </c>
      <c r="B620" t="s">
        <v>697</v>
      </c>
      <c r="C620" t="s">
        <v>483</v>
      </c>
      <c r="D620">
        <v>20918</v>
      </c>
      <c r="E620">
        <v>20918</v>
      </c>
      <c r="F620" t="s">
        <v>1150</v>
      </c>
    </row>
    <row r="621" spans="1:6" x14ac:dyDescent="0.3">
      <c r="A621" t="s">
        <v>1910</v>
      </c>
      <c r="B621" t="s">
        <v>697</v>
      </c>
      <c r="C621" t="s">
        <v>435</v>
      </c>
      <c r="D621">
        <v>48850</v>
      </c>
      <c r="E621">
        <v>48850</v>
      </c>
      <c r="F621" t="s">
        <v>1150</v>
      </c>
    </row>
    <row r="622" spans="1:6" x14ac:dyDescent="0.3">
      <c r="A622" t="s">
        <v>1911</v>
      </c>
      <c r="B622" t="s">
        <v>697</v>
      </c>
      <c r="C622" t="s">
        <v>551</v>
      </c>
      <c r="D622">
        <v>20633</v>
      </c>
      <c r="E622">
        <v>0</v>
      </c>
      <c r="F622" t="s">
        <v>346</v>
      </c>
    </row>
    <row r="623" spans="1:6" x14ac:dyDescent="0.3">
      <c r="A623" t="s">
        <v>1912</v>
      </c>
      <c r="B623" t="s">
        <v>697</v>
      </c>
      <c r="C623" t="s">
        <v>545</v>
      </c>
      <c r="D623">
        <v>29120</v>
      </c>
      <c r="E623">
        <v>0</v>
      </c>
      <c r="F623" t="s">
        <v>1157</v>
      </c>
    </row>
    <row r="624" spans="1:6" x14ac:dyDescent="0.3">
      <c r="A624" t="s">
        <v>1913</v>
      </c>
      <c r="B624" t="s">
        <v>699</v>
      </c>
      <c r="C624" t="s">
        <v>1914</v>
      </c>
      <c r="D624">
        <v>59168</v>
      </c>
      <c r="E624">
        <v>0</v>
      </c>
      <c r="F624" t="s">
        <v>346</v>
      </c>
    </row>
    <row r="625" spans="1:6" x14ac:dyDescent="0.3">
      <c r="A625" t="s">
        <v>1915</v>
      </c>
      <c r="B625" t="s">
        <v>699</v>
      </c>
      <c r="C625" t="s">
        <v>497</v>
      </c>
      <c r="D625">
        <v>12596</v>
      </c>
      <c r="E625">
        <v>12596</v>
      </c>
      <c r="F625" t="s">
        <v>1150</v>
      </c>
    </row>
    <row r="626" spans="1:6" x14ac:dyDescent="0.3">
      <c r="A626" t="s">
        <v>1916</v>
      </c>
      <c r="B626" t="s">
        <v>699</v>
      </c>
      <c r="C626" t="s">
        <v>1530</v>
      </c>
      <c r="D626">
        <v>42250</v>
      </c>
      <c r="E626">
        <v>42250</v>
      </c>
      <c r="F626" t="s">
        <v>1150</v>
      </c>
    </row>
    <row r="627" spans="1:6" x14ac:dyDescent="0.3">
      <c r="A627" t="s">
        <v>1917</v>
      </c>
      <c r="B627" t="s">
        <v>699</v>
      </c>
      <c r="C627" t="s">
        <v>1554</v>
      </c>
      <c r="D627">
        <v>67213</v>
      </c>
      <c r="E627">
        <v>0</v>
      </c>
      <c r="F627" t="s">
        <v>1157</v>
      </c>
    </row>
    <row r="628" spans="1:6" x14ac:dyDescent="0.3">
      <c r="A628" t="s">
        <v>1918</v>
      </c>
      <c r="B628" t="s">
        <v>699</v>
      </c>
      <c r="C628" t="s">
        <v>630</v>
      </c>
      <c r="D628">
        <v>38577</v>
      </c>
      <c r="E628">
        <v>38577</v>
      </c>
      <c r="F628" t="s">
        <v>1150</v>
      </c>
    </row>
    <row r="629" spans="1:6" x14ac:dyDescent="0.3">
      <c r="A629" t="s">
        <v>1919</v>
      </c>
      <c r="B629" t="s">
        <v>701</v>
      </c>
      <c r="C629" t="s">
        <v>1496</v>
      </c>
      <c r="D629">
        <v>72560</v>
      </c>
      <c r="E629">
        <v>72560</v>
      </c>
      <c r="F629" t="s">
        <v>1150</v>
      </c>
    </row>
    <row r="630" spans="1:6" x14ac:dyDescent="0.3">
      <c r="A630" t="s">
        <v>1920</v>
      </c>
      <c r="B630" t="s">
        <v>701</v>
      </c>
      <c r="C630" t="s">
        <v>570</v>
      </c>
      <c r="D630">
        <v>42508</v>
      </c>
      <c r="E630">
        <v>42508</v>
      </c>
      <c r="F630" t="s">
        <v>1150</v>
      </c>
    </row>
    <row r="631" spans="1:6" x14ac:dyDescent="0.3">
      <c r="A631" t="s">
        <v>1921</v>
      </c>
      <c r="B631" t="s">
        <v>701</v>
      </c>
      <c r="C631" t="s">
        <v>1140</v>
      </c>
      <c r="D631">
        <v>25452</v>
      </c>
      <c r="E631">
        <v>25452</v>
      </c>
      <c r="F631" t="s">
        <v>1150</v>
      </c>
    </row>
    <row r="632" spans="1:6" x14ac:dyDescent="0.3">
      <c r="A632" t="s">
        <v>1922</v>
      </c>
      <c r="B632" t="s">
        <v>701</v>
      </c>
      <c r="C632" t="s">
        <v>1745</v>
      </c>
      <c r="D632">
        <v>36321</v>
      </c>
      <c r="E632">
        <v>0</v>
      </c>
      <c r="F632" t="s">
        <v>346</v>
      </c>
    </row>
    <row r="633" spans="1:6" x14ac:dyDescent="0.3">
      <c r="A633" t="s">
        <v>1923</v>
      </c>
      <c r="B633" t="s">
        <v>702</v>
      </c>
      <c r="C633" t="s">
        <v>1860</v>
      </c>
      <c r="D633">
        <v>52074</v>
      </c>
      <c r="E633">
        <v>52074</v>
      </c>
      <c r="F633" t="s">
        <v>1150</v>
      </c>
    </row>
    <row r="634" spans="1:6" x14ac:dyDescent="0.3">
      <c r="A634" t="s">
        <v>1924</v>
      </c>
      <c r="B634" t="s">
        <v>702</v>
      </c>
      <c r="C634" t="s">
        <v>1925</v>
      </c>
      <c r="D634">
        <v>51323</v>
      </c>
      <c r="E634">
        <v>51323</v>
      </c>
      <c r="F634" t="s">
        <v>1150</v>
      </c>
    </row>
    <row r="635" spans="1:6" x14ac:dyDescent="0.3">
      <c r="A635" t="s">
        <v>1926</v>
      </c>
      <c r="B635" t="s">
        <v>705</v>
      </c>
      <c r="C635" t="s">
        <v>442</v>
      </c>
      <c r="D635">
        <v>27633</v>
      </c>
      <c r="E635">
        <v>27633</v>
      </c>
      <c r="F635" t="s">
        <v>1150</v>
      </c>
    </row>
    <row r="636" spans="1:6" x14ac:dyDescent="0.3">
      <c r="A636" t="s">
        <v>1927</v>
      </c>
      <c r="B636" t="s">
        <v>705</v>
      </c>
      <c r="C636" t="s">
        <v>719</v>
      </c>
      <c r="D636">
        <v>19799</v>
      </c>
      <c r="E636">
        <v>19799</v>
      </c>
      <c r="F636" t="s">
        <v>1150</v>
      </c>
    </row>
    <row r="637" spans="1:6" x14ac:dyDescent="0.3">
      <c r="A637" t="s">
        <v>1928</v>
      </c>
      <c r="B637" t="s">
        <v>705</v>
      </c>
      <c r="C637" t="s">
        <v>586</v>
      </c>
      <c r="D637">
        <v>35966</v>
      </c>
      <c r="E637">
        <v>35966</v>
      </c>
      <c r="F637" t="s">
        <v>1150</v>
      </c>
    </row>
    <row r="638" spans="1:6" x14ac:dyDescent="0.3">
      <c r="A638" t="s">
        <v>1929</v>
      </c>
      <c r="B638" t="s">
        <v>706</v>
      </c>
      <c r="C638" t="s">
        <v>588</v>
      </c>
      <c r="D638">
        <v>33422</v>
      </c>
      <c r="E638">
        <v>33422</v>
      </c>
      <c r="F638" t="s">
        <v>1150</v>
      </c>
    </row>
    <row r="639" spans="1:6" x14ac:dyDescent="0.3">
      <c r="A639" t="s">
        <v>1930</v>
      </c>
      <c r="B639" t="s">
        <v>706</v>
      </c>
      <c r="C639" t="s">
        <v>507</v>
      </c>
      <c r="D639">
        <v>53999</v>
      </c>
      <c r="E639">
        <v>0</v>
      </c>
      <c r="F639" t="s">
        <v>1157</v>
      </c>
    </row>
    <row r="640" spans="1:6" x14ac:dyDescent="0.3">
      <c r="A640" t="s">
        <v>1931</v>
      </c>
      <c r="B640" t="s">
        <v>706</v>
      </c>
      <c r="C640" t="s">
        <v>1005</v>
      </c>
      <c r="D640">
        <v>14349</v>
      </c>
      <c r="E640">
        <v>14349</v>
      </c>
      <c r="F640" t="s">
        <v>1150</v>
      </c>
    </row>
    <row r="641" spans="1:6" x14ac:dyDescent="0.3">
      <c r="A641" t="s">
        <v>1932</v>
      </c>
      <c r="B641" t="s">
        <v>708</v>
      </c>
      <c r="C641" t="s">
        <v>652</v>
      </c>
      <c r="D641">
        <v>43154</v>
      </c>
      <c r="E641">
        <v>43154</v>
      </c>
      <c r="F641" t="s">
        <v>1150</v>
      </c>
    </row>
    <row r="642" spans="1:6" x14ac:dyDescent="0.3">
      <c r="A642" t="s">
        <v>1933</v>
      </c>
      <c r="B642" t="s">
        <v>708</v>
      </c>
      <c r="C642" t="s">
        <v>497</v>
      </c>
      <c r="D642">
        <v>59019</v>
      </c>
      <c r="E642">
        <v>0</v>
      </c>
      <c r="F642" t="s">
        <v>346</v>
      </c>
    </row>
    <row r="643" spans="1:6" x14ac:dyDescent="0.3">
      <c r="A643" t="s">
        <v>1934</v>
      </c>
      <c r="B643" t="s">
        <v>708</v>
      </c>
      <c r="C643" t="s">
        <v>562</v>
      </c>
      <c r="D643">
        <v>70462</v>
      </c>
      <c r="E643">
        <v>70462</v>
      </c>
      <c r="F643" t="s">
        <v>1150</v>
      </c>
    </row>
    <row r="644" spans="1:6" x14ac:dyDescent="0.3">
      <c r="A644" t="s">
        <v>1935</v>
      </c>
      <c r="B644" t="s">
        <v>708</v>
      </c>
      <c r="C644" t="s">
        <v>657</v>
      </c>
      <c r="D644">
        <v>6016</v>
      </c>
      <c r="E644">
        <v>0</v>
      </c>
      <c r="F644" t="s">
        <v>1157</v>
      </c>
    </row>
    <row r="645" spans="1:6" x14ac:dyDescent="0.3">
      <c r="A645" t="s">
        <v>1936</v>
      </c>
      <c r="B645" t="s">
        <v>708</v>
      </c>
      <c r="C645" t="s">
        <v>1174</v>
      </c>
      <c r="D645">
        <v>60185</v>
      </c>
      <c r="E645">
        <v>60185</v>
      </c>
      <c r="F645" t="s">
        <v>1150</v>
      </c>
    </row>
    <row r="646" spans="1:6" x14ac:dyDescent="0.3">
      <c r="A646" t="s">
        <v>1937</v>
      </c>
      <c r="B646" t="s">
        <v>710</v>
      </c>
      <c r="C646" t="s">
        <v>359</v>
      </c>
      <c r="D646">
        <v>32019</v>
      </c>
      <c r="E646">
        <v>32019</v>
      </c>
      <c r="F646" t="s">
        <v>1150</v>
      </c>
    </row>
    <row r="647" spans="1:6" x14ac:dyDescent="0.3">
      <c r="A647" t="s">
        <v>1938</v>
      </c>
      <c r="B647" t="s">
        <v>710</v>
      </c>
      <c r="C647" t="s">
        <v>1263</v>
      </c>
      <c r="D647">
        <v>48036</v>
      </c>
      <c r="E647">
        <v>0</v>
      </c>
      <c r="F647" t="s">
        <v>346</v>
      </c>
    </row>
    <row r="648" spans="1:6" x14ac:dyDescent="0.3">
      <c r="A648" t="s">
        <v>1939</v>
      </c>
      <c r="B648" t="s">
        <v>710</v>
      </c>
      <c r="C648" t="s">
        <v>333</v>
      </c>
      <c r="D648">
        <v>29952</v>
      </c>
      <c r="E648">
        <v>29952</v>
      </c>
      <c r="F648" t="s">
        <v>1150</v>
      </c>
    </row>
    <row r="649" spans="1:6" x14ac:dyDescent="0.3">
      <c r="A649" t="s">
        <v>1940</v>
      </c>
      <c r="B649" t="s">
        <v>710</v>
      </c>
      <c r="C649" t="s">
        <v>426</v>
      </c>
      <c r="D649">
        <v>48361</v>
      </c>
      <c r="E649">
        <v>0</v>
      </c>
      <c r="F649" t="s">
        <v>1157</v>
      </c>
    </row>
    <row r="650" spans="1:6" x14ac:dyDescent="0.3">
      <c r="A650" t="s">
        <v>1941</v>
      </c>
      <c r="B650" t="s">
        <v>710</v>
      </c>
      <c r="C650" t="s">
        <v>467</v>
      </c>
      <c r="D650">
        <v>63796</v>
      </c>
      <c r="E650">
        <v>0</v>
      </c>
      <c r="F650" t="s">
        <v>1157</v>
      </c>
    </row>
    <row r="651" spans="1:6" x14ac:dyDescent="0.3">
      <c r="A651" t="s">
        <v>1942</v>
      </c>
      <c r="B651" t="s">
        <v>712</v>
      </c>
      <c r="C651" t="s">
        <v>777</v>
      </c>
      <c r="D651">
        <v>54321</v>
      </c>
      <c r="E651">
        <v>54321</v>
      </c>
      <c r="F651" t="s">
        <v>1150</v>
      </c>
    </row>
    <row r="652" spans="1:6" x14ac:dyDescent="0.3">
      <c r="A652" t="s">
        <v>1943</v>
      </c>
      <c r="B652" t="s">
        <v>712</v>
      </c>
      <c r="C652" t="s">
        <v>948</v>
      </c>
      <c r="D652">
        <v>44861</v>
      </c>
      <c r="E652">
        <v>0</v>
      </c>
      <c r="F652" t="s">
        <v>346</v>
      </c>
    </row>
    <row r="653" spans="1:6" x14ac:dyDescent="0.3">
      <c r="A653" t="s">
        <v>1944</v>
      </c>
      <c r="B653" t="s">
        <v>712</v>
      </c>
      <c r="C653" t="s">
        <v>1197</v>
      </c>
      <c r="D653">
        <v>5497</v>
      </c>
      <c r="E653">
        <v>0</v>
      </c>
      <c r="F653" t="s">
        <v>1157</v>
      </c>
    </row>
    <row r="654" spans="1:6" x14ac:dyDescent="0.3">
      <c r="A654" t="s">
        <v>1945</v>
      </c>
      <c r="B654" t="s">
        <v>712</v>
      </c>
      <c r="C654" t="s">
        <v>1841</v>
      </c>
      <c r="D654">
        <v>18105</v>
      </c>
      <c r="E654">
        <v>0</v>
      </c>
      <c r="F654" t="s">
        <v>1157</v>
      </c>
    </row>
    <row r="655" spans="1:6" x14ac:dyDescent="0.3">
      <c r="A655" t="s">
        <v>1946</v>
      </c>
      <c r="B655" t="s">
        <v>714</v>
      </c>
      <c r="C655" t="s">
        <v>451</v>
      </c>
      <c r="D655">
        <v>8311</v>
      </c>
      <c r="E655">
        <v>8311</v>
      </c>
      <c r="F655" t="s">
        <v>1150</v>
      </c>
    </row>
    <row r="656" spans="1:6" x14ac:dyDescent="0.3">
      <c r="A656" t="s">
        <v>1947</v>
      </c>
      <c r="B656" t="s">
        <v>714</v>
      </c>
      <c r="C656" t="s">
        <v>451</v>
      </c>
      <c r="D656">
        <v>31691</v>
      </c>
      <c r="E656">
        <v>31691</v>
      </c>
      <c r="F656" t="s">
        <v>1150</v>
      </c>
    </row>
    <row r="657" spans="1:6" x14ac:dyDescent="0.3">
      <c r="A657" t="s">
        <v>1948</v>
      </c>
      <c r="B657" t="s">
        <v>716</v>
      </c>
      <c r="C657" t="s">
        <v>348</v>
      </c>
      <c r="D657">
        <v>49407</v>
      </c>
      <c r="E657">
        <v>49407</v>
      </c>
      <c r="F657" t="s">
        <v>1150</v>
      </c>
    </row>
    <row r="658" spans="1:6" x14ac:dyDescent="0.3">
      <c r="A658" t="s">
        <v>1949</v>
      </c>
      <c r="B658" t="s">
        <v>716</v>
      </c>
      <c r="C658" t="s">
        <v>1210</v>
      </c>
      <c r="D658">
        <v>44587</v>
      </c>
      <c r="E658">
        <v>0</v>
      </c>
      <c r="F658" t="s">
        <v>1157</v>
      </c>
    </row>
    <row r="659" spans="1:6" x14ac:dyDescent="0.3">
      <c r="A659" t="s">
        <v>1950</v>
      </c>
      <c r="B659" t="s">
        <v>716</v>
      </c>
      <c r="C659" t="s">
        <v>1472</v>
      </c>
      <c r="D659">
        <v>74486</v>
      </c>
      <c r="E659">
        <v>74486</v>
      </c>
      <c r="F659" t="s">
        <v>1150</v>
      </c>
    </row>
    <row r="660" spans="1:6" x14ac:dyDescent="0.3">
      <c r="A660" t="s">
        <v>1951</v>
      </c>
      <c r="B660" t="s">
        <v>716</v>
      </c>
      <c r="C660" t="s">
        <v>951</v>
      </c>
      <c r="D660">
        <v>23626</v>
      </c>
      <c r="E660">
        <v>0</v>
      </c>
      <c r="F660" t="s">
        <v>1157</v>
      </c>
    </row>
    <row r="661" spans="1:6" x14ac:dyDescent="0.3">
      <c r="A661" t="s">
        <v>1952</v>
      </c>
      <c r="B661" t="s">
        <v>716</v>
      </c>
      <c r="C661" t="s">
        <v>1745</v>
      </c>
      <c r="D661">
        <v>68420</v>
      </c>
      <c r="E661">
        <v>68420</v>
      </c>
      <c r="F661" t="s">
        <v>1150</v>
      </c>
    </row>
    <row r="662" spans="1:6" x14ac:dyDescent="0.3">
      <c r="A662" t="s">
        <v>1953</v>
      </c>
      <c r="B662" t="s">
        <v>718</v>
      </c>
      <c r="C662" t="s">
        <v>371</v>
      </c>
      <c r="D662">
        <v>51851</v>
      </c>
      <c r="E662">
        <v>0</v>
      </c>
      <c r="F662" t="s">
        <v>1157</v>
      </c>
    </row>
    <row r="663" spans="1:6" x14ac:dyDescent="0.3">
      <c r="A663" t="s">
        <v>1954</v>
      </c>
      <c r="B663" t="s">
        <v>718</v>
      </c>
      <c r="C663" t="s">
        <v>1530</v>
      </c>
      <c r="D663">
        <v>59950</v>
      </c>
      <c r="E663">
        <v>59950</v>
      </c>
      <c r="F663" t="s">
        <v>1150</v>
      </c>
    </row>
    <row r="664" spans="1:6" x14ac:dyDescent="0.3">
      <c r="A664" t="s">
        <v>1955</v>
      </c>
      <c r="B664" t="s">
        <v>718</v>
      </c>
      <c r="C664" t="s">
        <v>368</v>
      </c>
      <c r="D664">
        <v>72682</v>
      </c>
      <c r="E664">
        <v>72682</v>
      </c>
      <c r="F664" t="s">
        <v>1150</v>
      </c>
    </row>
    <row r="665" spans="1:6" x14ac:dyDescent="0.3">
      <c r="A665" t="s">
        <v>1956</v>
      </c>
      <c r="B665" t="s">
        <v>718</v>
      </c>
      <c r="C665" t="s">
        <v>440</v>
      </c>
      <c r="D665">
        <v>22361</v>
      </c>
      <c r="E665">
        <v>0</v>
      </c>
      <c r="F665" t="s">
        <v>1157</v>
      </c>
    </row>
    <row r="666" spans="1:6" x14ac:dyDescent="0.3">
      <c r="A666" t="s">
        <v>1957</v>
      </c>
      <c r="B666" t="s">
        <v>720</v>
      </c>
      <c r="C666" t="s">
        <v>326</v>
      </c>
      <c r="D666">
        <v>29656</v>
      </c>
      <c r="E666">
        <v>29656</v>
      </c>
      <c r="F666" t="s">
        <v>1150</v>
      </c>
    </row>
    <row r="667" spans="1:6" x14ac:dyDescent="0.3">
      <c r="A667" t="s">
        <v>1958</v>
      </c>
      <c r="B667" t="s">
        <v>720</v>
      </c>
      <c r="C667" t="s">
        <v>1599</v>
      </c>
      <c r="D667">
        <v>58463</v>
      </c>
      <c r="E667">
        <v>0</v>
      </c>
      <c r="F667" t="s">
        <v>346</v>
      </c>
    </row>
    <row r="668" spans="1:6" x14ac:dyDescent="0.3">
      <c r="A668" t="s">
        <v>1959</v>
      </c>
      <c r="B668" t="s">
        <v>720</v>
      </c>
      <c r="C668" t="s">
        <v>1348</v>
      </c>
      <c r="D668">
        <v>63101</v>
      </c>
      <c r="E668">
        <v>63101</v>
      </c>
      <c r="F668" t="s">
        <v>1150</v>
      </c>
    </row>
    <row r="669" spans="1:6" x14ac:dyDescent="0.3">
      <c r="A669" t="s">
        <v>1960</v>
      </c>
      <c r="B669" t="s">
        <v>720</v>
      </c>
      <c r="C669" t="s">
        <v>1841</v>
      </c>
      <c r="D669">
        <v>34815</v>
      </c>
      <c r="E669">
        <v>34815</v>
      </c>
      <c r="F669" t="s">
        <v>1150</v>
      </c>
    </row>
    <row r="670" spans="1:6" x14ac:dyDescent="0.3">
      <c r="A670" t="s">
        <v>1961</v>
      </c>
      <c r="B670" t="s">
        <v>722</v>
      </c>
      <c r="C670" t="s">
        <v>1409</v>
      </c>
      <c r="D670">
        <v>17085</v>
      </c>
      <c r="E670">
        <v>0</v>
      </c>
      <c r="F670" t="s">
        <v>346</v>
      </c>
    </row>
    <row r="671" spans="1:6" x14ac:dyDescent="0.3">
      <c r="A671" t="s">
        <v>1962</v>
      </c>
      <c r="B671" t="s">
        <v>722</v>
      </c>
      <c r="C671" t="s">
        <v>444</v>
      </c>
      <c r="D671">
        <v>19380</v>
      </c>
      <c r="E671">
        <v>19380</v>
      </c>
      <c r="F671" t="s">
        <v>1150</v>
      </c>
    </row>
    <row r="672" spans="1:6" x14ac:dyDescent="0.3">
      <c r="A672" t="s">
        <v>1963</v>
      </c>
      <c r="B672" t="s">
        <v>722</v>
      </c>
      <c r="C672" t="s">
        <v>892</v>
      </c>
      <c r="D672">
        <v>65044</v>
      </c>
      <c r="E672">
        <v>0</v>
      </c>
      <c r="F672" t="s">
        <v>346</v>
      </c>
    </row>
    <row r="673" spans="1:6" x14ac:dyDescent="0.3">
      <c r="A673" t="s">
        <v>1964</v>
      </c>
      <c r="B673" t="s">
        <v>722</v>
      </c>
      <c r="C673" t="s">
        <v>496</v>
      </c>
      <c r="D673">
        <v>31828</v>
      </c>
      <c r="E673">
        <v>31828</v>
      </c>
      <c r="F673" t="s">
        <v>1150</v>
      </c>
    </row>
    <row r="674" spans="1:6" x14ac:dyDescent="0.3">
      <c r="A674" t="s">
        <v>1965</v>
      </c>
      <c r="B674" t="s">
        <v>722</v>
      </c>
      <c r="C674" t="s">
        <v>1419</v>
      </c>
      <c r="D674">
        <v>41454</v>
      </c>
      <c r="E674">
        <v>0</v>
      </c>
      <c r="F674" t="s">
        <v>1157</v>
      </c>
    </row>
    <row r="675" spans="1:6" x14ac:dyDescent="0.3">
      <c r="A675" t="s">
        <v>1966</v>
      </c>
      <c r="B675" t="s">
        <v>724</v>
      </c>
      <c r="C675" t="s">
        <v>329</v>
      </c>
      <c r="D675">
        <v>68595</v>
      </c>
      <c r="E675">
        <v>68595</v>
      </c>
      <c r="F675" t="s">
        <v>1150</v>
      </c>
    </row>
    <row r="676" spans="1:6" x14ac:dyDescent="0.3">
      <c r="A676" t="s">
        <v>1967</v>
      </c>
      <c r="B676" t="s">
        <v>724</v>
      </c>
      <c r="C676" t="s">
        <v>1736</v>
      </c>
      <c r="D676">
        <v>38548</v>
      </c>
      <c r="E676">
        <v>38548</v>
      </c>
      <c r="F676" t="s">
        <v>1150</v>
      </c>
    </row>
    <row r="677" spans="1:6" x14ac:dyDescent="0.3">
      <c r="A677" t="s">
        <v>1968</v>
      </c>
      <c r="B677" t="s">
        <v>726</v>
      </c>
      <c r="C677" t="s">
        <v>1696</v>
      </c>
      <c r="D677">
        <v>24220</v>
      </c>
      <c r="E677">
        <v>24220</v>
      </c>
      <c r="F677" t="s">
        <v>1150</v>
      </c>
    </row>
    <row r="678" spans="1:6" x14ac:dyDescent="0.3">
      <c r="A678" t="s">
        <v>1969</v>
      </c>
      <c r="B678" t="s">
        <v>726</v>
      </c>
      <c r="C678" t="s">
        <v>391</v>
      </c>
      <c r="D678">
        <v>49851</v>
      </c>
      <c r="E678">
        <v>0</v>
      </c>
      <c r="F678" t="s">
        <v>1157</v>
      </c>
    </row>
    <row r="679" spans="1:6" x14ac:dyDescent="0.3">
      <c r="A679" t="s">
        <v>1970</v>
      </c>
      <c r="B679" t="s">
        <v>726</v>
      </c>
      <c r="C679" t="s">
        <v>393</v>
      </c>
      <c r="D679">
        <v>13756</v>
      </c>
      <c r="E679">
        <v>13756</v>
      </c>
      <c r="F679" t="s">
        <v>1150</v>
      </c>
    </row>
    <row r="680" spans="1:6" x14ac:dyDescent="0.3">
      <c r="A680" t="s">
        <v>1971</v>
      </c>
      <c r="B680" t="s">
        <v>726</v>
      </c>
      <c r="C680" t="s">
        <v>418</v>
      </c>
      <c r="D680">
        <v>28452</v>
      </c>
      <c r="E680">
        <v>28452</v>
      </c>
      <c r="F680" t="s">
        <v>1150</v>
      </c>
    </row>
    <row r="681" spans="1:6" x14ac:dyDescent="0.3">
      <c r="A681" t="s">
        <v>1972</v>
      </c>
      <c r="B681" t="s">
        <v>729</v>
      </c>
      <c r="C681" t="s">
        <v>664</v>
      </c>
      <c r="D681">
        <v>17449</v>
      </c>
      <c r="E681">
        <v>17449</v>
      </c>
      <c r="F681" t="s">
        <v>1150</v>
      </c>
    </row>
    <row r="682" spans="1:6" x14ac:dyDescent="0.3">
      <c r="A682" t="s">
        <v>1973</v>
      </c>
      <c r="B682" t="s">
        <v>729</v>
      </c>
      <c r="C682" t="s">
        <v>968</v>
      </c>
      <c r="D682">
        <v>36346</v>
      </c>
      <c r="E682">
        <v>0</v>
      </c>
      <c r="F682" t="s">
        <v>346</v>
      </c>
    </row>
    <row r="683" spans="1:6" x14ac:dyDescent="0.3">
      <c r="A683" t="s">
        <v>1974</v>
      </c>
      <c r="B683" t="s">
        <v>730</v>
      </c>
      <c r="C683" t="s">
        <v>734</v>
      </c>
      <c r="D683">
        <v>50316</v>
      </c>
      <c r="E683">
        <v>50316</v>
      </c>
      <c r="F683" t="s">
        <v>1150</v>
      </c>
    </row>
    <row r="684" spans="1:6" x14ac:dyDescent="0.3">
      <c r="A684" t="s">
        <v>1975</v>
      </c>
      <c r="B684" t="s">
        <v>730</v>
      </c>
      <c r="C684" t="s">
        <v>766</v>
      </c>
      <c r="D684">
        <v>17101</v>
      </c>
      <c r="E684">
        <v>0</v>
      </c>
      <c r="F684" t="s">
        <v>1157</v>
      </c>
    </row>
    <row r="685" spans="1:6" x14ac:dyDescent="0.3">
      <c r="A685" t="s">
        <v>1976</v>
      </c>
      <c r="B685" t="s">
        <v>730</v>
      </c>
      <c r="C685" t="s">
        <v>1075</v>
      </c>
      <c r="D685">
        <v>27358</v>
      </c>
      <c r="E685">
        <v>27358</v>
      </c>
      <c r="F685" t="s">
        <v>1150</v>
      </c>
    </row>
    <row r="686" spans="1:6" x14ac:dyDescent="0.3">
      <c r="A686" t="s">
        <v>1977</v>
      </c>
      <c r="B686" t="s">
        <v>730</v>
      </c>
      <c r="C686" t="s">
        <v>1498</v>
      </c>
      <c r="D686">
        <v>9192</v>
      </c>
      <c r="E686">
        <v>9192</v>
      </c>
      <c r="F686" t="s">
        <v>1150</v>
      </c>
    </row>
    <row r="687" spans="1:6" x14ac:dyDescent="0.3">
      <c r="A687" t="s">
        <v>1978</v>
      </c>
      <c r="B687" t="s">
        <v>731</v>
      </c>
      <c r="C687" t="s">
        <v>725</v>
      </c>
      <c r="D687">
        <v>32637</v>
      </c>
      <c r="E687">
        <v>0</v>
      </c>
      <c r="F687" t="s">
        <v>346</v>
      </c>
    </row>
    <row r="688" spans="1:6" x14ac:dyDescent="0.3">
      <c r="A688" t="s">
        <v>1979</v>
      </c>
      <c r="B688" t="s">
        <v>731</v>
      </c>
      <c r="C688" t="s">
        <v>684</v>
      </c>
      <c r="D688">
        <v>25876</v>
      </c>
      <c r="E688">
        <v>25876</v>
      </c>
      <c r="F688" t="s">
        <v>1150</v>
      </c>
    </row>
    <row r="689" spans="1:6" x14ac:dyDescent="0.3">
      <c r="A689" t="s">
        <v>1980</v>
      </c>
      <c r="B689" t="s">
        <v>733</v>
      </c>
      <c r="C689" t="s">
        <v>1342</v>
      </c>
      <c r="D689">
        <v>45915</v>
      </c>
      <c r="E689">
        <v>0</v>
      </c>
      <c r="F689" t="s">
        <v>1157</v>
      </c>
    </row>
    <row r="690" spans="1:6" x14ac:dyDescent="0.3">
      <c r="A690" t="s">
        <v>1981</v>
      </c>
      <c r="B690" t="s">
        <v>733</v>
      </c>
      <c r="C690" t="s">
        <v>1043</v>
      </c>
      <c r="D690">
        <v>14767</v>
      </c>
      <c r="E690">
        <v>0</v>
      </c>
      <c r="F690" t="s">
        <v>346</v>
      </c>
    </row>
    <row r="691" spans="1:6" x14ac:dyDescent="0.3">
      <c r="A691" t="s">
        <v>1982</v>
      </c>
      <c r="B691" t="s">
        <v>733</v>
      </c>
      <c r="C691" t="s">
        <v>1595</v>
      </c>
      <c r="D691">
        <v>33553</v>
      </c>
      <c r="E691">
        <v>33553</v>
      </c>
      <c r="F691" t="s">
        <v>1150</v>
      </c>
    </row>
    <row r="692" spans="1:6" x14ac:dyDescent="0.3">
      <c r="A692" t="s">
        <v>1983</v>
      </c>
      <c r="B692" t="s">
        <v>733</v>
      </c>
      <c r="C692" t="s">
        <v>1203</v>
      </c>
      <c r="D692">
        <v>19370</v>
      </c>
      <c r="E692">
        <v>0</v>
      </c>
      <c r="F692" t="s">
        <v>346</v>
      </c>
    </row>
    <row r="693" spans="1:6" x14ac:dyDescent="0.3">
      <c r="A693" t="s">
        <v>1984</v>
      </c>
      <c r="B693" t="s">
        <v>733</v>
      </c>
      <c r="C693" t="s">
        <v>707</v>
      </c>
      <c r="D693">
        <v>56522</v>
      </c>
      <c r="E693">
        <v>56522</v>
      </c>
      <c r="F693" t="s">
        <v>1150</v>
      </c>
    </row>
    <row r="694" spans="1:6" x14ac:dyDescent="0.3">
      <c r="A694" t="s">
        <v>1985</v>
      </c>
      <c r="B694" t="s">
        <v>735</v>
      </c>
      <c r="C694" t="s">
        <v>1061</v>
      </c>
      <c r="D694">
        <v>67275</v>
      </c>
      <c r="E694">
        <v>67275</v>
      </c>
      <c r="F694" t="s">
        <v>1150</v>
      </c>
    </row>
    <row r="695" spans="1:6" x14ac:dyDescent="0.3">
      <c r="A695" t="s">
        <v>1986</v>
      </c>
      <c r="B695" t="s">
        <v>735</v>
      </c>
      <c r="C695" t="s">
        <v>1987</v>
      </c>
      <c r="D695">
        <v>53938</v>
      </c>
      <c r="E695">
        <v>53938</v>
      </c>
      <c r="F695" t="s">
        <v>1150</v>
      </c>
    </row>
    <row r="696" spans="1:6" x14ac:dyDescent="0.3">
      <c r="A696" t="s">
        <v>1988</v>
      </c>
      <c r="B696" t="s">
        <v>737</v>
      </c>
      <c r="C696" t="s">
        <v>1666</v>
      </c>
      <c r="D696">
        <v>13301</v>
      </c>
      <c r="E696">
        <v>0</v>
      </c>
      <c r="F696" t="s">
        <v>1157</v>
      </c>
    </row>
    <row r="697" spans="1:6" x14ac:dyDescent="0.3">
      <c r="A697" t="s">
        <v>1989</v>
      </c>
      <c r="B697" t="s">
        <v>737</v>
      </c>
      <c r="C697" t="s">
        <v>657</v>
      </c>
      <c r="D697">
        <v>5275</v>
      </c>
      <c r="E697">
        <v>5275</v>
      </c>
      <c r="F697" t="s">
        <v>1150</v>
      </c>
    </row>
    <row r="698" spans="1:6" x14ac:dyDescent="0.3">
      <c r="A698" t="s">
        <v>1990</v>
      </c>
      <c r="B698" t="s">
        <v>737</v>
      </c>
      <c r="C698" t="s">
        <v>1233</v>
      </c>
      <c r="D698">
        <v>9180</v>
      </c>
      <c r="E698">
        <v>0</v>
      </c>
      <c r="F698" t="s">
        <v>1157</v>
      </c>
    </row>
    <row r="699" spans="1:6" x14ac:dyDescent="0.3">
      <c r="A699" t="s">
        <v>1991</v>
      </c>
      <c r="B699" t="s">
        <v>737</v>
      </c>
      <c r="C699" t="s">
        <v>1539</v>
      </c>
      <c r="D699">
        <v>12181</v>
      </c>
      <c r="E699">
        <v>12181</v>
      </c>
      <c r="F699" t="s">
        <v>1150</v>
      </c>
    </row>
    <row r="700" spans="1:6" x14ac:dyDescent="0.3">
      <c r="A700" t="s">
        <v>1992</v>
      </c>
      <c r="B700" t="s">
        <v>739</v>
      </c>
      <c r="C700" t="s">
        <v>1993</v>
      </c>
      <c r="D700">
        <v>50550</v>
      </c>
      <c r="E700">
        <v>0</v>
      </c>
      <c r="F700" t="s">
        <v>346</v>
      </c>
    </row>
    <row r="701" spans="1:6" x14ac:dyDescent="0.3">
      <c r="A701" t="s">
        <v>1994</v>
      </c>
      <c r="B701" t="s">
        <v>739</v>
      </c>
      <c r="C701" t="s">
        <v>843</v>
      </c>
      <c r="D701">
        <v>69501</v>
      </c>
      <c r="E701">
        <v>69501</v>
      </c>
      <c r="F701" t="s">
        <v>1150</v>
      </c>
    </row>
    <row r="702" spans="1:6" x14ac:dyDescent="0.3">
      <c r="A702" t="s">
        <v>1995</v>
      </c>
      <c r="B702" t="s">
        <v>741</v>
      </c>
      <c r="C702" t="s">
        <v>1152</v>
      </c>
      <c r="D702">
        <v>67143</v>
      </c>
      <c r="E702">
        <v>67143</v>
      </c>
      <c r="F702" t="s">
        <v>1150</v>
      </c>
    </row>
    <row r="703" spans="1:6" x14ac:dyDescent="0.3">
      <c r="A703" t="s">
        <v>1996</v>
      </c>
      <c r="B703" t="s">
        <v>741</v>
      </c>
      <c r="C703" t="s">
        <v>657</v>
      </c>
      <c r="D703">
        <v>57851</v>
      </c>
      <c r="E703">
        <v>0</v>
      </c>
      <c r="F703" t="s">
        <v>346</v>
      </c>
    </row>
    <row r="704" spans="1:6" x14ac:dyDescent="0.3">
      <c r="A704" t="s">
        <v>1997</v>
      </c>
      <c r="B704" t="s">
        <v>742</v>
      </c>
      <c r="C704" t="s">
        <v>775</v>
      </c>
      <c r="D704">
        <v>68975</v>
      </c>
      <c r="E704">
        <v>0</v>
      </c>
      <c r="F704" t="s">
        <v>1157</v>
      </c>
    </row>
    <row r="705" spans="1:6" x14ac:dyDescent="0.3">
      <c r="A705" t="s">
        <v>1998</v>
      </c>
      <c r="B705" t="s">
        <v>742</v>
      </c>
      <c r="C705" t="s">
        <v>1589</v>
      </c>
      <c r="D705">
        <v>18889</v>
      </c>
      <c r="E705">
        <v>18889</v>
      </c>
      <c r="F705" t="s">
        <v>1150</v>
      </c>
    </row>
    <row r="706" spans="1:6" x14ac:dyDescent="0.3">
      <c r="A706" t="s">
        <v>1999</v>
      </c>
      <c r="B706" t="s">
        <v>742</v>
      </c>
      <c r="C706" t="s">
        <v>564</v>
      </c>
      <c r="D706">
        <v>16140</v>
      </c>
      <c r="E706">
        <v>16140</v>
      </c>
      <c r="F706" t="s">
        <v>1150</v>
      </c>
    </row>
    <row r="707" spans="1:6" x14ac:dyDescent="0.3">
      <c r="A707" t="s">
        <v>2000</v>
      </c>
      <c r="B707" t="s">
        <v>742</v>
      </c>
      <c r="C707" t="s">
        <v>576</v>
      </c>
      <c r="D707">
        <v>15269</v>
      </c>
      <c r="E707">
        <v>0</v>
      </c>
      <c r="F707" t="s">
        <v>346</v>
      </c>
    </row>
    <row r="708" spans="1:6" x14ac:dyDescent="0.3">
      <c r="A708" t="s">
        <v>2001</v>
      </c>
      <c r="B708" t="s">
        <v>742</v>
      </c>
      <c r="C708" t="s">
        <v>2002</v>
      </c>
      <c r="D708">
        <v>8923</v>
      </c>
      <c r="E708">
        <v>8923</v>
      </c>
      <c r="F708" t="s">
        <v>1150</v>
      </c>
    </row>
    <row r="709" spans="1:6" x14ac:dyDescent="0.3">
      <c r="A709" t="s">
        <v>2003</v>
      </c>
      <c r="B709" t="s">
        <v>744</v>
      </c>
      <c r="C709" t="s">
        <v>375</v>
      </c>
      <c r="D709">
        <v>45713</v>
      </c>
      <c r="E709">
        <v>0</v>
      </c>
      <c r="F709" t="s">
        <v>1157</v>
      </c>
    </row>
    <row r="710" spans="1:6" x14ac:dyDescent="0.3">
      <c r="A710" t="s">
        <v>2004</v>
      </c>
      <c r="B710" t="s">
        <v>744</v>
      </c>
      <c r="C710" t="s">
        <v>749</v>
      </c>
      <c r="D710">
        <v>50858</v>
      </c>
      <c r="E710">
        <v>0</v>
      </c>
      <c r="F710" t="s">
        <v>1157</v>
      </c>
    </row>
    <row r="711" spans="1:6" x14ac:dyDescent="0.3">
      <c r="A711" t="s">
        <v>2005</v>
      </c>
      <c r="B711" t="s">
        <v>744</v>
      </c>
      <c r="C711" t="s">
        <v>329</v>
      </c>
      <c r="D711">
        <v>65443</v>
      </c>
      <c r="E711">
        <v>65443</v>
      </c>
      <c r="F711" t="s">
        <v>1150</v>
      </c>
    </row>
    <row r="712" spans="1:6" x14ac:dyDescent="0.3">
      <c r="A712" t="s">
        <v>2006</v>
      </c>
      <c r="B712" t="s">
        <v>744</v>
      </c>
      <c r="C712" t="s">
        <v>963</v>
      </c>
      <c r="D712">
        <v>13295</v>
      </c>
      <c r="E712">
        <v>13295</v>
      </c>
      <c r="F712" t="s">
        <v>1150</v>
      </c>
    </row>
    <row r="713" spans="1:6" x14ac:dyDescent="0.3">
      <c r="A713" t="s">
        <v>2007</v>
      </c>
      <c r="B713" t="s">
        <v>746</v>
      </c>
      <c r="C713" t="s">
        <v>1706</v>
      </c>
      <c r="D713">
        <v>66170</v>
      </c>
      <c r="E713">
        <v>66170</v>
      </c>
      <c r="F713" t="s">
        <v>1150</v>
      </c>
    </row>
    <row r="714" spans="1:6" x14ac:dyDescent="0.3">
      <c r="A714" t="s">
        <v>2008</v>
      </c>
      <c r="B714" t="s">
        <v>746</v>
      </c>
      <c r="C714" t="s">
        <v>404</v>
      </c>
      <c r="D714">
        <v>53422</v>
      </c>
      <c r="E714">
        <v>0</v>
      </c>
      <c r="F714" t="s">
        <v>1157</v>
      </c>
    </row>
    <row r="715" spans="1:6" x14ac:dyDescent="0.3">
      <c r="A715" t="s">
        <v>2009</v>
      </c>
      <c r="B715" t="s">
        <v>748</v>
      </c>
      <c r="C715" t="s">
        <v>954</v>
      </c>
      <c r="D715">
        <v>20911</v>
      </c>
      <c r="E715">
        <v>20911</v>
      </c>
      <c r="F715" t="s">
        <v>1150</v>
      </c>
    </row>
    <row r="716" spans="1:6" x14ac:dyDescent="0.3">
      <c r="A716" t="s">
        <v>2010</v>
      </c>
      <c r="B716" t="s">
        <v>748</v>
      </c>
      <c r="C716" t="s">
        <v>998</v>
      </c>
      <c r="D716">
        <v>66202</v>
      </c>
      <c r="E716">
        <v>66202</v>
      </c>
      <c r="F716" t="s">
        <v>1150</v>
      </c>
    </row>
    <row r="717" spans="1:6" x14ac:dyDescent="0.3">
      <c r="A717" t="s">
        <v>2011</v>
      </c>
      <c r="B717" t="s">
        <v>748</v>
      </c>
      <c r="C717" t="s">
        <v>1404</v>
      </c>
      <c r="D717">
        <v>53412</v>
      </c>
      <c r="E717">
        <v>0</v>
      </c>
      <c r="F717" t="s">
        <v>346</v>
      </c>
    </row>
    <row r="718" spans="1:6" x14ac:dyDescent="0.3">
      <c r="A718" t="s">
        <v>2012</v>
      </c>
      <c r="B718" t="s">
        <v>748</v>
      </c>
      <c r="C718" t="s">
        <v>2013</v>
      </c>
      <c r="D718">
        <v>54339</v>
      </c>
      <c r="E718">
        <v>54339</v>
      </c>
      <c r="F718" t="s">
        <v>1150</v>
      </c>
    </row>
    <row r="719" spans="1:6" x14ac:dyDescent="0.3">
      <c r="A719" t="s">
        <v>2014</v>
      </c>
      <c r="B719" t="s">
        <v>750</v>
      </c>
      <c r="C719" t="s">
        <v>560</v>
      </c>
      <c r="D719">
        <v>38093</v>
      </c>
      <c r="E719">
        <v>38093</v>
      </c>
      <c r="F719" t="s">
        <v>1150</v>
      </c>
    </row>
    <row r="720" spans="1:6" x14ac:dyDescent="0.3">
      <c r="A720" t="s">
        <v>2015</v>
      </c>
      <c r="B720" t="s">
        <v>750</v>
      </c>
      <c r="C720" t="s">
        <v>793</v>
      </c>
      <c r="D720">
        <v>30428</v>
      </c>
      <c r="E720">
        <v>30428</v>
      </c>
      <c r="F720" t="s">
        <v>1150</v>
      </c>
    </row>
    <row r="721" spans="1:6" x14ac:dyDescent="0.3">
      <c r="A721" t="s">
        <v>2016</v>
      </c>
      <c r="B721" t="s">
        <v>750</v>
      </c>
      <c r="C721" t="s">
        <v>428</v>
      </c>
      <c r="D721">
        <v>72196</v>
      </c>
      <c r="E721">
        <v>72196</v>
      </c>
      <c r="F721" t="s">
        <v>1150</v>
      </c>
    </row>
    <row r="722" spans="1:6" x14ac:dyDescent="0.3">
      <c r="A722" t="s">
        <v>2017</v>
      </c>
      <c r="B722" t="s">
        <v>750</v>
      </c>
      <c r="C722" t="s">
        <v>372</v>
      </c>
      <c r="D722">
        <v>8718</v>
      </c>
      <c r="E722">
        <v>0</v>
      </c>
      <c r="F722" t="s">
        <v>1157</v>
      </c>
    </row>
    <row r="723" spans="1:6" x14ac:dyDescent="0.3">
      <c r="A723" t="s">
        <v>2018</v>
      </c>
      <c r="B723" t="s">
        <v>750</v>
      </c>
      <c r="C723" t="s">
        <v>1216</v>
      </c>
      <c r="D723">
        <v>55799</v>
      </c>
      <c r="E723">
        <v>55799</v>
      </c>
      <c r="F723" t="s">
        <v>1150</v>
      </c>
    </row>
    <row r="724" spans="1:6" x14ac:dyDescent="0.3">
      <c r="A724" t="s">
        <v>2019</v>
      </c>
      <c r="B724" t="s">
        <v>751</v>
      </c>
      <c r="C724" t="s">
        <v>680</v>
      </c>
      <c r="D724">
        <v>27548</v>
      </c>
      <c r="E724">
        <v>27548</v>
      </c>
      <c r="F724" t="s">
        <v>1150</v>
      </c>
    </row>
    <row r="725" spans="1:6" x14ac:dyDescent="0.3">
      <c r="A725" t="s">
        <v>2020</v>
      </c>
      <c r="B725" t="s">
        <v>751</v>
      </c>
      <c r="C725" t="s">
        <v>533</v>
      </c>
      <c r="D725">
        <v>57513</v>
      </c>
      <c r="E725">
        <v>0</v>
      </c>
      <c r="F725" t="s">
        <v>346</v>
      </c>
    </row>
    <row r="726" spans="1:6" x14ac:dyDescent="0.3">
      <c r="A726" t="s">
        <v>2021</v>
      </c>
      <c r="B726" t="s">
        <v>752</v>
      </c>
      <c r="C726" t="s">
        <v>1136</v>
      </c>
      <c r="D726">
        <v>25511</v>
      </c>
      <c r="E726">
        <v>25511</v>
      </c>
      <c r="F726" t="s">
        <v>1150</v>
      </c>
    </row>
    <row r="727" spans="1:6" x14ac:dyDescent="0.3">
      <c r="A727" t="s">
        <v>2022</v>
      </c>
      <c r="B727" t="s">
        <v>752</v>
      </c>
      <c r="C727" t="s">
        <v>1348</v>
      </c>
      <c r="D727">
        <v>39019</v>
      </c>
      <c r="E727">
        <v>0</v>
      </c>
      <c r="F727" t="s">
        <v>346</v>
      </c>
    </row>
    <row r="728" spans="1:6" x14ac:dyDescent="0.3">
      <c r="A728" t="s">
        <v>2023</v>
      </c>
      <c r="B728" t="s">
        <v>754</v>
      </c>
      <c r="C728" t="s">
        <v>1023</v>
      </c>
      <c r="D728">
        <v>63297</v>
      </c>
      <c r="E728">
        <v>0</v>
      </c>
      <c r="F728" t="s">
        <v>346</v>
      </c>
    </row>
    <row r="729" spans="1:6" x14ac:dyDescent="0.3">
      <c r="A729" t="s">
        <v>2024</v>
      </c>
      <c r="B729" t="s">
        <v>754</v>
      </c>
      <c r="C729" t="s">
        <v>721</v>
      </c>
      <c r="D729">
        <v>61373</v>
      </c>
      <c r="E729">
        <v>61373</v>
      </c>
      <c r="F729" t="s">
        <v>1150</v>
      </c>
    </row>
    <row r="730" spans="1:6" x14ac:dyDescent="0.3">
      <c r="A730" t="s">
        <v>2025</v>
      </c>
      <c r="B730" t="s">
        <v>754</v>
      </c>
      <c r="C730" t="s">
        <v>380</v>
      </c>
      <c r="D730">
        <v>39924</v>
      </c>
      <c r="E730">
        <v>0</v>
      </c>
      <c r="F730" t="s">
        <v>346</v>
      </c>
    </row>
    <row r="731" spans="1:6" x14ac:dyDescent="0.3">
      <c r="A731" t="s">
        <v>2026</v>
      </c>
      <c r="B731" t="s">
        <v>754</v>
      </c>
      <c r="C731" t="s">
        <v>736</v>
      </c>
      <c r="D731">
        <v>39203</v>
      </c>
      <c r="E731">
        <v>39203</v>
      </c>
      <c r="F731" t="s">
        <v>1150</v>
      </c>
    </row>
    <row r="732" spans="1:6" x14ac:dyDescent="0.3">
      <c r="A732" t="s">
        <v>2027</v>
      </c>
      <c r="B732" t="s">
        <v>754</v>
      </c>
      <c r="C732" t="s">
        <v>1253</v>
      </c>
      <c r="D732">
        <v>59516</v>
      </c>
      <c r="E732">
        <v>59516</v>
      </c>
      <c r="F732" t="s">
        <v>1150</v>
      </c>
    </row>
    <row r="733" spans="1:6" x14ac:dyDescent="0.3">
      <c r="A733" t="s">
        <v>2028</v>
      </c>
      <c r="B733" t="s">
        <v>757</v>
      </c>
      <c r="C733" t="s">
        <v>1331</v>
      </c>
      <c r="D733">
        <v>6786</v>
      </c>
      <c r="E733">
        <v>6786</v>
      </c>
      <c r="F733" t="s">
        <v>1150</v>
      </c>
    </row>
    <row r="734" spans="1:6" x14ac:dyDescent="0.3">
      <c r="A734" t="s">
        <v>2029</v>
      </c>
      <c r="B734" t="s">
        <v>757</v>
      </c>
      <c r="C734" t="s">
        <v>625</v>
      </c>
      <c r="D734">
        <v>20526</v>
      </c>
      <c r="E734">
        <v>20526</v>
      </c>
      <c r="F734" t="s">
        <v>1150</v>
      </c>
    </row>
    <row r="735" spans="1:6" x14ac:dyDescent="0.3">
      <c r="A735" t="s">
        <v>2030</v>
      </c>
      <c r="B735" t="s">
        <v>757</v>
      </c>
      <c r="C735" t="s">
        <v>758</v>
      </c>
      <c r="D735">
        <v>64978</v>
      </c>
      <c r="E735">
        <v>64978</v>
      </c>
      <c r="F735" t="s">
        <v>1150</v>
      </c>
    </row>
    <row r="736" spans="1:6" x14ac:dyDescent="0.3">
      <c r="A736" t="s">
        <v>2031</v>
      </c>
      <c r="B736" t="s">
        <v>760</v>
      </c>
      <c r="C736" t="s">
        <v>327</v>
      </c>
      <c r="D736">
        <v>34018</v>
      </c>
      <c r="E736">
        <v>0</v>
      </c>
      <c r="F736" t="s">
        <v>346</v>
      </c>
    </row>
    <row r="737" spans="1:6" x14ac:dyDescent="0.3">
      <c r="A737" t="s">
        <v>2032</v>
      </c>
      <c r="B737" t="s">
        <v>760</v>
      </c>
      <c r="C737" t="s">
        <v>1568</v>
      </c>
      <c r="D737">
        <v>51035</v>
      </c>
      <c r="E737">
        <v>51035</v>
      </c>
      <c r="F737" t="s">
        <v>1150</v>
      </c>
    </row>
    <row r="738" spans="1:6" x14ac:dyDescent="0.3">
      <c r="A738" t="s">
        <v>2033</v>
      </c>
      <c r="B738" t="s">
        <v>760</v>
      </c>
      <c r="C738" t="s">
        <v>1140</v>
      </c>
      <c r="D738">
        <v>36623</v>
      </c>
      <c r="E738">
        <v>0</v>
      </c>
      <c r="F738" t="s">
        <v>1157</v>
      </c>
    </row>
    <row r="739" spans="1:6" x14ac:dyDescent="0.3">
      <c r="A739" t="s">
        <v>2034</v>
      </c>
      <c r="B739" t="s">
        <v>760</v>
      </c>
      <c r="C739" t="s">
        <v>567</v>
      </c>
      <c r="D739">
        <v>30687</v>
      </c>
      <c r="E739">
        <v>0</v>
      </c>
      <c r="F739" t="s">
        <v>346</v>
      </c>
    </row>
    <row r="740" spans="1:6" x14ac:dyDescent="0.3">
      <c r="A740" t="s">
        <v>2035</v>
      </c>
      <c r="B740" t="s">
        <v>760</v>
      </c>
      <c r="C740" t="s">
        <v>649</v>
      </c>
      <c r="D740">
        <v>36744</v>
      </c>
      <c r="E740">
        <v>36744</v>
      </c>
      <c r="F740" t="s">
        <v>1150</v>
      </c>
    </row>
    <row r="741" spans="1:6" x14ac:dyDescent="0.3">
      <c r="A741" t="s">
        <v>2036</v>
      </c>
      <c r="B741" t="s">
        <v>762</v>
      </c>
      <c r="C741" t="s">
        <v>954</v>
      </c>
      <c r="D741">
        <v>36342</v>
      </c>
      <c r="E741">
        <v>36342</v>
      </c>
      <c r="F741" t="s">
        <v>1150</v>
      </c>
    </row>
    <row r="742" spans="1:6" x14ac:dyDescent="0.3">
      <c r="A742" t="s">
        <v>2037</v>
      </c>
      <c r="B742" t="s">
        <v>762</v>
      </c>
      <c r="C742" t="s">
        <v>2038</v>
      </c>
      <c r="D742">
        <v>45049</v>
      </c>
      <c r="E742">
        <v>0</v>
      </c>
      <c r="F742" t="s">
        <v>1157</v>
      </c>
    </row>
    <row r="743" spans="1:6" x14ac:dyDescent="0.3">
      <c r="A743" t="s">
        <v>2039</v>
      </c>
      <c r="B743" t="s">
        <v>762</v>
      </c>
      <c r="C743" t="s">
        <v>1235</v>
      </c>
      <c r="D743">
        <v>59119</v>
      </c>
      <c r="E743">
        <v>0</v>
      </c>
      <c r="F743" t="s">
        <v>346</v>
      </c>
    </row>
    <row r="744" spans="1:6" x14ac:dyDescent="0.3">
      <c r="A744" t="s">
        <v>2040</v>
      </c>
      <c r="B744" t="s">
        <v>762</v>
      </c>
      <c r="C744" t="s">
        <v>442</v>
      </c>
      <c r="D744">
        <v>26929</v>
      </c>
      <c r="E744">
        <v>26929</v>
      </c>
      <c r="F744" t="s">
        <v>1150</v>
      </c>
    </row>
    <row r="745" spans="1:6" x14ac:dyDescent="0.3">
      <c r="A745" t="s">
        <v>2041</v>
      </c>
      <c r="B745" t="s">
        <v>762</v>
      </c>
      <c r="C745" t="s">
        <v>483</v>
      </c>
      <c r="D745">
        <v>65864</v>
      </c>
      <c r="E745">
        <v>65864</v>
      </c>
      <c r="F745" t="s">
        <v>1150</v>
      </c>
    </row>
    <row r="746" spans="1:6" x14ac:dyDescent="0.3">
      <c r="A746" t="s">
        <v>2042</v>
      </c>
      <c r="B746" t="s">
        <v>763</v>
      </c>
      <c r="C746" t="s">
        <v>1463</v>
      </c>
      <c r="D746">
        <v>7598</v>
      </c>
      <c r="E746">
        <v>7598</v>
      </c>
      <c r="F746" t="s">
        <v>1150</v>
      </c>
    </row>
    <row r="747" spans="1:6" x14ac:dyDescent="0.3">
      <c r="A747" t="s">
        <v>2043</v>
      </c>
      <c r="B747" t="s">
        <v>763</v>
      </c>
      <c r="C747" t="s">
        <v>335</v>
      </c>
      <c r="D747">
        <v>12845</v>
      </c>
      <c r="E747">
        <v>12845</v>
      </c>
      <c r="F747" t="s">
        <v>1150</v>
      </c>
    </row>
    <row r="748" spans="1:6" x14ac:dyDescent="0.3">
      <c r="A748" t="s">
        <v>2044</v>
      </c>
      <c r="B748" t="s">
        <v>763</v>
      </c>
      <c r="C748" t="s">
        <v>753</v>
      </c>
      <c r="D748">
        <v>74479</v>
      </c>
      <c r="E748">
        <v>74479</v>
      </c>
      <c r="F748" t="s">
        <v>1150</v>
      </c>
    </row>
    <row r="749" spans="1:6" x14ac:dyDescent="0.3">
      <c r="A749" t="s">
        <v>2045</v>
      </c>
      <c r="B749" t="s">
        <v>763</v>
      </c>
      <c r="C749" t="s">
        <v>2046</v>
      </c>
      <c r="D749">
        <v>25665</v>
      </c>
      <c r="E749">
        <v>25665</v>
      </c>
      <c r="F749" t="s">
        <v>1150</v>
      </c>
    </row>
    <row r="750" spans="1:6" x14ac:dyDescent="0.3">
      <c r="A750" t="s">
        <v>2047</v>
      </c>
      <c r="B750" t="s">
        <v>764</v>
      </c>
      <c r="C750" t="s">
        <v>590</v>
      </c>
      <c r="D750">
        <v>67806</v>
      </c>
      <c r="E750">
        <v>0</v>
      </c>
      <c r="F750" t="s">
        <v>346</v>
      </c>
    </row>
    <row r="751" spans="1:6" x14ac:dyDescent="0.3">
      <c r="A751" t="s">
        <v>2048</v>
      </c>
      <c r="B751" t="s">
        <v>764</v>
      </c>
      <c r="C751" t="s">
        <v>1775</v>
      </c>
      <c r="D751">
        <v>8698</v>
      </c>
      <c r="E751">
        <v>0</v>
      </c>
      <c r="F751" t="s">
        <v>346</v>
      </c>
    </row>
    <row r="752" spans="1:6" x14ac:dyDescent="0.3">
      <c r="A752" t="s">
        <v>2049</v>
      </c>
      <c r="B752" t="s">
        <v>764</v>
      </c>
      <c r="C752" t="s">
        <v>1557</v>
      </c>
      <c r="D752">
        <v>27326</v>
      </c>
      <c r="E752">
        <v>0</v>
      </c>
      <c r="F752" t="s">
        <v>1157</v>
      </c>
    </row>
    <row r="753" spans="1:6" x14ac:dyDescent="0.3">
      <c r="A753" t="s">
        <v>2050</v>
      </c>
      <c r="B753" t="s">
        <v>764</v>
      </c>
      <c r="C753" t="s">
        <v>1505</v>
      </c>
      <c r="D753">
        <v>14318</v>
      </c>
      <c r="E753">
        <v>0</v>
      </c>
      <c r="F753" t="s">
        <v>346</v>
      </c>
    </row>
    <row r="754" spans="1:6" x14ac:dyDescent="0.3">
      <c r="A754" t="s">
        <v>2051</v>
      </c>
      <c r="B754" t="s">
        <v>765</v>
      </c>
      <c r="C754" t="s">
        <v>2052</v>
      </c>
      <c r="D754">
        <v>43914</v>
      </c>
      <c r="E754">
        <v>43914</v>
      </c>
      <c r="F754" t="s">
        <v>1150</v>
      </c>
    </row>
    <row r="755" spans="1:6" x14ac:dyDescent="0.3">
      <c r="A755" t="s">
        <v>2053</v>
      </c>
      <c r="B755" t="s">
        <v>765</v>
      </c>
      <c r="C755" t="s">
        <v>1856</v>
      </c>
      <c r="D755">
        <v>69970</v>
      </c>
      <c r="E755">
        <v>0</v>
      </c>
      <c r="F755" t="s">
        <v>1157</v>
      </c>
    </row>
    <row r="756" spans="1:6" x14ac:dyDescent="0.3">
      <c r="A756" t="s">
        <v>2054</v>
      </c>
      <c r="B756" t="s">
        <v>767</v>
      </c>
      <c r="C756" t="s">
        <v>1706</v>
      </c>
      <c r="D756">
        <v>40893</v>
      </c>
      <c r="E756">
        <v>0</v>
      </c>
      <c r="F756" t="s">
        <v>346</v>
      </c>
    </row>
    <row r="757" spans="1:6" x14ac:dyDescent="0.3">
      <c r="A757" t="s">
        <v>2055</v>
      </c>
      <c r="B757" t="s">
        <v>767</v>
      </c>
      <c r="C757" t="s">
        <v>1512</v>
      </c>
      <c r="D757">
        <v>66069</v>
      </c>
      <c r="E757">
        <v>0</v>
      </c>
      <c r="F757" t="s">
        <v>346</v>
      </c>
    </row>
    <row r="758" spans="1:6" x14ac:dyDescent="0.3">
      <c r="A758" t="s">
        <v>2056</v>
      </c>
      <c r="B758" t="s">
        <v>767</v>
      </c>
      <c r="C758" t="s">
        <v>1445</v>
      </c>
      <c r="D758">
        <v>48273</v>
      </c>
      <c r="E758">
        <v>0</v>
      </c>
      <c r="F758" t="s">
        <v>1157</v>
      </c>
    </row>
    <row r="759" spans="1:6" x14ac:dyDescent="0.3">
      <c r="A759" t="s">
        <v>2057</v>
      </c>
      <c r="B759" t="s">
        <v>768</v>
      </c>
      <c r="C759" t="s">
        <v>502</v>
      </c>
      <c r="D759">
        <v>51091</v>
      </c>
      <c r="E759">
        <v>51091</v>
      </c>
      <c r="F759" t="s">
        <v>1150</v>
      </c>
    </row>
    <row r="760" spans="1:6" x14ac:dyDescent="0.3">
      <c r="A760" t="s">
        <v>2058</v>
      </c>
      <c r="B760" t="s">
        <v>768</v>
      </c>
      <c r="C760" t="s">
        <v>1673</v>
      </c>
      <c r="D760">
        <v>38523</v>
      </c>
      <c r="E760">
        <v>38523</v>
      </c>
      <c r="F760" t="s">
        <v>1150</v>
      </c>
    </row>
    <row r="761" spans="1:6" x14ac:dyDescent="0.3">
      <c r="A761" t="s">
        <v>2059</v>
      </c>
      <c r="B761" t="s">
        <v>768</v>
      </c>
      <c r="C761" t="s">
        <v>643</v>
      </c>
      <c r="D761">
        <v>69787</v>
      </c>
      <c r="E761">
        <v>0</v>
      </c>
      <c r="F761" t="s">
        <v>1157</v>
      </c>
    </row>
    <row r="762" spans="1:6" x14ac:dyDescent="0.3">
      <c r="A762" t="s">
        <v>2060</v>
      </c>
      <c r="B762" t="s">
        <v>768</v>
      </c>
      <c r="C762" t="s">
        <v>1090</v>
      </c>
      <c r="D762">
        <v>21548</v>
      </c>
      <c r="E762">
        <v>21548</v>
      </c>
      <c r="F762" t="s">
        <v>1150</v>
      </c>
    </row>
    <row r="763" spans="1:6" x14ac:dyDescent="0.3">
      <c r="A763" t="s">
        <v>2061</v>
      </c>
      <c r="B763" t="s">
        <v>769</v>
      </c>
      <c r="C763" t="s">
        <v>466</v>
      </c>
      <c r="D763">
        <v>44432</v>
      </c>
      <c r="E763">
        <v>44432</v>
      </c>
      <c r="F763" t="s">
        <v>1150</v>
      </c>
    </row>
    <row r="764" spans="1:6" x14ac:dyDescent="0.3">
      <c r="A764" t="s">
        <v>2062</v>
      </c>
      <c r="B764" t="s">
        <v>769</v>
      </c>
      <c r="C764" t="s">
        <v>864</v>
      </c>
      <c r="D764">
        <v>41443</v>
      </c>
      <c r="E764">
        <v>41443</v>
      </c>
      <c r="F764" t="s">
        <v>1150</v>
      </c>
    </row>
    <row r="765" spans="1:6" x14ac:dyDescent="0.3">
      <c r="A765" t="s">
        <v>2063</v>
      </c>
      <c r="B765" t="s">
        <v>769</v>
      </c>
      <c r="C765" t="s">
        <v>322</v>
      </c>
      <c r="D765">
        <v>72629</v>
      </c>
      <c r="E765">
        <v>72629</v>
      </c>
      <c r="F765" t="s">
        <v>1150</v>
      </c>
    </row>
    <row r="766" spans="1:6" x14ac:dyDescent="0.3">
      <c r="A766" t="s">
        <v>2064</v>
      </c>
      <c r="B766" t="s">
        <v>769</v>
      </c>
      <c r="C766" t="s">
        <v>1180</v>
      </c>
      <c r="D766">
        <v>36297</v>
      </c>
      <c r="E766">
        <v>36297</v>
      </c>
      <c r="F766" t="s">
        <v>1150</v>
      </c>
    </row>
    <row r="767" spans="1:6" x14ac:dyDescent="0.3">
      <c r="A767" t="s">
        <v>2065</v>
      </c>
      <c r="B767" t="s">
        <v>771</v>
      </c>
      <c r="C767" t="s">
        <v>368</v>
      </c>
      <c r="D767">
        <v>33936</v>
      </c>
      <c r="E767">
        <v>33936</v>
      </c>
      <c r="F767" t="s">
        <v>1150</v>
      </c>
    </row>
    <row r="768" spans="1:6" x14ac:dyDescent="0.3">
      <c r="A768" t="s">
        <v>2066</v>
      </c>
      <c r="B768" t="s">
        <v>771</v>
      </c>
      <c r="C768" t="s">
        <v>707</v>
      </c>
      <c r="D768">
        <v>70610</v>
      </c>
      <c r="E768">
        <v>0</v>
      </c>
      <c r="F768" t="s">
        <v>346</v>
      </c>
    </row>
    <row r="769" spans="1:6" x14ac:dyDescent="0.3">
      <c r="A769" t="s">
        <v>2067</v>
      </c>
      <c r="B769" t="s">
        <v>771</v>
      </c>
      <c r="C769" t="s">
        <v>1342</v>
      </c>
      <c r="D769">
        <v>72084</v>
      </c>
      <c r="E769">
        <v>72084</v>
      </c>
      <c r="F769" t="s">
        <v>1150</v>
      </c>
    </row>
    <row r="770" spans="1:6" x14ac:dyDescent="0.3">
      <c r="A770" t="s">
        <v>2068</v>
      </c>
      <c r="B770" t="s">
        <v>771</v>
      </c>
      <c r="C770" t="s">
        <v>339</v>
      </c>
      <c r="D770">
        <v>61493</v>
      </c>
      <c r="E770">
        <v>61493</v>
      </c>
      <c r="F770" t="s">
        <v>1150</v>
      </c>
    </row>
    <row r="771" spans="1:6" x14ac:dyDescent="0.3">
      <c r="A771" t="s">
        <v>2069</v>
      </c>
      <c r="B771" t="s">
        <v>773</v>
      </c>
      <c r="C771" t="s">
        <v>793</v>
      </c>
      <c r="D771">
        <v>65652</v>
      </c>
      <c r="E771">
        <v>0</v>
      </c>
      <c r="F771" t="s">
        <v>1157</v>
      </c>
    </row>
    <row r="772" spans="1:6" x14ac:dyDescent="0.3">
      <c r="A772" t="s">
        <v>2070</v>
      </c>
      <c r="B772" t="s">
        <v>773</v>
      </c>
      <c r="C772" t="s">
        <v>422</v>
      </c>
      <c r="D772">
        <v>70363</v>
      </c>
      <c r="E772">
        <v>70363</v>
      </c>
      <c r="F772" t="s">
        <v>1150</v>
      </c>
    </row>
    <row r="773" spans="1:6" x14ac:dyDescent="0.3">
      <c r="A773" t="s">
        <v>2071</v>
      </c>
      <c r="B773" t="s">
        <v>773</v>
      </c>
      <c r="C773" t="s">
        <v>423</v>
      </c>
      <c r="D773">
        <v>67330</v>
      </c>
      <c r="E773">
        <v>0</v>
      </c>
      <c r="F773" t="s">
        <v>346</v>
      </c>
    </row>
    <row r="774" spans="1:6" x14ac:dyDescent="0.3">
      <c r="A774" t="s">
        <v>2072</v>
      </c>
      <c r="B774" t="s">
        <v>773</v>
      </c>
      <c r="C774" t="s">
        <v>1765</v>
      </c>
      <c r="D774">
        <v>16835</v>
      </c>
      <c r="E774">
        <v>0</v>
      </c>
      <c r="F774" t="s">
        <v>1157</v>
      </c>
    </row>
    <row r="775" spans="1:6" x14ac:dyDescent="0.3">
      <c r="A775" t="s">
        <v>2073</v>
      </c>
      <c r="B775" t="s">
        <v>774</v>
      </c>
      <c r="C775" t="s">
        <v>815</v>
      </c>
      <c r="D775">
        <v>73975</v>
      </c>
      <c r="E775">
        <v>73975</v>
      </c>
      <c r="F775" t="s">
        <v>1150</v>
      </c>
    </row>
    <row r="776" spans="1:6" x14ac:dyDescent="0.3">
      <c r="A776" t="s">
        <v>2074</v>
      </c>
      <c r="B776" t="s">
        <v>774</v>
      </c>
      <c r="C776" t="s">
        <v>512</v>
      </c>
      <c r="D776">
        <v>51639</v>
      </c>
      <c r="E776">
        <v>51639</v>
      </c>
      <c r="F776" t="s">
        <v>1150</v>
      </c>
    </row>
    <row r="777" spans="1:6" x14ac:dyDescent="0.3">
      <c r="A777" t="s">
        <v>2075</v>
      </c>
      <c r="B777" t="s">
        <v>774</v>
      </c>
      <c r="C777" t="s">
        <v>759</v>
      </c>
      <c r="D777">
        <v>44046</v>
      </c>
      <c r="E777">
        <v>0</v>
      </c>
      <c r="F777" t="s">
        <v>1157</v>
      </c>
    </row>
    <row r="778" spans="1:6" x14ac:dyDescent="0.3">
      <c r="A778" t="s">
        <v>2076</v>
      </c>
      <c r="B778" t="s">
        <v>774</v>
      </c>
      <c r="C778" t="s">
        <v>343</v>
      </c>
      <c r="D778">
        <v>15704</v>
      </c>
      <c r="E778">
        <v>15704</v>
      </c>
      <c r="F778" t="s">
        <v>1150</v>
      </c>
    </row>
    <row r="779" spans="1:6" x14ac:dyDescent="0.3">
      <c r="A779" t="s">
        <v>2077</v>
      </c>
      <c r="B779" t="s">
        <v>776</v>
      </c>
      <c r="C779" t="s">
        <v>1804</v>
      </c>
      <c r="D779">
        <v>39918</v>
      </c>
      <c r="E779">
        <v>0</v>
      </c>
      <c r="F779" t="s">
        <v>346</v>
      </c>
    </row>
    <row r="780" spans="1:6" x14ac:dyDescent="0.3">
      <c r="A780" t="s">
        <v>2078</v>
      </c>
      <c r="B780" t="s">
        <v>776</v>
      </c>
      <c r="C780" t="s">
        <v>1758</v>
      </c>
      <c r="D780">
        <v>12551</v>
      </c>
      <c r="E780">
        <v>0</v>
      </c>
      <c r="F780" t="s">
        <v>346</v>
      </c>
    </row>
    <row r="781" spans="1:6" x14ac:dyDescent="0.3">
      <c r="A781" t="s">
        <v>2079</v>
      </c>
      <c r="B781" t="s">
        <v>776</v>
      </c>
      <c r="C781" t="s">
        <v>1496</v>
      </c>
      <c r="D781">
        <v>13919</v>
      </c>
      <c r="E781">
        <v>0</v>
      </c>
      <c r="F781" t="s">
        <v>1157</v>
      </c>
    </row>
    <row r="782" spans="1:6" x14ac:dyDescent="0.3">
      <c r="A782" t="s">
        <v>2080</v>
      </c>
      <c r="B782" t="s">
        <v>778</v>
      </c>
      <c r="C782" t="s">
        <v>361</v>
      </c>
      <c r="D782">
        <v>39795</v>
      </c>
      <c r="E782">
        <v>0</v>
      </c>
      <c r="F782" t="s">
        <v>1157</v>
      </c>
    </row>
    <row r="783" spans="1:6" x14ac:dyDescent="0.3">
      <c r="A783" t="s">
        <v>2081</v>
      </c>
      <c r="B783" t="s">
        <v>778</v>
      </c>
      <c r="C783" t="s">
        <v>554</v>
      </c>
      <c r="D783">
        <v>37251</v>
      </c>
      <c r="E783">
        <v>37251</v>
      </c>
      <c r="F783" t="s">
        <v>1150</v>
      </c>
    </row>
    <row r="784" spans="1:6" x14ac:dyDescent="0.3">
      <c r="A784" t="s">
        <v>2082</v>
      </c>
      <c r="B784" t="s">
        <v>778</v>
      </c>
      <c r="C784" t="s">
        <v>457</v>
      </c>
      <c r="D784">
        <v>11167</v>
      </c>
      <c r="E784">
        <v>11167</v>
      </c>
      <c r="F784" t="s">
        <v>1150</v>
      </c>
    </row>
    <row r="785" spans="1:6" x14ac:dyDescent="0.3">
      <c r="A785" t="s">
        <v>2083</v>
      </c>
      <c r="B785" t="s">
        <v>779</v>
      </c>
      <c r="C785" t="s">
        <v>543</v>
      </c>
      <c r="D785">
        <v>40485</v>
      </c>
      <c r="E785">
        <v>40485</v>
      </c>
      <c r="F785" t="s">
        <v>1150</v>
      </c>
    </row>
    <row r="786" spans="1:6" x14ac:dyDescent="0.3">
      <c r="A786" t="s">
        <v>2084</v>
      </c>
      <c r="B786" t="s">
        <v>779</v>
      </c>
      <c r="C786" t="s">
        <v>723</v>
      </c>
      <c r="D786">
        <v>62811</v>
      </c>
      <c r="E786">
        <v>62811</v>
      </c>
      <c r="F786" t="s">
        <v>1150</v>
      </c>
    </row>
    <row r="787" spans="1:6" x14ac:dyDescent="0.3">
      <c r="A787" t="s">
        <v>2085</v>
      </c>
      <c r="B787" t="s">
        <v>779</v>
      </c>
      <c r="C787" t="s">
        <v>1344</v>
      </c>
      <c r="D787">
        <v>50614</v>
      </c>
      <c r="E787">
        <v>50614</v>
      </c>
      <c r="F787" t="s">
        <v>1150</v>
      </c>
    </row>
    <row r="788" spans="1:6" x14ac:dyDescent="0.3">
      <c r="A788" t="s">
        <v>2086</v>
      </c>
      <c r="B788" t="s">
        <v>779</v>
      </c>
      <c r="C788" t="s">
        <v>1708</v>
      </c>
      <c r="D788">
        <v>49078</v>
      </c>
      <c r="E788">
        <v>49078</v>
      </c>
      <c r="F788" t="s">
        <v>1150</v>
      </c>
    </row>
    <row r="789" spans="1:6" x14ac:dyDescent="0.3">
      <c r="A789" t="s">
        <v>2087</v>
      </c>
      <c r="B789" t="s">
        <v>779</v>
      </c>
      <c r="C789" t="s">
        <v>1533</v>
      </c>
      <c r="D789">
        <v>6967</v>
      </c>
      <c r="E789">
        <v>6967</v>
      </c>
      <c r="F789" t="s">
        <v>1150</v>
      </c>
    </row>
    <row r="790" spans="1:6" x14ac:dyDescent="0.3">
      <c r="A790" t="s">
        <v>2088</v>
      </c>
      <c r="B790" t="s">
        <v>780</v>
      </c>
      <c r="C790" t="s">
        <v>530</v>
      </c>
      <c r="D790">
        <v>49179</v>
      </c>
      <c r="E790">
        <v>49179</v>
      </c>
      <c r="F790" t="s">
        <v>1150</v>
      </c>
    </row>
    <row r="791" spans="1:6" x14ac:dyDescent="0.3">
      <c r="A791" t="s">
        <v>2089</v>
      </c>
      <c r="B791" t="s">
        <v>780</v>
      </c>
      <c r="C791" t="s">
        <v>1533</v>
      </c>
      <c r="D791">
        <v>66538</v>
      </c>
      <c r="E791">
        <v>0</v>
      </c>
      <c r="F791" t="s">
        <v>346</v>
      </c>
    </row>
    <row r="792" spans="1:6" x14ac:dyDescent="0.3">
      <c r="A792" t="s">
        <v>2090</v>
      </c>
      <c r="B792" t="s">
        <v>780</v>
      </c>
      <c r="C792" t="s">
        <v>1188</v>
      </c>
      <c r="D792">
        <v>44306</v>
      </c>
      <c r="E792">
        <v>0</v>
      </c>
      <c r="F792" t="s">
        <v>1157</v>
      </c>
    </row>
    <row r="793" spans="1:6" x14ac:dyDescent="0.3">
      <c r="A793" t="s">
        <v>2091</v>
      </c>
      <c r="B793" t="s">
        <v>780</v>
      </c>
      <c r="C793" t="s">
        <v>1233</v>
      </c>
      <c r="D793">
        <v>41687</v>
      </c>
      <c r="E793">
        <v>41687</v>
      </c>
      <c r="F793" t="s">
        <v>1150</v>
      </c>
    </row>
    <row r="794" spans="1:6" x14ac:dyDescent="0.3">
      <c r="A794" t="s">
        <v>2092</v>
      </c>
      <c r="B794" t="s">
        <v>781</v>
      </c>
      <c r="C794" t="s">
        <v>444</v>
      </c>
      <c r="D794">
        <v>67989</v>
      </c>
      <c r="E794">
        <v>67989</v>
      </c>
      <c r="F794" t="s">
        <v>1150</v>
      </c>
    </row>
    <row r="795" spans="1:6" x14ac:dyDescent="0.3">
      <c r="A795" t="s">
        <v>2093</v>
      </c>
      <c r="B795" t="s">
        <v>781</v>
      </c>
      <c r="C795" t="s">
        <v>723</v>
      </c>
      <c r="D795">
        <v>56286</v>
      </c>
      <c r="E795">
        <v>0</v>
      </c>
      <c r="F795" t="s">
        <v>1157</v>
      </c>
    </row>
    <row r="796" spans="1:6" x14ac:dyDescent="0.3">
      <c r="A796" t="s">
        <v>2094</v>
      </c>
      <c r="B796" t="s">
        <v>781</v>
      </c>
      <c r="C796" t="s">
        <v>2095</v>
      </c>
      <c r="D796">
        <v>51814</v>
      </c>
      <c r="E796">
        <v>51814</v>
      </c>
      <c r="F796" t="s">
        <v>1150</v>
      </c>
    </row>
    <row r="797" spans="1:6" x14ac:dyDescent="0.3">
      <c r="A797" t="s">
        <v>2096</v>
      </c>
      <c r="B797" t="s">
        <v>781</v>
      </c>
      <c r="C797" t="s">
        <v>1276</v>
      </c>
      <c r="D797">
        <v>19370</v>
      </c>
      <c r="E797">
        <v>0</v>
      </c>
      <c r="F797" t="s">
        <v>1157</v>
      </c>
    </row>
    <row r="798" spans="1:6" x14ac:dyDescent="0.3">
      <c r="A798" t="s">
        <v>2097</v>
      </c>
      <c r="B798" t="s">
        <v>781</v>
      </c>
      <c r="C798" t="s">
        <v>355</v>
      </c>
      <c r="D798">
        <v>63895</v>
      </c>
      <c r="E798">
        <v>0</v>
      </c>
      <c r="F798" t="s">
        <v>1157</v>
      </c>
    </row>
    <row r="799" spans="1:6" x14ac:dyDescent="0.3">
      <c r="A799" t="s">
        <v>2098</v>
      </c>
      <c r="B799" t="s">
        <v>782</v>
      </c>
      <c r="C799" t="s">
        <v>934</v>
      </c>
      <c r="D799">
        <v>5683</v>
      </c>
      <c r="E799">
        <v>0</v>
      </c>
      <c r="F799" t="s">
        <v>1157</v>
      </c>
    </row>
    <row r="800" spans="1:6" x14ac:dyDescent="0.3">
      <c r="A800" t="s">
        <v>2099</v>
      </c>
      <c r="B800" t="s">
        <v>782</v>
      </c>
      <c r="C800" t="s">
        <v>1993</v>
      </c>
      <c r="D800">
        <v>58435</v>
      </c>
      <c r="E800">
        <v>58435</v>
      </c>
      <c r="F800" t="s">
        <v>1150</v>
      </c>
    </row>
    <row r="801" spans="1:6" x14ac:dyDescent="0.3">
      <c r="A801" t="s">
        <v>2100</v>
      </c>
      <c r="B801" t="s">
        <v>784</v>
      </c>
      <c r="C801" t="s">
        <v>1250</v>
      </c>
      <c r="D801">
        <v>31265</v>
      </c>
      <c r="E801">
        <v>0</v>
      </c>
      <c r="F801" t="s">
        <v>346</v>
      </c>
    </row>
    <row r="802" spans="1:6" x14ac:dyDescent="0.3">
      <c r="A802" t="s">
        <v>2101</v>
      </c>
      <c r="B802" t="s">
        <v>784</v>
      </c>
      <c r="C802" t="s">
        <v>400</v>
      </c>
      <c r="D802">
        <v>71328</v>
      </c>
      <c r="E802">
        <v>71328</v>
      </c>
      <c r="F802" t="s">
        <v>1150</v>
      </c>
    </row>
    <row r="803" spans="1:6" x14ac:dyDescent="0.3">
      <c r="A803" t="s">
        <v>2102</v>
      </c>
      <c r="B803" t="s">
        <v>785</v>
      </c>
      <c r="C803" t="s">
        <v>1574</v>
      </c>
      <c r="D803">
        <v>33888</v>
      </c>
      <c r="E803">
        <v>0</v>
      </c>
      <c r="F803" t="s">
        <v>1157</v>
      </c>
    </row>
    <row r="804" spans="1:6" x14ac:dyDescent="0.3">
      <c r="A804" t="s">
        <v>2103</v>
      </c>
      <c r="B804" t="s">
        <v>785</v>
      </c>
      <c r="C804" t="s">
        <v>747</v>
      </c>
      <c r="D804">
        <v>14786</v>
      </c>
      <c r="E804">
        <v>14786</v>
      </c>
      <c r="F804" t="s">
        <v>1150</v>
      </c>
    </row>
    <row r="805" spans="1:6" x14ac:dyDescent="0.3">
      <c r="A805" t="s">
        <v>2104</v>
      </c>
      <c r="B805" t="s">
        <v>785</v>
      </c>
      <c r="C805" t="s">
        <v>1237</v>
      </c>
      <c r="D805">
        <v>59668</v>
      </c>
      <c r="E805">
        <v>0</v>
      </c>
      <c r="F805" t="s">
        <v>1157</v>
      </c>
    </row>
    <row r="806" spans="1:6" x14ac:dyDescent="0.3">
      <c r="A806" t="s">
        <v>2105</v>
      </c>
      <c r="B806" t="s">
        <v>785</v>
      </c>
      <c r="C806" t="s">
        <v>827</v>
      </c>
      <c r="D806">
        <v>9042</v>
      </c>
      <c r="E806">
        <v>9042</v>
      </c>
      <c r="F806" t="s">
        <v>1150</v>
      </c>
    </row>
    <row r="807" spans="1:6" x14ac:dyDescent="0.3">
      <c r="A807" t="s">
        <v>2106</v>
      </c>
      <c r="B807" t="s">
        <v>785</v>
      </c>
      <c r="C807" t="s">
        <v>1233</v>
      </c>
      <c r="D807">
        <v>11203</v>
      </c>
      <c r="E807">
        <v>11203</v>
      </c>
      <c r="F807" t="s">
        <v>1150</v>
      </c>
    </row>
    <row r="808" spans="1:6" x14ac:dyDescent="0.3">
      <c r="A808" t="s">
        <v>2107</v>
      </c>
      <c r="B808" t="s">
        <v>786</v>
      </c>
      <c r="C808" t="s">
        <v>565</v>
      </c>
      <c r="D808">
        <v>26166</v>
      </c>
      <c r="E808">
        <v>26166</v>
      </c>
      <c r="F808" t="s">
        <v>1150</v>
      </c>
    </row>
    <row r="809" spans="1:6" x14ac:dyDescent="0.3">
      <c r="A809" t="s">
        <v>2108</v>
      </c>
      <c r="B809" t="s">
        <v>786</v>
      </c>
      <c r="C809" t="s">
        <v>978</v>
      </c>
      <c r="D809">
        <v>27186</v>
      </c>
      <c r="E809">
        <v>0</v>
      </c>
      <c r="F809" t="s">
        <v>346</v>
      </c>
    </row>
    <row r="810" spans="1:6" x14ac:dyDescent="0.3">
      <c r="A810" t="s">
        <v>2109</v>
      </c>
      <c r="B810" t="s">
        <v>786</v>
      </c>
      <c r="C810" t="s">
        <v>937</v>
      </c>
      <c r="D810">
        <v>8433</v>
      </c>
      <c r="E810">
        <v>8433</v>
      </c>
      <c r="F810" t="s">
        <v>1150</v>
      </c>
    </row>
    <row r="811" spans="1:6" x14ac:dyDescent="0.3">
      <c r="A811" t="s">
        <v>2110</v>
      </c>
      <c r="B811" t="s">
        <v>786</v>
      </c>
      <c r="C811" t="s">
        <v>979</v>
      </c>
      <c r="D811">
        <v>33957</v>
      </c>
      <c r="E811">
        <v>33957</v>
      </c>
      <c r="F811" t="s">
        <v>1150</v>
      </c>
    </row>
    <row r="812" spans="1:6" x14ac:dyDescent="0.3">
      <c r="A812" t="s">
        <v>2111</v>
      </c>
      <c r="B812" t="s">
        <v>788</v>
      </c>
      <c r="C812" t="s">
        <v>1449</v>
      </c>
      <c r="D812">
        <v>15600</v>
      </c>
      <c r="E812">
        <v>0</v>
      </c>
      <c r="F812" t="s">
        <v>1157</v>
      </c>
    </row>
    <row r="813" spans="1:6" x14ac:dyDescent="0.3">
      <c r="A813" t="s">
        <v>2112</v>
      </c>
      <c r="B813" t="s">
        <v>788</v>
      </c>
      <c r="C813" t="s">
        <v>644</v>
      </c>
      <c r="D813">
        <v>62329</v>
      </c>
      <c r="E813">
        <v>62329</v>
      </c>
      <c r="F813" t="s">
        <v>1150</v>
      </c>
    </row>
    <row r="814" spans="1:6" x14ac:dyDescent="0.3">
      <c r="A814" t="s">
        <v>2113</v>
      </c>
      <c r="B814" t="s">
        <v>790</v>
      </c>
      <c r="C814" t="s">
        <v>1745</v>
      </c>
      <c r="D814">
        <v>11413</v>
      </c>
      <c r="E814">
        <v>11413</v>
      </c>
      <c r="F814" t="s">
        <v>1150</v>
      </c>
    </row>
    <row r="815" spans="1:6" x14ac:dyDescent="0.3">
      <c r="A815" t="s">
        <v>2114</v>
      </c>
      <c r="B815" t="s">
        <v>790</v>
      </c>
      <c r="C815" t="s">
        <v>1207</v>
      </c>
      <c r="D815">
        <v>40549</v>
      </c>
      <c r="E815">
        <v>40549</v>
      </c>
      <c r="F815" t="s">
        <v>1150</v>
      </c>
    </row>
    <row r="816" spans="1:6" x14ac:dyDescent="0.3">
      <c r="A816" t="s">
        <v>2115</v>
      </c>
      <c r="B816" t="s">
        <v>791</v>
      </c>
      <c r="C816" t="s">
        <v>749</v>
      </c>
      <c r="D816">
        <v>18391</v>
      </c>
      <c r="E816">
        <v>0</v>
      </c>
      <c r="F816" t="s">
        <v>346</v>
      </c>
    </row>
    <row r="817" spans="1:6" x14ac:dyDescent="0.3">
      <c r="A817" t="s">
        <v>2116</v>
      </c>
      <c r="B817" t="s">
        <v>791</v>
      </c>
      <c r="C817" t="s">
        <v>795</v>
      </c>
      <c r="D817">
        <v>54968</v>
      </c>
      <c r="E817">
        <v>54968</v>
      </c>
      <c r="F817" t="s">
        <v>1150</v>
      </c>
    </row>
    <row r="818" spans="1:6" x14ac:dyDescent="0.3">
      <c r="A818" t="s">
        <v>2117</v>
      </c>
      <c r="B818" t="s">
        <v>794</v>
      </c>
      <c r="C818" t="s">
        <v>486</v>
      </c>
      <c r="D818">
        <v>51732</v>
      </c>
      <c r="E818">
        <v>0</v>
      </c>
      <c r="F818" t="s">
        <v>1157</v>
      </c>
    </row>
    <row r="819" spans="1:6" x14ac:dyDescent="0.3">
      <c r="A819" t="s">
        <v>2118</v>
      </c>
      <c r="B819" t="s">
        <v>794</v>
      </c>
      <c r="C819" t="s">
        <v>499</v>
      </c>
      <c r="D819">
        <v>73939</v>
      </c>
      <c r="E819">
        <v>0</v>
      </c>
      <c r="F819" t="s">
        <v>346</v>
      </c>
    </row>
    <row r="820" spans="1:6" x14ac:dyDescent="0.3">
      <c r="A820" t="s">
        <v>2119</v>
      </c>
      <c r="B820" t="s">
        <v>794</v>
      </c>
      <c r="C820" t="s">
        <v>1156</v>
      </c>
      <c r="D820">
        <v>60766</v>
      </c>
      <c r="E820">
        <v>60766</v>
      </c>
      <c r="F820" t="s">
        <v>1150</v>
      </c>
    </row>
    <row r="821" spans="1:6" x14ac:dyDescent="0.3">
      <c r="A821" t="s">
        <v>2120</v>
      </c>
      <c r="B821" t="s">
        <v>794</v>
      </c>
      <c r="C821" t="s">
        <v>825</v>
      </c>
      <c r="D821">
        <v>30861</v>
      </c>
      <c r="E821">
        <v>0</v>
      </c>
      <c r="F821" t="s">
        <v>346</v>
      </c>
    </row>
    <row r="822" spans="1:6" x14ac:dyDescent="0.3">
      <c r="A822" t="s">
        <v>2121</v>
      </c>
      <c r="B822" t="s">
        <v>794</v>
      </c>
      <c r="C822" t="s">
        <v>1073</v>
      </c>
      <c r="D822">
        <v>52295</v>
      </c>
      <c r="E822">
        <v>0</v>
      </c>
      <c r="F822" t="s">
        <v>346</v>
      </c>
    </row>
    <row r="823" spans="1:6" x14ac:dyDescent="0.3">
      <c r="A823" t="s">
        <v>2122</v>
      </c>
      <c r="B823" t="s">
        <v>796</v>
      </c>
      <c r="C823" t="s">
        <v>1075</v>
      </c>
      <c r="D823">
        <v>41269</v>
      </c>
      <c r="E823">
        <v>0</v>
      </c>
      <c r="F823" t="s">
        <v>346</v>
      </c>
    </row>
    <row r="824" spans="1:6" x14ac:dyDescent="0.3">
      <c r="A824" t="s">
        <v>2123</v>
      </c>
      <c r="B824" t="s">
        <v>796</v>
      </c>
      <c r="C824" t="s">
        <v>954</v>
      </c>
      <c r="D824">
        <v>28983</v>
      </c>
      <c r="E824">
        <v>0</v>
      </c>
      <c r="F824" t="s">
        <v>1157</v>
      </c>
    </row>
    <row r="825" spans="1:6" x14ac:dyDescent="0.3">
      <c r="A825" t="s">
        <v>2124</v>
      </c>
      <c r="B825" t="s">
        <v>796</v>
      </c>
      <c r="C825" t="s">
        <v>1162</v>
      </c>
      <c r="D825">
        <v>29076</v>
      </c>
      <c r="E825">
        <v>0</v>
      </c>
      <c r="F825" t="s">
        <v>1157</v>
      </c>
    </row>
    <row r="826" spans="1:6" x14ac:dyDescent="0.3">
      <c r="A826" t="s">
        <v>2125</v>
      </c>
      <c r="B826" t="s">
        <v>796</v>
      </c>
      <c r="C826" t="s">
        <v>593</v>
      </c>
      <c r="D826">
        <v>58306</v>
      </c>
      <c r="E826">
        <v>0</v>
      </c>
      <c r="F826" t="s">
        <v>1157</v>
      </c>
    </row>
    <row r="827" spans="1:6" x14ac:dyDescent="0.3">
      <c r="A827" t="s">
        <v>2126</v>
      </c>
      <c r="B827" t="s">
        <v>796</v>
      </c>
      <c r="C827" t="s">
        <v>775</v>
      </c>
      <c r="D827">
        <v>70578</v>
      </c>
      <c r="E827">
        <v>70578</v>
      </c>
      <c r="F827" t="s">
        <v>1150</v>
      </c>
    </row>
    <row r="828" spans="1:6" x14ac:dyDescent="0.3">
      <c r="A828" t="s">
        <v>2127</v>
      </c>
      <c r="B828" t="s">
        <v>798</v>
      </c>
      <c r="C828" t="s">
        <v>525</v>
      </c>
      <c r="D828">
        <v>61835</v>
      </c>
      <c r="E828">
        <v>61835</v>
      </c>
      <c r="F828" t="s">
        <v>1150</v>
      </c>
    </row>
    <row r="829" spans="1:6" x14ac:dyDescent="0.3">
      <c r="A829" t="s">
        <v>2128</v>
      </c>
      <c r="B829" t="s">
        <v>798</v>
      </c>
      <c r="C829" t="s">
        <v>2129</v>
      </c>
      <c r="D829">
        <v>20173</v>
      </c>
      <c r="E829">
        <v>0</v>
      </c>
      <c r="F829" t="s">
        <v>346</v>
      </c>
    </row>
    <row r="830" spans="1:6" x14ac:dyDescent="0.3">
      <c r="A830" t="s">
        <v>2130</v>
      </c>
      <c r="B830" t="s">
        <v>798</v>
      </c>
      <c r="C830" t="s">
        <v>1841</v>
      </c>
      <c r="D830">
        <v>53753</v>
      </c>
      <c r="E830">
        <v>53753</v>
      </c>
      <c r="F830" t="s">
        <v>1150</v>
      </c>
    </row>
    <row r="831" spans="1:6" x14ac:dyDescent="0.3">
      <c r="A831" t="s">
        <v>2131</v>
      </c>
      <c r="B831" t="s">
        <v>798</v>
      </c>
      <c r="C831" t="s">
        <v>368</v>
      </c>
      <c r="D831">
        <v>36545</v>
      </c>
      <c r="E831">
        <v>36545</v>
      </c>
      <c r="F831" t="s">
        <v>1150</v>
      </c>
    </row>
    <row r="832" spans="1:6" x14ac:dyDescent="0.3">
      <c r="A832" t="s">
        <v>2132</v>
      </c>
      <c r="B832" t="s">
        <v>798</v>
      </c>
      <c r="C832" t="s">
        <v>660</v>
      </c>
      <c r="D832">
        <v>62338</v>
      </c>
      <c r="E832">
        <v>62338</v>
      </c>
      <c r="F832" t="s">
        <v>1150</v>
      </c>
    </row>
    <row r="833" spans="1:6" x14ac:dyDescent="0.3">
      <c r="A833" t="s">
        <v>2133</v>
      </c>
      <c r="B833" t="s">
        <v>800</v>
      </c>
      <c r="C833" t="s">
        <v>755</v>
      </c>
      <c r="D833">
        <v>43690</v>
      </c>
      <c r="E833">
        <v>0</v>
      </c>
      <c r="F833" t="s">
        <v>346</v>
      </c>
    </row>
    <row r="834" spans="1:6" x14ac:dyDescent="0.3">
      <c r="A834" t="s">
        <v>2134</v>
      </c>
      <c r="B834" t="s">
        <v>800</v>
      </c>
      <c r="C834" t="s">
        <v>937</v>
      </c>
      <c r="D834">
        <v>58363</v>
      </c>
      <c r="E834">
        <v>58363</v>
      </c>
      <c r="F834" t="s">
        <v>1150</v>
      </c>
    </row>
    <row r="835" spans="1:6" x14ac:dyDescent="0.3">
      <c r="A835" t="s">
        <v>2135</v>
      </c>
      <c r="B835" t="s">
        <v>800</v>
      </c>
      <c r="C835" t="s">
        <v>387</v>
      </c>
      <c r="D835">
        <v>7334</v>
      </c>
      <c r="E835">
        <v>0</v>
      </c>
      <c r="F835" t="s">
        <v>1157</v>
      </c>
    </row>
    <row r="836" spans="1:6" x14ac:dyDescent="0.3">
      <c r="A836" t="s">
        <v>2136</v>
      </c>
      <c r="B836" t="s">
        <v>801</v>
      </c>
      <c r="C836" t="s">
        <v>772</v>
      </c>
      <c r="D836">
        <v>9722</v>
      </c>
      <c r="E836">
        <v>9722</v>
      </c>
      <c r="F836" t="s">
        <v>1150</v>
      </c>
    </row>
    <row r="837" spans="1:6" x14ac:dyDescent="0.3">
      <c r="A837" t="s">
        <v>2137</v>
      </c>
      <c r="B837" t="s">
        <v>801</v>
      </c>
      <c r="C837" t="s">
        <v>979</v>
      </c>
      <c r="D837">
        <v>28240</v>
      </c>
      <c r="E837">
        <v>0</v>
      </c>
      <c r="F837" t="s">
        <v>346</v>
      </c>
    </row>
    <row r="838" spans="1:6" x14ac:dyDescent="0.3">
      <c r="A838" t="s">
        <v>2138</v>
      </c>
      <c r="B838" t="s">
        <v>801</v>
      </c>
      <c r="C838" t="s">
        <v>715</v>
      </c>
      <c r="D838">
        <v>71460</v>
      </c>
      <c r="E838">
        <v>71460</v>
      </c>
      <c r="F838" t="s">
        <v>1150</v>
      </c>
    </row>
    <row r="839" spans="1:6" x14ac:dyDescent="0.3">
      <c r="A839" t="s">
        <v>2139</v>
      </c>
      <c r="B839" t="s">
        <v>801</v>
      </c>
      <c r="C839" t="s">
        <v>1795</v>
      </c>
      <c r="D839">
        <v>68786</v>
      </c>
      <c r="E839">
        <v>68786</v>
      </c>
      <c r="F839" t="s">
        <v>1150</v>
      </c>
    </row>
    <row r="840" spans="1:6" x14ac:dyDescent="0.3">
      <c r="A840" t="s">
        <v>2140</v>
      </c>
      <c r="B840" t="s">
        <v>801</v>
      </c>
      <c r="C840" t="s">
        <v>384</v>
      </c>
      <c r="D840">
        <v>55393</v>
      </c>
      <c r="E840">
        <v>55393</v>
      </c>
      <c r="F840" t="s">
        <v>1150</v>
      </c>
    </row>
    <row r="841" spans="1:6" x14ac:dyDescent="0.3">
      <c r="A841" t="s">
        <v>2141</v>
      </c>
      <c r="B841" t="s">
        <v>803</v>
      </c>
      <c r="C841" t="s">
        <v>1381</v>
      </c>
      <c r="D841">
        <v>18799</v>
      </c>
      <c r="E841">
        <v>18799</v>
      </c>
      <c r="F841" t="s">
        <v>1150</v>
      </c>
    </row>
    <row r="842" spans="1:6" x14ac:dyDescent="0.3">
      <c r="A842" t="s">
        <v>2142</v>
      </c>
      <c r="B842" t="s">
        <v>803</v>
      </c>
      <c r="C842" t="s">
        <v>348</v>
      </c>
      <c r="D842">
        <v>31800</v>
      </c>
      <c r="E842">
        <v>31800</v>
      </c>
      <c r="F842" t="s">
        <v>1150</v>
      </c>
    </row>
    <row r="843" spans="1:6" x14ac:dyDescent="0.3">
      <c r="A843" t="s">
        <v>2143</v>
      </c>
      <c r="B843" t="s">
        <v>803</v>
      </c>
      <c r="C843" t="s">
        <v>1435</v>
      </c>
      <c r="D843">
        <v>55907</v>
      </c>
      <c r="E843">
        <v>55907</v>
      </c>
      <c r="F843" t="s">
        <v>1150</v>
      </c>
    </row>
    <row r="844" spans="1:6" x14ac:dyDescent="0.3">
      <c r="A844" t="s">
        <v>2144</v>
      </c>
      <c r="B844" t="s">
        <v>803</v>
      </c>
      <c r="C844" t="s">
        <v>1075</v>
      </c>
      <c r="D844">
        <v>53768</v>
      </c>
      <c r="E844">
        <v>53768</v>
      </c>
      <c r="F844" t="s">
        <v>1150</v>
      </c>
    </row>
    <row r="845" spans="1:6" x14ac:dyDescent="0.3">
      <c r="A845" t="s">
        <v>2145</v>
      </c>
      <c r="B845" t="s">
        <v>803</v>
      </c>
      <c r="C845" t="s">
        <v>2002</v>
      </c>
      <c r="D845">
        <v>31873</v>
      </c>
      <c r="E845">
        <v>31873</v>
      </c>
      <c r="F845" t="s">
        <v>1150</v>
      </c>
    </row>
    <row r="846" spans="1:6" x14ac:dyDescent="0.3">
      <c r="A846" t="s">
        <v>2146</v>
      </c>
      <c r="B846" t="s">
        <v>804</v>
      </c>
      <c r="C846" t="s">
        <v>694</v>
      </c>
      <c r="D846">
        <v>34359</v>
      </c>
      <c r="E846">
        <v>34359</v>
      </c>
      <c r="F846" t="s">
        <v>1150</v>
      </c>
    </row>
    <row r="847" spans="1:6" x14ac:dyDescent="0.3">
      <c r="A847" t="s">
        <v>2147</v>
      </c>
      <c r="B847" t="s">
        <v>804</v>
      </c>
      <c r="C847" t="s">
        <v>466</v>
      </c>
      <c r="D847">
        <v>21125</v>
      </c>
      <c r="E847">
        <v>21125</v>
      </c>
      <c r="F847" t="s">
        <v>1150</v>
      </c>
    </row>
    <row r="848" spans="1:6" x14ac:dyDescent="0.3">
      <c r="A848" t="s">
        <v>2148</v>
      </c>
      <c r="B848" t="s">
        <v>806</v>
      </c>
      <c r="C848" t="s">
        <v>330</v>
      </c>
      <c r="D848">
        <v>6802</v>
      </c>
      <c r="E848">
        <v>0</v>
      </c>
      <c r="F848" t="s">
        <v>346</v>
      </c>
    </row>
    <row r="849" spans="1:6" x14ac:dyDescent="0.3">
      <c r="A849" t="s">
        <v>2149</v>
      </c>
      <c r="B849" t="s">
        <v>806</v>
      </c>
      <c r="C849" t="s">
        <v>652</v>
      </c>
      <c r="D849">
        <v>59823</v>
      </c>
      <c r="E849">
        <v>0</v>
      </c>
      <c r="F849" t="s">
        <v>1157</v>
      </c>
    </row>
    <row r="850" spans="1:6" x14ac:dyDescent="0.3">
      <c r="A850" t="s">
        <v>2150</v>
      </c>
      <c r="B850" t="s">
        <v>806</v>
      </c>
      <c r="C850" t="s">
        <v>363</v>
      </c>
      <c r="D850">
        <v>41426</v>
      </c>
      <c r="E850">
        <v>41426</v>
      </c>
      <c r="F850" t="s">
        <v>1150</v>
      </c>
    </row>
    <row r="851" spans="1:6" x14ac:dyDescent="0.3">
      <c r="A851" t="s">
        <v>2151</v>
      </c>
      <c r="B851" t="s">
        <v>806</v>
      </c>
      <c r="C851" t="s">
        <v>636</v>
      </c>
      <c r="D851">
        <v>27838</v>
      </c>
      <c r="E851">
        <v>0</v>
      </c>
      <c r="F851" t="s">
        <v>1157</v>
      </c>
    </row>
    <row r="852" spans="1:6" x14ac:dyDescent="0.3">
      <c r="A852" t="s">
        <v>2152</v>
      </c>
      <c r="B852" t="s">
        <v>807</v>
      </c>
      <c r="C852" t="s">
        <v>734</v>
      </c>
      <c r="D852">
        <v>59153</v>
      </c>
      <c r="E852">
        <v>0</v>
      </c>
      <c r="F852" t="s">
        <v>1157</v>
      </c>
    </row>
    <row r="853" spans="1:6" x14ac:dyDescent="0.3">
      <c r="A853" t="s">
        <v>2153</v>
      </c>
      <c r="B853" t="s">
        <v>807</v>
      </c>
      <c r="C853" t="s">
        <v>1710</v>
      </c>
      <c r="D853">
        <v>72078</v>
      </c>
      <c r="E853">
        <v>0</v>
      </c>
      <c r="F853" t="s">
        <v>346</v>
      </c>
    </row>
    <row r="854" spans="1:6" x14ac:dyDescent="0.3">
      <c r="A854" t="s">
        <v>2154</v>
      </c>
      <c r="B854" t="s">
        <v>807</v>
      </c>
      <c r="C854" t="s">
        <v>1576</v>
      </c>
      <c r="D854">
        <v>48406</v>
      </c>
      <c r="E854">
        <v>48406</v>
      </c>
      <c r="F854" t="s">
        <v>1150</v>
      </c>
    </row>
    <row r="855" spans="1:6" x14ac:dyDescent="0.3">
      <c r="A855" t="s">
        <v>2155</v>
      </c>
      <c r="B855" t="s">
        <v>807</v>
      </c>
      <c r="C855" t="s">
        <v>442</v>
      </c>
      <c r="D855">
        <v>12387</v>
      </c>
      <c r="E855">
        <v>0</v>
      </c>
      <c r="F855" t="s">
        <v>1157</v>
      </c>
    </row>
    <row r="856" spans="1:6" x14ac:dyDescent="0.3">
      <c r="A856" t="s">
        <v>2156</v>
      </c>
      <c r="B856" t="s">
        <v>809</v>
      </c>
      <c r="C856" t="s">
        <v>2157</v>
      </c>
      <c r="D856">
        <v>67865</v>
      </c>
      <c r="E856">
        <v>0</v>
      </c>
      <c r="F856" t="s">
        <v>346</v>
      </c>
    </row>
    <row r="857" spans="1:6" x14ac:dyDescent="0.3">
      <c r="A857" t="s">
        <v>2158</v>
      </c>
      <c r="B857" t="s">
        <v>809</v>
      </c>
      <c r="C857" t="s">
        <v>466</v>
      </c>
      <c r="D857">
        <v>9081</v>
      </c>
      <c r="E857">
        <v>9081</v>
      </c>
      <c r="F857" t="s">
        <v>1150</v>
      </c>
    </row>
    <row r="858" spans="1:6" x14ac:dyDescent="0.3">
      <c r="A858" t="s">
        <v>2159</v>
      </c>
      <c r="B858" t="s">
        <v>809</v>
      </c>
      <c r="C858" t="s">
        <v>1668</v>
      </c>
      <c r="D858">
        <v>55910</v>
      </c>
      <c r="E858">
        <v>0</v>
      </c>
      <c r="F858" t="s">
        <v>1157</v>
      </c>
    </row>
    <row r="859" spans="1:6" x14ac:dyDescent="0.3">
      <c r="A859" t="s">
        <v>2160</v>
      </c>
      <c r="B859" t="s">
        <v>810</v>
      </c>
      <c r="C859" t="s">
        <v>1333</v>
      </c>
      <c r="D859">
        <v>10239</v>
      </c>
      <c r="E859">
        <v>10239</v>
      </c>
      <c r="F859" t="s">
        <v>1150</v>
      </c>
    </row>
    <row r="860" spans="1:6" x14ac:dyDescent="0.3">
      <c r="A860" t="s">
        <v>2161</v>
      </c>
      <c r="B860" t="s">
        <v>810</v>
      </c>
      <c r="C860" t="s">
        <v>738</v>
      </c>
      <c r="D860">
        <v>65376</v>
      </c>
      <c r="E860">
        <v>0</v>
      </c>
      <c r="F860" t="s">
        <v>346</v>
      </c>
    </row>
    <row r="861" spans="1:6" x14ac:dyDescent="0.3">
      <c r="A861" t="s">
        <v>2162</v>
      </c>
      <c r="B861" t="s">
        <v>810</v>
      </c>
      <c r="C861" t="s">
        <v>420</v>
      </c>
      <c r="D861">
        <v>18057</v>
      </c>
      <c r="E861">
        <v>18057</v>
      </c>
      <c r="F861" t="s">
        <v>1150</v>
      </c>
    </row>
    <row r="862" spans="1:6" x14ac:dyDescent="0.3">
      <c r="A862" t="s">
        <v>2163</v>
      </c>
      <c r="B862" t="s">
        <v>810</v>
      </c>
      <c r="C862" t="s">
        <v>338</v>
      </c>
      <c r="D862">
        <v>9427</v>
      </c>
      <c r="E862">
        <v>9427</v>
      </c>
      <c r="F862" t="s">
        <v>1150</v>
      </c>
    </row>
    <row r="863" spans="1:6" x14ac:dyDescent="0.3">
      <c r="A863" t="s">
        <v>2164</v>
      </c>
      <c r="B863" t="s">
        <v>813</v>
      </c>
      <c r="C863" t="s">
        <v>393</v>
      </c>
      <c r="D863">
        <v>22016</v>
      </c>
      <c r="E863">
        <v>22016</v>
      </c>
      <c r="F863" t="s">
        <v>1150</v>
      </c>
    </row>
    <row r="864" spans="1:6" x14ac:dyDescent="0.3">
      <c r="A864" t="s">
        <v>2165</v>
      </c>
      <c r="B864" t="s">
        <v>813</v>
      </c>
      <c r="C864" t="s">
        <v>1216</v>
      </c>
      <c r="D864">
        <v>7663</v>
      </c>
      <c r="E864">
        <v>7663</v>
      </c>
      <c r="F864" t="s">
        <v>1150</v>
      </c>
    </row>
    <row r="865" spans="1:6" x14ac:dyDescent="0.3">
      <c r="A865" t="s">
        <v>2166</v>
      </c>
      <c r="B865" t="s">
        <v>813</v>
      </c>
      <c r="C865" t="s">
        <v>2167</v>
      </c>
      <c r="D865">
        <v>52905</v>
      </c>
      <c r="E865">
        <v>0</v>
      </c>
      <c r="F865" t="s">
        <v>346</v>
      </c>
    </row>
    <row r="866" spans="1:6" x14ac:dyDescent="0.3">
      <c r="A866" t="s">
        <v>2168</v>
      </c>
      <c r="B866" t="s">
        <v>814</v>
      </c>
      <c r="C866" t="s">
        <v>525</v>
      </c>
      <c r="D866">
        <v>37322</v>
      </c>
      <c r="E866">
        <v>37322</v>
      </c>
      <c r="F866" t="s">
        <v>1150</v>
      </c>
    </row>
    <row r="867" spans="1:6" x14ac:dyDescent="0.3">
      <c r="A867" t="s">
        <v>2169</v>
      </c>
      <c r="B867" t="s">
        <v>814</v>
      </c>
      <c r="C867" t="s">
        <v>1066</v>
      </c>
      <c r="D867">
        <v>28605</v>
      </c>
      <c r="E867">
        <v>0</v>
      </c>
      <c r="F867" t="s">
        <v>1157</v>
      </c>
    </row>
    <row r="868" spans="1:6" x14ac:dyDescent="0.3">
      <c r="A868" t="s">
        <v>2170</v>
      </c>
      <c r="B868" t="s">
        <v>814</v>
      </c>
      <c r="C868" t="s">
        <v>1882</v>
      </c>
      <c r="D868">
        <v>29676</v>
      </c>
      <c r="E868">
        <v>0</v>
      </c>
      <c r="F868" t="s">
        <v>346</v>
      </c>
    </row>
    <row r="869" spans="1:6" x14ac:dyDescent="0.3">
      <c r="A869" t="s">
        <v>2171</v>
      </c>
      <c r="B869" t="s">
        <v>814</v>
      </c>
      <c r="C869" t="s">
        <v>775</v>
      </c>
      <c r="D869">
        <v>40867</v>
      </c>
      <c r="E869">
        <v>40867</v>
      </c>
      <c r="F869" t="s">
        <v>1150</v>
      </c>
    </row>
    <row r="870" spans="1:6" x14ac:dyDescent="0.3">
      <c r="A870" t="s">
        <v>2172</v>
      </c>
      <c r="B870" t="s">
        <v>816</v>
      </c>
      <c r="C870" t="s">
        <v>580</v>
      </c>
      <c r="D870">
        <v>63460</v>
      </c>
      <c r="E870">
        <v>63460</v>
      </c>
      <c r="F870" t="s">
        <v>1150</v>
      </c>
    </row>
    <row r="871" spans="1:6" x14ac:dyDescent="0.3">
      <c r="A871" t="s">
        <v>2173</v>
      </c>
      <c r="B871" t="s">
        <v>816</v>
      </c>
      <c r="C871" t="s">
        <v>1070</v>
      </c>
      <c r="D871">
        <v>9177</v>
      </c>
      <c r="E871">
        <v>9177</v>
      </c>
      <c r="F871" t="s">
        <v>1150</v>
      </c>
    </row>
    <row r="872" spans="1:6" x14ac:dyDescent="0.3">
      <c r="A872" t="s">
        <v>2174</v>
      </c>
      <c r="B872" t="s">
        <v>816</v>
      </c>
      <c r="C872" t="s">
        <v>670</v>
      </c>
      <c r="D872">
        <v>34358</v>
      </c>
      <c r="E872">
        <v>34358</v>
      </c>
      <c r="F872" t="s">
        <v>1150</v>
      </c>
    </row>
    <row r="873" spans="1:6" x14ac:dyDescent="0.3">
      <c r="A873" t="s">
        <v>2175</v>
      </c>
      <c r="B873" t="s">
        <v>817</v>
      </c>
      <c r="C873" t="s">
        <v>440</v>
      </c>
      <c r="D873">
        <v>70609</v>
      </c>
      <c r="E873">
        <v>70609</v>
      </c>
      <c r="F873" t="s">
        <v>1150</v>
      </c>
    </row>
    <row r="874" spans="1:6" x14ac:dyDescent="0.3">
      <c r="A874" t="s">
        <v>2176</v>
      </c>
      <c r="B874" t="s">
        <v>817</v>
      </c>
      <c r="C874" t="s">
        <v>510</v>
      </c>
      <c r="D874">
        <v>37599</v>
      </c>
      <c r="E874">
        <v>37599</v>
      </c>
      <c r="F874" t="s">
        <v>1150</v>
      </c>
    </row>
    <row r="875" spans="1:6" x14ac:dyDescent="0.3">
      <c r="A875" t="s">
        <v>2177</v>
      </c>
      <c r="B875" t="s">
        <v>819</v>
      </c>
      <c r="C875" t="s">
        <v>1216</v>
      </c>
      <c r="D875">
        <v>33985</v>
      </c>
      <c r="E875">
        <v>33985</v>
      </c>
      <c r="F875" t="s">
        <v>1150</v>
      </c>
    </row>
    <row r="876" spans="1:6" x14ac:dyDescent="0.3">
      <c r="A876" t="s">
        <v>2178</v>
      </c>
      <c r="B876" t="s">
        <v>819</v>
      </c>
      <c r="C876" t="s">
        <v>1174</v>
      </c>
      <c r="D876">
        <v>62877</v>
      </c>
      <c r="E876">
        <v>62877</v>
      </c>
      <c r="F876" t="s">
        <v>1150</v>
      </c>
    </row>
    <row r="877" spans="1:6" x14ac:dyDescent="0.3">
      <c r="A877" t="s">
        <v>2179</v>
      </c>
      <c r="B877" t="s">
        <v>819</v>
      </c>
      <c r="C877" t="s">
        <v>397</v>
      </c>
      <c r="D877">
        <v>66113</v>
      </c>
      <c r="E877">
        <v>66113</v>
      </c>
      <c r="F877" t="s">
        <v>1150</v>
      </c>
    </row>
    <row r="878" spans="1:6" x14ac:dyDescent="0.3">
      <c r="A878" t="s">
        <v>2180</v>
      </c>
      <c r="B878" t="s">
        <v>819</v>
      </c>
      <c r="C878" t="s">
        <v>1560</v>
      </c>
      <c r="D878">
        <v>6072</v>
      </c>
      <c r="E878">
        <v>0</v>
      </c>
      <c r="F878" t="s">
        <v>1157</v>
      </c>
    </row>
    <row r="879" spans="1:6" x14ac:dyDescent="0.3">
      <c r="A879" t="s">
        <v>2181</v>
      </c>
      <c r="B879" t="s">
        <v>821</v>
      </c>
      <c r="C879" t="s">
        <v>721</v>
      </c>
      <c r="D879">
        <v>39630</v>
      </c>
      <c r="E879">
        <v>39630</v>
      </c>
      <c r="F879" t="s">
        <v>1150</v>
      </c>
    </row>
    <row r="880" spans="1:6" x14ac:dyDescent="0.3">
      <c r="A880" t="s">
        <v>2182</v>
      </c>
      <c r="B880" t="s">
        <v>821</v>
      </c>
      <c r="C880" t="s">
        <v>330</v>
      </c>
      <c r="D880">
        <v>26240</v>
      </c>
      <c r="E880">
        <v>26240</v>
      </c>
      <c r="F880" t="s">
        <v>1150</v>
      </c>
    </row>
    <row r="881" spans="1:6" x14ac:dyDescent="0.3">
      <c r="A881" t="s">
        <v>2183</v>
      </c>
      <c r="B881" t="s">
        <v>821</v>
      </c>
      <c r="C881" t="s">
        <v>707</v>
      </c>
      <c r="D881">
        <v>29763</v>
      </c>
      <c r="E881">
        <v>29763</v>
      </c>
      <c r="F881" t="s">
        <v>1150</v>
      </c>
    </row>
    <row r="882" spans="1:6" x14ac:dyDescent="0.3">
      <c r="A882" t="s">
        <v>2184</v>
      </c>
      <c r="B882" t="s">
        <v>822</v>
      </c>
      <c r="C882" t="s">
        <v>500</v>
      </c>
      <c r="D882">
        <v>10451</v>
      </c>
      <c r="E882">
        <v>0</v>
      </c>
      <c r="F882" t="s">
        <v>346</v>
      </c>
    </row>
    <row r="883" spans="1:6" x14ac:dyDescent="0.3">
      <c r="A883" t="s">
        <v>2185</v>
      </c>
      <c r="B883" t="s">
        <v>822</v>
      </c>
      <c r="C883" t="s">
        <v>1073</v>
      </c>
      <c r="D883">
        <v>50112</v>
      </c>
      <c r="E883">
        <v>0</v>
      </c>
      <c r="F883" t="s">
        <v>346</v>
      </c>
    </row>
    <row r="884" spans="1:6" x14ac:dyDescent="0.3">
      <c r="A884" t="s">
        <v>2186</v>
      </c>
      <c r="B884" t="s">
        <v>822</v>
      </c>
      <c r="C884" t="s">
        <v>435</v>
      </c>
      <c r="D884">
        <v>73398</v>
      </c>
      <c r="E884">
        <v>73398</v>
      </c>
      <c r="F884" t="s">
        <v>1150</v>
      </c>
    </row>
    <row r="885" spans="1:6" x14ac:dyDescent="0.3">
      <c r="A885" t="s">
        <v>2187</v>
      </c>
      <c r="B885" t="s">
        <v>822</v>
      </c>
      <c r="C885" t="s">
        <v>437</v>
      </c>
      <c r="D885">
        <v>16219</v>
      </c>
      <c r="E885">
        <v>16219</v>
      </c>
      <c r="F885" t="s">
        <v>1150</v>
      </c>
    </row>
    <row r="886" spans="1:6" x14ac:dyDescent="0.3">
      <c r="A886" t="s">
        <v>2188</v>
      </c>
      <c r="B886" t="s">
        <v>822</v>
      </c>
      <c r="C886" t="s">
        <v>1785</v>
      </c>
      <c r="D886">
        <v>72838</v>
      </c>
      <c r="E886">
        <v>72838</v>
      </c>
      <c r="F886" t="s">
        <v>1150</v>
      </c>
    </row>
    <row r="887" spans="1:6" x14ac:dyDescent="0.3">
      <c r="A887" t="s">
        <v>2189</v>
      </c>
      <c r="B887" t="s">
        <v>823</v>
      </c>
      <c r="C887" t="s">
        <v>942</v>
      </c>
      <c r="D887">
        <v>14761</v>
      </c>
      <c r="E887">
        <v>0</v>
      </c>
      <c r="F887" t="s">
        <v>346</v>
      </c>
    </row>
    <row r="888" spans="1:6" x14ac:dyDescent="0.3">
      <c r="A888" t="s">
        <v>2190</v>
      </c>
      <c r="B888" t="s">
        <v>823</v>
      </c>
      <c r="C888" t="s">
        <v>2191</v>
      </c>
      <c r="D888">
        <v>6068</v>
      </c>
      <c r="E888">
        <v>6068</v>
      </c>
      <c r="F888" t="s">
        <v>1150</v>
      </c>
    </row>
    <row r="889" spans="1:6" x14ac:dyDescent="0.3">
      <c r="A889" t="s">
        <v>2192</v>
      </c>
      <c r="B889" t="s">
        <v>823</v>
      </c>
      <c r="C889" t="s">
        <v>792</v>
      </c>
      <c r="D889">
        <v>47338</v>
      </c>
      <c r="E889">
        <v>47338</v>
      </c>
      <c r="F889" t="s">
        <v>1150</v>
      </c>
    </row>
    <row r="890" spans="1:6" x14ac:dyDescent="0.3">
      <c r="A890" t="s">
        <v>2193</v>
      </c>
      <c r="B890" t="s">
        <v>823</v>
      </c>
      <c r="C890" t="s">
        <v>1107</v>
      </c>
      <c r="D890">
        <v>52559</v>
      </c>
      <c r="E890">
        <v>0</v>
      </c>
      <c r="F890" t="s">
        <v>1157</v>
      </c>
    </row>
    <row r="891" spans="1:6" x14ac:dyDescent="0.3">
      <c r="A891" t="s">
        <v>2194</v>
      </c>
      <c r="B891" t="s">
        <v>823</v>
      </c>
      <c r="C891" t="s">
        <v>707</v>
      </c>
      <c r="D891">
        <v>46291</v>
      </c>
      <c r="E891">
        <v>46291</v>
      </c>
      <c r="F891" t="s">
        <v>1150</v>
      </c>
    </row>
    <row r="892" spans="1:6" x14ac:dyDescent="0.3">
      <c r="A892" t="s">
        <v>2195</v>
      </c>
      <c r="B892" t="s">
        <v>826</v>
      </c>
      <c r="C892" t="s">
        <v>2196</v>
      </c>
      <c r="D892">
        <v>22134</v>
      </c>
      <c r="E892">
        <v>22134</v>
      </c>
      <c r="F892" t="s">
        <v>1150</v>
      </c>
    </row>
    <row r="893" spans="1:6" x14ac:dyDescent="0.3">
      <c r="A893" t="s">
        <v>2197</v>
      </c>
      <c r="B893" t="s">
        <v>826</v>
      </c>
      <c r="C893" t="s">
        <v>1348</v>
      </c>
      <c r="D893">
        <v>39694</v>
      </c>
      <c r="E893">
        <v>39694</v>
      </c>
      <c r="F893" t="s">
        <v>1150</v>
      </c>
    </row>
    <row r="894" spans="1:6" x14ac:dyDescent="0.3">
      <c r="A894" t="s">
        <v>2198</v>
      </c>
      <c r="B894" t="s">
        <v>826</v>
      </c>
      <c r="C894" t="s">
        <v>1795</v>
      </c>
      <c r="D894">
        <v>67488</v>
      </c>
      <c r="E894">
        <v>67488</v>
      </c>
      <c r="F894" t="s">
        <v>1150</v>
      </c>
    </row>
    <row r="895" spans="1:6" x14ac:dyDescent="0.3">
      <c r="A895" t="s">
        <v>2199</v>
      </c>
      <c r="B895" t="s">
        <v>828</v>
      </c>
      <c r="C895" t="s">
        <v>812</v>
      </c>
      <c r="D895">
        <v>9839</v>
      </c>
      <c r="E895">
        <v>9839</v>
      </c>
      <c r="F895" t="s">
        <v>1150</v>
      </c>
    </row>
    <row r="896" spans="1:6" x14ac:dyDescent="0.3">
      <c r="A896" t="s">
        <v>2200</v>
      </c>
      <c r="B896" t="s">
        <v>828</v>
      </c>
      <c r="C896" t="s">
        <v>756</v>
      </c>
      <c r="D896">
        <v>5477</v>
      </c>
      <c r="E896">
        <v>0</v>
      </c>
      <c r="F896" t="s">
        <v>1157</v>
      </c>
    </row>
    <row r="897" spans="1:6" x14ac:dyDescent="0.3">
      <c r="A897" t="s">
        <v>2201</v>
      </c>
      <c r="B897" t="s">
        <v>829</v>
      </c>
      <c r="C897" t="s">
        <v>601</v>
      </c>
      <c r="D897">
        <v>12124</v>
      </c>
      <c r="E897">
        <v>12124</v>
      </c>
      <c r="F897" t="s">
        <v>1150</v>
      </c>
    </row>
    <row r="898" spans="1:6" x14ac:dyDescent="0.3">
      <c r="A898" t="s">
        <v>2202</v>
      </c>
      <c r="B898" t="s">
        <v>829</v>
      </c>
      <c r="C898" t="s">
        <v>322</v>
      </c>
      <c r="D898">
        <v>28776</v>
      </c>
      <c r="E898">
        <v>0</v>
      </c>
      <c r="F898" t="s">
        <v>1157</v>
      </c>
    </row>
    <row r="899" spans="1:6" x14ac:dyDescent="0.3">
      <c r="A899" t="s">
        <v>2203</v>
      </c>
      <c r="B899" t="s">
        <v>830</v>
      </c>
      <c r="C899" t="s">
        <v>466</v>
      </c>
      <c r="D899">
        <v>74599</v>
      </c>
      <c r="E899">
        <v>74599</v>
      </c>
      <c r="F899" t="s">
        <v>1150</v>
      </c>
    </row>
    <row r="900" spans="1:6" x14ac:dyDescent="0.3">
      <c r="A900" t="s">
        <v>2204</v>
      </c>
      <c r="B900" t="s">
        <v>830</v>
      </c>
      <c r="C900" t="s">
        <v>682</v>
      </c>
      <c r="D900">
        <v>16735</v>
      </c>
      <c r="E900">
        <v>0</v>
      </c>
      <c r="F900" t="s">
        <v>346</v>
      </c>
    </row>
    <row r="901" spans="1:6" x14ac:dyDescent="0.3">
      <c r="A901" t="s">
        <v>2205</v>
      </c>
      <c r="B901" t="s">
        <v>830</v>
      </c>
      <c r="C901" t="s">
        <v>881</v>
      </c>
      <c r="D901">
        <v>36737</v>
      </c>
      <c r="E901">
        <v>0</v>
      </c>
      <c r="F901" t="s">
        <v>346</v>
      </c>
    </row>
    <row r="902" spans="1:6" x14ac:dyDescent="0.3">
      <c r="A902" t="s">
        <v>2206</v>
      </c>
      <c r="B902" t="s">
        <v>831</v>
      </c>
      <c r="C902" t="s">
        <v>1385</v>
      </c>
      <c r="D902">
        <v>37746</v>
      </c>
      <c r="E902">
        <v>0</v>
      </c>
      <c r="F902" t="s">
        <v>1157</v>
      </c>
    </row>
    <row r="903" spans="1:6" x14ac:dyDescent="0.3">
      <c r="A903" t="s">
        <v>2207</v>
      </c>
      <c r="B903" t="s">
        <v>831</v>
      </c>
      <c r="C903" t="s">
        <v>1689</v>
      </c>
      <c r="D903">
        <v>73587</v>
      </c>
      <c r="E903">
        <v>73587</v>
      </c>
      <c r="F903" t="s">
        <v>1150</v>
      </c>
    </row>
    <row r="904" spans="1:6" x14ac:dyDescent="0.3">
      <c r="A904" t="s">
        <v>2208</v>
      </c>
      <c r="B904" t="s">
        <v>831</v>
      </c>
      <c r="C904" t="s">
        <v>636</v>
      </c>
      <c r="D904">
        <v>69841</v>
      </c>
      <c r="E904">
        <v>69841</v>
      </c>
      <c r="F904" t="s">
        <v>1150</v>
      </c>
    </row>
    <row r="905" spans="1:6" x14ac:dyDescent="0.3">
      <c r="A905" t="s">
        <v>2209</v>
      </c>
      <c r="B905" t="s">
        <v>831</v>
      </c>
      <c r="C905" t="s">
        <v>1463</v>
      </c>
      <c r="D905">
        <v>33944</v>
      </c>
      <c r="E905">
        <v>33944</v>
      </c>
      <c r="F905" t="s">
        <v>1150</v>
      </c>
    </row>
    <row r="906" spans="1:6" x14ac:dyDescent="0.3">
      <c r="A906" t="s">
        <v>2210</v>
      </c>
      <c r="B906" t="s">
        <v>831</v>
      </c>
      <c r="C906" t="s">
        <v>2191</v>
      </c>
      <c r="D906">
        <v>5147</v>
      </c>
      <c r="E906">
        <v>0</v>
      </c>
      <c r="F906" t="s">
        <v>346</v>
      </c>
    </row>
    <row r="907" spans="1:6" x14ac:dyDescent="0.3">
      <c r="A907" t="s">
        <v>2211</v>
      </c>
      <c r="B907" t="s">
        <v>832</v>
      </c>
      <c r="C907" t="s">
        <v>2212</v>
      </c>
      <c r="D907">
        <v>25815</v>
      </c>
      <c r="E907">
        <v>25815</v>
      </c>
      <c r="F907" t="s">
        <v>1150</v>
      </c>
    </row>
    <row r="908" spans="1:6" x14ac:dyDescent="0.3">
      <c r="A908" t="s">
        <v>2213</v>
      </c>
      <c r="B908" t="s">
        <v>832</v>
      </c>
      <c r="C908" t="s">
        <v>1554</v>
      </c>
      <c r="D908">
        <v>62683</v>
      </c>
      <c r="E908">
        <v>0</v>
      </c>
      <c r="F908" t="s">
        <v>346</v>
      </c>
    </row>
    <row r="909" spans="1:6" x14ac:dyDescent="0.3">
      <c r="A909" t="s">
        <v>2214</v>
      </c>
      <c r="B909" t="s">
        <v>832</v>
      </c>
      <c r="C909" t="s">
        <v>678</v>
      </c>
      <c r="D909">
        <v>72555</v>
      </c>
      <c r="E909">
        <v>72555</v>
      </c>
      <c r="F909" t="s">
        <v>1150</v>
      </c>
    </row>
    <row r="910" spans="1:6" x14ac:dyDescent="0.3">
      <c r="A910" t="s">
        <v>2215</v>
      </c>
      <c r="B910" t="s">
        <v>835</v>
      </c>
      <c r="C910" t="s">
        <v>704</v>
      </c>
      <c r="D910">
        <v>20905</v>
      </c>
      <c r="E910">
        <v>0</v>
      </c>
      <c r="F910" t="s">
        <v>346</v>
      </c>
    </row>
    <row r="911" spans="1:6" x14ac:dyDescent="0.3">
      <c r="A911" t="s">
        <v>2216</v>
      </c>
      <c r="B911" t="s">
        <v>835</v>
      </c>
      <c r="C911" t="s">
        <v>404</v>
      </c>
      <c r="D911">
        <v>44595</v>
      </c>
      <c r="E911">
        <v>44595</v>
      </c>
      <c r="F911" t="s">
        <v>1150</v>
      </c>
    </row>
    <row r="912" spans="1:6" x14ac:dyDescent="0.3">
      <c r="A912" t="s">
        <v>2217</v>
      </c>
      <c r="B912" t="s">
        <v>835</v>
      </c>
      <c r="C912" t="s">
        <v>1463</v>
      </c>
      <c r="D912">
        <v>8425</v>
      </c>
      <c r="E912">
        <v>0</v>
      </c>
      <c r="F912" t="s">
        <v>1157</v>
      </c>
    </row>
    <row r="913" spans="1:6" x14ac:dyDescent="0.3">
      <c r="A913" t="s">
        <v>2218</v>
      </c>
      <c r="B913" t="s">
        <v>836</v>
      </c>
      <c r="C913" t="s">
        <v>2196</v>
      </c>
      <c r="D913">
        <v>41160</v>
      </c>
      <c r="E913">
        <v>41160</v>
      </c>
      <c r="F913" t="s">
        <v>1150</v>
      </c>
    </row>
    <row r="914" spans="1:6" x14ac:dyDescent="0.3">
      <c r="A914" t="s">
        <v>2219</v>
      </c>
      <c r="B914" t="s">
        <v>836</v>
      </c>
      <c r="C914" t="s">
        <v>404</v>
      </c>
      <c r="D914">
        <v>22336</v>
      </c>
      <c r="E914">
        <v>22336</v>
      </c>
      <c r="F914" t="s">
        <v>1150</v>
      </c>
    </row>
    <row r="915" spans="1:6" x14ac:dyDescent="0.3">
      <c r="A915" t="s">
        <v>2220</v>
      </c>
      <c r="B915" t="s">
        <v>837</v>
      </c>
      <c r="C915" t="s">
        <v>460</v>
      </c>
      <c r="D915">
        <v>31607</v>
      </c>
      <c r="E915">
        <v>0</v>
      </c>
      <c r="F915" t="s">
        <v>346</v>
      </c>
    </row>
    <row r="916" spans="1:6" x14ac:dyDescent="0.3">
      <c r="A916" t="s">
        <v>2221</v>
      </c>
      <c r="B916" t="s">
        <v>837</v>
      </c>
      <c r="C916" t="s">
        <v>852</v>
      </c>
      <c r="D916">
        <v>52048</v>
      </c>
      <c r="E916">
        <v>0</v>
      </c>
      <c r="F916" t="s">
        <v>1157</v>
      </c>
    </row>
    <row r="917" spans="1:6" x14ac:dyDescent="0.3">
      <c r="A917" t="s">
        <v>2222</v>
      </c>
      <c r="B917" t="s">
        <v>837</v>
      </c>
      <c r="C917" t="s">
        <v>964</v>
      </c>
      <c r="D917">
        <v>42224</v>
      </c>
      <c r="E917">
        <v>42224</v>
      </c>
      <c r="F917" t="s">
        <v>1150</v>
      </c>
    </row>
    <row r="918" spans="1:6" x14ac:dyDescent="0.3">
      <c r="A918" t="s">
        <v>2223</v>
      </c>
      <c r="B918" t="s">
        <v>837</v>
      </c>
      <c r="C918" t="s">
        <v>787</v>
      </c>
      <c r="D918">
        <v>74343</v>
      </c>
      <c r="E918">
        <v>74343</v>
      </c>
      <c r="F918" t="s">
        <v>1150</v>
      </c>
    </row>
    <row r="919" spans="1:6" x14ac:dyDescent="0.3">
      <c r="A919" t="s">
        <v>2224</v>
      </c>
      <c r="B919" t="s">
        <v>839</v>
      </c>
      <c r="C919" t="s">
        <v>1003</v>
      </c>
      <c r="D919">
        <v>38784</v>
      </c>
      <c r="E919">
        <v>38784</v>
      </c>
      <c r="F919" t="s">
        <v>1150</v>
      </c>
    </row>
    <row r="920" spans="1:6" x14ac:dyDescent="0.3">
      <c r="A920" t="s">
        <v>2225</v>
      </c>
      <c r="B920" t="s">
        <v>839</v>
      </c>
      <c r="C920" t="s">
        <v>469</v>
      </c>
      <c r="D920">
        <v>27350</v>
      </c>
      <c r="E920">
        <v>27350</v>
      </c>
      <c r="F920" t="s">
        <v>1150</v>
      </c>
    </row>
    <row r="921" spans="1:6" x14ac:dyDescent="0.3">
      <c r="A921" t="s">
        <v>2226</v>
      </c>
      <c r="B921" t="s">
        <v>839</v>
      </c>
      <c r="C921" t="s">
        <v>1536</v>
      </c>
      <c r="D921">
        <v>5621</v>
      </c>
      <c r="E921">
        <v>0</v>
      </c>
      <c r="F921" t="s">
        <v>1157</v>
      </c>
    </row>
    <row r="922" spans="1:6" x14ac:dyDescent="0.3">
      <c r="A922" t="s">
        <v>2227</v>
      </c>
      <c r="B922" t="s">
        <v>839</v>
      </c>
      <c r="C922" t="s">
        <v>789</v>
      </c>
      <c r="D922">
        <v>6207</v>
      </c>
      <c r="E922">
        <v>0</v>
      </c>
      <c r="F922" t="s">
        <v>346</v>
      </c>
    </row>
    <row r="923" spans="1:6" x14ac:dyDescent="0.3">
      <c r="A923" t="s">
        <v>2228</v>
      </c>
      <c r="B923" t="s">
        <v>839</v>
      </c>
      <c r="C923" t="s">
        <v>948</v>
      </c>
      <c r="D923">
        <v>69495</v>
      </c>
      <c r="E923">
        <v>0</v>
      </c>
      <c r="F923" t="s">
        <v>346</v>
      </c>
    </row>
    <row r="924" spans="1:6" x14ac:dyDescent="0.3">
      <c r="A924" t="s">
        <v>2229</v>
      </c>
      <c r="B924" t="s">
        <v>840</v>
      </c>
      <c r="C924" t="s">
        <v>717</v>
      </c>
      <c r="D924">
        <v>48600</v>
      </c>
      <c r="E924">
        <v>48600</v>
      </c>
      <c r="F924" t="s">
        <v>1150</v>
      </c>
    </row>
    <row r="925" spans="1:6" x14ac:dyDescent="0.3">
      <c r="A925" t="s">
        <v>2230</v>
      </c>
      <c r="B925" t="s">
        <v>840</v>
      </c>
      <c r="C925" t="s">
        <v>1364</v>
      </c>
      <c r="D925">
        <v>57018</v>
      </c>
      <c r="E925">
        <v>0</v>
      </c>
      <c r="F925" t="s">
        <v>346</v>
      </c>
    </row>
    <row r="926" spans="1:6" x14ac:dyDescent="0.3">
      <c r="A926" t="s">
        <v>2231</v>
      </c>
      <c r="B926" t="s">
        <v>840</v>
      </c>
      <c r="C926" t="s">
        <v>1696</v>
      </c>
      <c r="D926">
        <v>62922</v>
      </c>
      <c r="E926">
        <v>62922</v>
      </c>
      <c r="F926" t="s">
        <v>1150</v>
      </c>
    </row>
    <row r="927" spans="1:6" x14ac:dyDescent="0.3">
      <c r="A927" t="s">
        <v>2232</v>
      </c>
      <c r="B927" t="s">
        <v>840</v>
      </c>
      <c r="C927" t="s">
        <v>636</v>
      </c>
      <c r="D927">
        <v>62615</v>
      </c>
      <c r="E927">
        <v>0</v>
      </c>
      <c r="F927" t="s">
        <v>346</v>
      </c>
    </row>
    <row r="928" spans="1:6" x14ac:dyDescent="0.3">
      <c r="A928" t="s">
        <v>2233</v>
      </c>
      <c r="B928" t="s">
        <v>840</v>
      </c>
      <c r="C928" t="s">
        <v>979</v>
      </c>
      <c r="D928">
        <v>17919</v>
      </c>
      <c r="E928">
        <v>17919</v>
      </c>
      <c r="F928" t="s">
        <v>1150</v>
      </c>
    </row>
    <row r="929" spans="1:6" x14ac:dyDescent="0.3">
      <c r="A929" t="s">
        <v>2234</v>
      </c>
      <c r="B929" t="s">
        <v>841</v>
      </c>
      <c r="C929" t="s">
        <v>1760</v>
      </c>
      <c r="D929">
        <v>14675</v>
      </c>
      <c r="E929">
        <v>14675</v>
      </c>
      <c r="F929" t="s">
        <v>1150</v>
      </c>
    </row>
    <row r="930" spans="1:6" x14ac:dyDescent="0.3">
      <c r="A930" t="s">
        <v>2235</v>
      </c>
      <c r="B930" t="s">
        <v>841</v>
      </c>
      <c r="C930" t="s">
        <v>1804</v>
      </c>
      <c r="D930">
        <v>52607</v>
      </c>
      <c r="E930">
        <v>52607</v>
      </c>
      <c r="F930" t="s">
        <v>1150</v>
      </c>
    </row>
    <row r="931" spans="1:6" x14ac:dyDescent="0.3">
      <c r="A931" t="s">
        <v>2236</v>
      </c>
      <c r="B931" t="s">
        <v>841</v>
      </c>
      <c r="C931" t="s">
        <v>525</v>
      </c>
      <c r="D931">
        <v>9934</v>
      </c>
      <c r="E931">
        <v>0</v>
      </c>
      <c r="F931" t="s">
        <v>346</v>
      </c>
    </row>
    <row r="932" spans="1:6" x14ac:dyDescent="0.3">
      <c r="A932" t="s">
        <v>2237</v>
      </c>
      <c r="B932" t="s">
        <v>841</v>
      </c>
      <c r="C932" t="s">
        <v>942</v>
      </c>
      <c r="D932">
        <v>67161</v>
      </c>
      <c r="E932">
        <v>67161</v>
      </c>
      <c r="F932" t="s">
        <v>1150</v>
      </c>
    </row>
    <row r="933" spans="1:6" x14ac:dyDescent="0.3">
      <c r="A933" t="s">
        <v>2238</v>
      </c>
      <c r="B933" t="s">
        <v>842</v>
      </c>
      <c r="C933" t="s">
        <v>1772</v>
      </c>
      <c r="D933">
        <v>41167</v>
      </c>
      <c r="E933">
        <v>0</v>
      </c>
      <c r="F933" t="s">
        <v>346</v>
      </c>
    </row>
    <row r="934" spans="1:6" x14ac:dyDescent="0.3">
      <c r="A934" t="s">
        <v>2239</v>
      </c>
      <c r="B934" t="s">
        <v>842</v>
      </c>
      <c r="C934" t="s">
        <v>860</v>
      </c>
      <c r="D934">
        <v>48946</v>
      </c>
      <c r="E934">
        <v>48946</v>
      </c>
      <c r="F934" t="s">
        <v>1150</v>
      </c>
    </row>
    <row r="935" spans="1:6" x14ac:dyDescent="0.3">
      <c r="A935" t="s">
        <v>2240</v>
      </c>
      <c r="B935" t="s">
        <v>842</v>
      </c>
      <c r="C935" t="s">
        <v>420</v>
      </c>
      <c r="D935">
        <v>60360</v>
      </c>
      <c r="E935">
        <v>60360</v>
      </c>
      <c r="F935" t="s">
        <v>1150</v>
      </c>
    </row>
    <row r="936" spans="1:6" x14ac:dyDescent="0.3">
      <c r="A936" t="s">
        <v>2241</v>
      </c>
      <c r="B936" t="s">
        <v>842</v>
      </c>
      <c r="C936" t="s">
        <v>437</v>
      </c>
      <c r="D936">
        <v>8273</v>
      </c>
      <c r="E936">
        <v>8273</v>
      </c>
      <c r="F936" t="s">
        <v>1150</v>
      </c>
    </row>
    <row r="937" spans="1:6" x14ac:dyDescent="0.3">
      <c r="A937" t="s">
        <v>2242</v>
      </c>
      <c r="B937" t="s">
        <v>842</v>
      </c>
      <c r="C937" t="s">
        <v>1152</v>
      </c>
      <c r="D937">
        <v>72342</v>
      </c>
      <c r="E937">
        <v>0</v>
      </c>
      <c r="F937" t="s">
        <v>346</v>
      </c>
    </row>
    <row r="938" spans="1:6" x14ac:dyDescent="0.3">
      <c r="A938" t="s">
        <v>2243</v>
      </c>
      <c r="B938" t="s">
        <v>844</v>
      </c>
      <c r="C938" t="s">
        <v>934</v>
      </c>
      <c r="D938">
        <v>45463</v>
      </c>
      <c r="E938">
        <v>0</v>
      </c>
      <c r="F938" t="s">
        <v>1157</v>
      </c>
    </row>
    <row r="939" spans="1:6" x14ac:dyDescent="0.3">
      <c r="A939" t="s">
        <v>2244</v>
      </c>
      <c r="B939" t="s">
        <v>844</v>
      </c>
      <c r="C939" t="s">
        <v>509</v>
      </c>
      <c r="D939">
        <v>42925</v>
      </c>
      <c r="E939">
        <v>42925</v>
      </c>
      <c r="F939" t="s">
        <v>1150</v>
      </c>
    </row>
    <row r="940" spans="1:6" x14ac:dyDescent="0.3">
      <c r="A940" t="s">
        <v>2245</v>
      </c>
      <c r="B940" t="s">
        <v>844</v>
      </c>
      <c r="C940" t="s">
        <v>825</v>
      </c>
      <c r="D940">
        <v>68884</v>
      </c>
      <c r="E940">
        <v>0</v>
      </c>
      <c r="F940" t="s">
        <v>1157</v>
      </c>
    </row>
    <row r="941" spans="1:6" x14ac:dyDescent="0.3">
      <c r="A941" t="s">
        <v>2246</v>
      </c>
      <c r="B941" t="s">
        <v>845</v>
      </c>
      <c r="C941" t="s">
        <v>425</v>
      </c>
      <c r="D941">
        <v>43167</v>
      </c>
      <c r="E941">
        <v>43167</v>
      </c>
      <c r="F941" t="s">
        <v>1150</v>
      </c>
    </row>
    <row r="942" spans="1:6" x14ac:dyDescent="0.3">
      <c r="A942" t="s">
        <v>2247</v>
      </c>
      <c r="B942" t="s">
        <v>845</v>
      </c>
      <c r="C942" t="s">
        <v>604</v>
      </c>
      <c r="D942">
        <v>67262</v>
      </c>
      <c r="E942">
        <v>0</v>
      </c>
      <c r="F942" t="s">
        <v>346</v>
      </c>
    </row>
    <row r="943" spans="1:6" x14ac:dyDescent="0.3">
      <c r="A943" t="s">
        <v>2248</v>
      </c>
      <c r="B943" t="s">
        <v>846</v>
      </c>
      <c r="C943" t="s">
        <v>586</v>
      </c>
      <c r="D943">
        <v>33054</v>
      </c>
      <c r="E943">
        <v>33054</v>
      </c>
      <c r="F943" t="s">
        <v>1150</v>
      </c>
    </row>
    <row r="944" spans="1:6" x14ac:dyDescent="0.3">
      <c r="A944" t="s">
        <v>2249</v>
      </c>
      <c r="B944" t="s">
        <v>846</v>
      </c>
      <c r="C944" t="s">
        <v>664</v>
      </c>
      <c r="D944">
        <v>10914</v>
      </c>
      <c r="E944">
        <v>10914</v>
      </c>
      <c r="F944" t="s">
        <v>1150</v>
      </c>
    </row>
    <row r="945" spans="1:6" x14ac:dyDescent="0.3">
      <c r="A945" t="s">
        <v>2250</v>
      </c>
      <c r="B945" t="s">
        <v>848</v>
      </c>
      <c r="C945" t="s">
        <v>428</v>
      </c>
      <c r="D945">
        <v>53081</v>
      </c>
      <c r="E945">
        <v>53081</v>
      </c>
      <c r="F945" t="s">
        <v>1150</v>
      </c>
    </row>
    <row r="946" spans="1:6" x14ac:dyDescent="0.3">
      <c r="A946" t="s">
        <v>2251</v>
      </c>
      <c r="B946" t="s">
        <v>848</v>
      </c>
      <c r="C946" t="s">
        <v>1498</v>
      </c>
      <c r="D946">
        <v>32707</v>
      </c>
      <c r="E946">
        <v>0</v>
      </c>
      <c r="F946" t="s">
        <v>1157</v>
      </c>
    </row>
    <row r="947" spans="1:6" x14ac:dyDescent="0.3">
      <c r="A947" t="s">
        <v>2252</v>
      </c>
      <c r="B947" t="s">
        <v>848</v>
      </c>
      <c r="C947" t="s">
        <v>811</v>
      </c>
      <c r="D947">
        <v>39432</v>
      </c>
      <c r="E947">
        <v>39432</v>
      </c>
      <c r="F947" t="s">
        <v>1150</v>
      </c>
    </row>
    <row r="948" spans="1:6" x14ac:dyDescent="0.3">
      <c r="A948" t="s">
        <v>2253</v>
      </c>
      <c r="B948" t="s">
        <v>848</v>
      </c>
      <c r="C948" t="s">
        <v>734</v>
      </c>
      <c r="D948">
        <v>24306</v>
      </c>
      <c r="E948">
        <v>0</v>
      </c>
      <c r="F948" t="s">
        <v>346</v>
      </c>
    </row>
    <row r="949" spans="1:6" x14ac:dyDescent="0.3">
      <c r="A949" t="s">
        <v>2254</v>
      </c>
      <c r="B949" t="s">
        <v>848</v>
      </c>
      <c r="C949" t="s">
        <v>998</v>
      </c>
      <c r="D949">
        <v>65832</v>
      </c>
      <c r="E949">
        <v>65832</v>
      </c>
      <c r="F949" t="s">
        <v>1150</v>
      </c>
    </row>
    <row r="950" spans="1:6" x14ac:dyDescent="0.3">
      <c r="A950" t="s">
        <v>2255</v>
      </c>
      <c r="B950" t="s">
        <v>850</v>
      </c>
      <c r="C950" t="s">
        <v>1269</v>
      </c>
      <c r="D950">
        <v>68584</v>
      </c>
      <c r="E950">
        <v>0</v>
      </c>
      <c r="F950" t="s">
        <v>346</v>
      </c>
    </row>
    <row r="951" spans="1:6" x14ac:dyDescent="0.3">
      <c r="A951" t="s">
        <v>2256</v>
      </c>
      <c r="B951" t="s">
        <v>850</v>
      </c>
      <c r="C951" t="s">
        <v>808</v>
      </c>
      <c r="D951">
        <v>24377</v>
      </c>
      <c r="E951">
        <v>0</v>
      </c>
      <c r="F951" t="s">
        <v>346</v>
      </c>
    </row>
    <row r="952" spans="1:6" x14ac:dyDescent="0.3">
      <c r="A952" t="s">
        <v>2257</v>
      </c>
      <c r="B952" t="s">
        <v>850</v>
      </c>
      <c r="C952" t="s">
        <v>341</v>
      </c>
      <c r="D952">
        <v>41818</v>
      </c>
      <c r="E952">
        <v>0</v>
      </c>
      <c r="F952" t="s">
        <v>1157</v>
      </c>
    </row>
    <row r="953" spans="1:6" x14ac:dyDescent="0.3">
      <c r="A953" t="s">
        <v>2258</v>
      </c>
      <c r="B953" t="s">
        <v>850</v>
      </c>
      <c r="C953" t="s">
        <v>2259</v>
      </c>
      <c r="D953">
        <v>65220</v>
      </c>
      <c r="E953">
        <v>65220</v>
      </c>
      <c r="F953" t="s">
        <v>1150</v>
      </c>
    </row>
    <row r="954" spans="1:6" x14ac:dyDescent="0.3">
      <c r="A954" t="s">
        <v>2260</v>
      </c>
      <c r="B954" t="s">
        <v>850</v>
      </c>
      <c r="C954" t="s">
        <v>1136</v>
      </c>
      <c r="D954">
        <v>56798</v>
      </c>
      <c r="E954">
        <v>0</v>
      </c>
      <c r="F954" t="s">
        <v>346</v>
      </c>
    </row>
    <row r="955" spans="1:6" x14ac:dyDescent="0.3">
      <c r="A955" t="s">
        <v>2261</v>
      </c>
      <c r="B955" t="s">
        <v>851</v>
      </c>
      <c r="C955" t="s">
        <v>416</v>
      </c>
      <c r="D955">
        <v>71435</v>
      </c>
      <c r="E955">
        <v>71435</v>
      </c>
      <c r="F955" t="s">
        <v>1150</v>
      </c>
    </row>
    <row r="956" spans="1:6" x14ac:dyDescent="0.3">
      <c r="A956" t="s">
        <v>2262</v>
      </c>
      <c r="B956" t="s">
        <v>851</v>
      </c>
      <c r="C956" t="s">
        <v>641</v>
      </c>
      <c r="D956">
        <v>57911</v>
      </c>
      <c r="E956">
        <v>57911</v>
      </c>
      <c r="F956" t="s">
        <v>1150</v>
      </c>
    </row>
    <row r="957" spans="1:6" x14ac:dyDescent="0.3">
      <c r="A957" t="s">
        <v>2263</v>
      </c>
      <c r="B957" t="s">
        <v>851</v>
      </c>
      <c r="C957" t="s">
        <v>1070</v>
      </c>
      <c r="D957">
        <v>14298</v>
      </c>
      <c r="E957">
        <v>14298</v>
      </c>
      <c r="F957" t="s">
        <v>1150</v>
      </c>
    </row>
    <row r="958" spans="1:6" x14ac:dyDescent="0.3">
      <c r="A958" t="s">
        <v>2264</v>
      </c>
      <c r="B958" t="s">
        <v>851</v>
      </c>
      <c r="C958" t="s">
        <v>1454</v>
      </c>
      <c r="D958">
        <v>69759</v>
      </c>
      <c r="E958">
        <v>0</v>
      </c>
      <c r="F958" t="s">
        <v>346</v>
      </c>
    </row>
    <row r="959" spans="1:6" x14ac:dyDescent="0.3">
      <c r="A959" t="s">
        <v>2265</v>
      </c>
      <c r="B959" t="s">
        <v>851</v>
      </c>
      <c r="C959" t="s">
        <v>330</v>
      </c>
      <c r="D959">
        <v>33311</v>
      </c>
      <c r="E959">
        <v>0</v>
      </c>
      <c r="F959" t="s">
        <v>346</v>
      </c>
    </row>
    <row r="960" spans="1:6" x14ac:dyDescent="0.3">
      <c r="A960" t="s">
        <v>2266</v>
      </c>
      <c r="B960" t="s">
        <v>853</v>
      </c>
      <c r="C960" t="s">
        <v>522</v>
      </c>
      <c r="D960">
        <v>23066</v>
      </c>
      <c r="E960">
        <v>0</v>
      </c>
      <c r="F960" t="s">
        <v>346</v>
      </c>
    </row>
    <row r="961" spans="1:6" x14ac:dyDescent="0.3">
      <c r="A961" t="s">
        <v>2267</v>
      </c>
      <c r="B961" t="s">
        <v>853</v>
      </c>
      <c r="C961" t="s">
        <v>688</v>
      </c>
      <c r="D961">
        <v>12676</v>
      </c>
      <c r="E961">
        <v>0</v>
      </c>
      <c r="F961" t="s">
        <v>346</v>
      </c>
    </row>
    <row r="962" spans="1:6" x14ac:dyDescent="0.3">
      <c r="A962" t="s">
        <v>2268</v>
      </c>
      <c r="B962" t="s">
        <v>854</v>
      </c>
      <c r="C962" t="s">
        <v>1595</v>
      </c>
      <c r="D962">
        <v>49332</v>
      </c>
      <c r="E962">
        <v>49332</v>
      </c>
      <c r="F962" t="s">
        <v>1150</v>
      </c>
    </row>
    <row r="963" spans="1:6" x14ac:dyDescent="0.3">
      <c r="A963" t="s">
        <v>2269</v>
      </c>
      <c r="B963" t="s">
        <v>854</v>
      </c>
      <c r="C963" t="s">
        <v>1351</v>
      </c>
      <c r="D963">
        <v>33478</v>
      </c>
      <c r="E963">
        <v>33478</v>
      </c>
      <c r="F963" t="s">
        <v>1150</v>
      </c>
    </row>
    <row r="964" spans="1:6" x14ac:dyDescent="0.3">
      <c r="A964" t="s">
        <v>2270</v>
      </c>
      <c r="B964" t="s">
        <v>854</v>
      </c>
      <c r="C964" t="s">
        <v>369</v>
      </c>
      <c r="D964">
        <v>50010</v>
      </c>
      <c r="E964">
        <v>50010</v>
      </c>
      <c r="F964" t="s">
        <v>1150</v>
      </c>
    </row>
    <row r="965" spans="1:6" x14ac:dyDescent="0.3">
      <c r="A965" t="s">
        <v>2271</v>
      </c>
      <c r="B965" t="s">
        <v>854</v>
      </c>
      <c r="C965" t="s">
        <v>711</v>
      </c>
      <c r="D965">
        <v>64763</v>
      </c>
      <c r="E965">
        <v>0</v>
      </c>
      <c r="F965" t="s">
        <v>1157</v>
      </c>
    </row>
    <row r="966" spans="1:6" x14ac:dyDescent="0.3">
      <c r="A966" t="s">
        <v>2272</v>
      </c>
      <c r="B966" t="s">
        <v>854</v>
      </c>
      <c r="C966" t="s">
        <v>1098</v>
      </c>
      <c r="D966">
        <v>9445</v>
      </c>
      <c r="E966">
        <v>9445</v>
      </c>
      <c r="F966" t="s">
        <v>1150</v>
      </c>
    </row>
    <row r="967" spans="1:6" x14ac:dyDescent="0.3">
      <c r="A967" t="s">
        <v>2273</v>
      </c>
      <c r="B967" t="s">
        <v>855</v>
      </c>
      <c r="C967" t="s">
        <v>1589</v>
      </c>
      <c r="D967">
        <v>66067</v>
      </c>
      <c r="E967">
        <v>0</v>
      </c>
      <c r="F967" t="s">
        <v>1157</v>
      </c>
    </row>
    <row r="968" spans="1:6" x14ac:dyDescent="0.3">
      <c r="A968" t="s">
        <v>2274</v>
      </c>
      <c r="B968" t="s">
        <v>855</v>
      </c>
      <c r="C968" t="s">
        <v>442</v>
      </c>
      <c r="D968">
        <v>62754</v>
      </c>
      <c r="E968">
        <v>0</v>
      </c>
      <c r="F968" t="s">
        <v>346</v>
      </c>
    </row>
    <row r="969" spans="1:6" x14ac:dyDescent="0.3">
      <c r="A969" t="s">
        <v>2275</v>
      </c>
      <c r="B969" t="s">
        <v>855</v>
      </c>
      <c r="C969" t="s">
        <v>749</v>
      </c>
      <c r="D969">
        <v>49170</v>
      </c>
      <c r="E969">
        <v>49170</v>
      </c>
      <c r="F969" t="s">
        <v>1150</v>
      </c>
    </row>
    <row r="970" spans="1:6" x14ac:dyDescent="0.3">
      <c r="A970" t="s">
        <v>2276</v>
      </c>
      <c r="B970" t="s">
        <v>855</v>
      </c>
      <c r="C970" t="s">
        <v>978</v>
      </c>
      <c r="D970">
        <v>12144</v>
      </c>
      <c r="E970">
        <v>12144</v>
      </c>
      <c r="F970" t="s">
        <v>1150</v>
      </c>
    </row>
    <row r="971" spans="1:6" x14ac:dyDescent="0.3">
      <c r="A971" t="s">
        <v>2277</v>
      </c>
      <c r="B971" t="s">
        <v>855</v>
      </c>
      <c r="C971" t="s">
        <v>1753</v>
      </c>
      <c r="D971">
        <v>24894</v>
      </c>
      <c r="E971">
        <v>24894</v>
      </c>
      <c r="F971" t="s">
        <v>1150</v>
      </c>
    </row>
    <row r="972" spans="1:6" x14ac:dyDescent="0.3">
      <c r="A972" t="s">
        <v>2278</v>
      </c>
      <c r="B972" t="s">
        <v>856</v>
      </c>
      <c r="C972" t="s">
        <v>515</v>
      </c>
      <c r="D972">
        <v>18167</v>
      </c>
      <c r="E972">
        <v>18167</v>
      </c>
      <c r="F972" t="s">
        <v>1150</v>
      </c>
    </row>
    <row r="973" spans="1:6" x14ac:dyDescent="0.3">
      <c r="A973" t="s">
        <v>2279</v>
      </c>
      <c r="B973" t="s">
        <v>856</v>
      </c>
      <c r="C973" t="s">
        <v>772</v>
      </c>
      <c r="D973">
        <v>33642</v>
      </c>
      <c r="E973">
        <v>33642</v>
      </c>
      <c r="F973" t="s">
        <v>1150</v>
      </c>
    </row>
    <row r="974" spans="1:6" x14ac:dyDescent="0.3">
      <c r="A974" t="s">
        <v>2280</v>
      </c>
      <c r="B974" t="s">
        <v>856</v>
      </c>
      <c r="C974" t="s">
        <v>591</v>
      </c>
      <c r="D974">
        <v>6244</v>
      </c>
      <c r="E974">
        <v>6244</v>
      </c>
      <c r="F974" t="s">
        <v>1150</v>
      </c>
    </row>
    <row r="975" spans="1:6" x14ac:dyDescent="0.3">
      <c r="A975" t="s">
        <v>2281</v>
      </c>
      <c r="B975" t="s">
        <v>857</v>
      </c>
      <c r="C975" t="s">
        <v>1882</v>
      </c>
      <c r="D975">
        <v>40275</v>
      </c>
      <c r="E975">
        <v>0</v>
      </c>
      <c r="F975" t="s">
        <v>346</v>
      </c>
    </row>
    <row r="976" spans="1:6" x14ac:dyDescent="0.3">
      <c r="A976" t="s">
        <v>2282</v>
      </c>
      <c r="B976" t="s">
        <v>857</v>
      </c>
      <c r="C976" t="s">
        <v>1152</v>
      </c>
      <c r="D976">
        <v>60795</v>
      </c>
      <c r="E976">
        <v>60795</v>
      </c>
      <c r="F976" t="s">
        <v>1150</v>
      </c>
    </row>
    <row r="977" spans="1:6" x14ac:dyDescent="0.3">
      <c r="A977" t="s">
        <v>2283</v>
      </c>
      <c r="B977" t="s">
        <v>857</v>
      </c>
      <c r="C977" t="s">
        <v>968</v>
      </c>
      <c r="D977">
        <v>15342</v>
      </c>
      <c r="E977">
        <v>15342</v>
      </c>
      <c r="F977" t="s">
        <v>1150</v>
      </c>
    </row>
    <row r="978" spans="1:6" x14ac:dyDescent="0.3">
      <c r="A978" t="s">
        <v>2284</v>
      </c>
      <c r="B978" t="s">
        <v>859</v>
      </c>
      <c r="C978" t="s">
        <v>670</v>
      </c>
      <c r="D978">
        <v>66638</v>
      </c>
      <c r="E978">
        <v>66638</v>
      </c>
      <c r="F978" t="s">
        <v>1150</v>
      </c>
    </row>
    <row r="979" spans="1:6" x14ac:dyDescent="0.3">
      <c r="A979" t="s">
        <v>2285</v>
      </c>
      <c r="B979" t="s">
        <v>859</v>
      </c>
      <c r="C979" t="s">
        <v>1061</v>
      </c>
      <c r="D979">
        <v>41132</v>
      </c>
      <c r="E979">
        <v>0</v>
      </c>
      <c r="F979" t="s">
        <v>346</v>
      </c>
    </row>
    <row r="980" spans="1:6" x14ac:dyDescent="0.3">
      <c r="A980" t="s">
        <v>2286</v>
      </c>
      <c r="B980" t="s">
        <v>859</v>
      </c>
      <c r="C980" t="s">
        <v>358</v>
      </c>
      <c r="D980">
        <v>67014</v>
      </c>
      <c r="E980">
        <v>0</v>
      </c>
      <c r="F980" t="s">
        <v>1157</v>
      </c>
    </row>
    <row r="981" spans="1:6" x14ac:dyDescent="0.3">
      <c r="A981" t="s">
        <v>2287</v>
      </c>
      <c r="B981" t="s">
        <v>859</v>
      </c>
      <c r="C981" t="s">
        <v>454</v>
      </c>
      <c r="D981">
        <v>16218</v>
      </c>
      <c r="E981">
        <v>0</v>
      </c>
      <c r="F981" t="s">
        <v>1157</v>
      </c>
    </row>
    <row r="982" spans="1:6" x14ac:dyDescent="0.3">
      <c r="A982" t="s">
        <v>2288</v>
      </c>
      <c r="B982" t="s">
        <v>861</v>
      </c>
      <c r="C982" t="s">
        <v>2289</v>
      </c>
      <c r="D982">
        <v>42353</v>
      </c>
      <c r="E982">
        <v>0</v>
      </c>
      <c r="F982" t="s">
        <v>346</v>
      </c>
    </row>
    <row r="983" spans="1:6" x14ac:dyDescent="0.3">
      <c r="A983" t="s">
        <v>2290</v>
      </c>
      <c r="B983" t="s">
        <v>861</v>
      </c>
      <c r="C983" t="s">
        <v>453</v>
      </c>
      <c r="D983">
        <v>46073</v>
      </c>
      <c r="E983">
        <v>46073</v>
      </c>
      <c r="F983" t="s">
        <v>1150</v>
      </c>
    </row>
    <row r="984" spans="1:6" x14ac:dyDescent="0.3">
      <c r="A984" t="s">
        <v>2291</v>
      </c>
      <c r="B984" t="s">
        <v>861</v>
      </c>
      <c r="C984" t="s">
        <v>881</v>
      </c>
      <c r="D984">
        <v>64087</v>
      </c>
      <c r="E984">
        <v>64087</v>
      </c>
      <c r="F984" t="s">
        <v>1150</v>
      </c>
    </row>
    <row r="985" spans="1:6" x14ac:dyDescent="0.3">
      <c r="A985" t="s">
        <v>2292</v>
      </c>
      <c r="B985" t="s">
        <v>861</v>
      </c>
      <c r="C985" t="s">
        <v>1344</v>
      </c>
      <c r="D985">
        <v>20321</v>
      </c>
      <c r="E985">
        <v>20321</v>
      </c>
      <c r="F985" t="s">
        <v>1150</v>
      </c>
    </row>
    <row r="986" spans="1:6" x14ac:dyDescent="0.3">
      <c r="A986" t="s">
        <v>2293</v>
      </c>
      <c r="B986" t="s">
        <v>862</v>
      </c>
      <c r="C986" t="s">
        <v>329</v>
      </c>
      <c r="D986">
        <v>36344</v>
      </c>
      <c r="E986">
        <v>36344</v>
      </c>
      <c r="F986" t="s">
        <v>1150</v>
      </c>
    </row>
    <row r="987" spans="1:6" x14ac:dyDescent="0.3">
      <c r="A987" t="s">
        <v>2294</v>
      </c>
      <c r="B987" t="s">
        <v>862</v>
      </c>
      <c r="C987" t="s">
        <v>1908</v>
      </c>
      <c r="D987">
        <v>60894</v>
      </c>
      <c r="E987">
        <v>60894</v>
      </c>
      <c r="F987" t="s">
        <v>1150</v>
      </c>
    </row>
    <row r="988" spans="1:6" x14ac:dyDescent="0.3">
      <c r="A988" t="s">
        <v>2295</v>
      </c>
      <c r="B988" t="s">
        <v>862</v>
      </c>
      <c r="C988" t="s">
        <v>550</v>
      </c>
      <c r="D988">
        <v>72139</v>
      </c>
      <c r="E988">
        <v>0</v>
      </c>
      <c r="F988" t="s">
        <v>346</v>
      </c>
    </row>
    <row r="989" spans="1:6" x14ac:dyDescent="0.3">
      <c r="A989" t="s">
        <v>2296</v>
      </c>
      <c r="B989" t="s">
        <v>862</v>
      </c>
      <c r="C989" t="s">
        <v>428</v>
      </c>
      <c r="D989">
        <v>47209</v>
      </c>
      <c r="E989">
        <v>47209</v>
      </c>
      <c r="F989" t="s">
        <v>1150</v>
      </c>
    </row>
    <row r="990" spans="1:6" x14ac:dyDescent="0.3">
      <c r="A990" t="s">
        <v>2297</v>
      </c>
      <c r="B990" t="s">
        <v>863</v>
      </c>
      <c r="C990" t="s">
        <v>1734</v>
      </c>
      <c r="D990">
        <v>69737</v>
      </c>
      <c r="E990">
        <v>0</v>
      </c>
      <c r="F990" t="s">
        <v>346</v>
      </c>
    </row>
    <row r="991" spans="1:6" x14ac:dyDescent="0.3">
      <c r="A991" t="s">
        <v>2298</v>
      </c>
      <c r="B991" t="s">
        <v>863</v>
      </c>
      <c r="C991" t="s">
        <v>1003</v>
      </c>
      <c r="D991">
        <v>34095</v>
      </c>
      <c r="E991">
        <v>0</v>
      </c>
      <c r="F991" t="s">
        <v>346</v>
      </c>
    </row>
    <row r="992" spans="1:6" x14ac:dyDescent="0.3">
      <c r="A992" t="s">
        <v>2299</v>
      </c>
      <c r="B992" t="s">
        <v>863</v>
      </c>
      <c r="C992" t="s">
        <v>576</v>
      </c>
      <c r="D992">
        <v>44141</v>
      </c>
      <c r="E992">
        <v>0</v>
      </c>
      <c r="F992" t="s">
        <v>346</v>
      </c>
    </row>
    <row r="993" spans="1:6" x14ac:dyDescent="0.3">
      <c r="A993" t="s">
        <v>2300</v>
      </c>
      <c r="B993" t="s">
        <v>863</v>
      </c>
      <c r="C993" t="s">
        <v>1381</v>
      </c>
      <c r="D993">
        <v>53037</v>
      </c>
      <c r="E993">
        <v>53037</v>
      </c>
      <c r="F993" t="s">
        <v>1150</v>
      </c>
    </row>
    <row r="994" spans="1:6" x14ac:dyDescent="0.3">
      <c r="A994" t="s">
        <v>2301</v>
      </c>
      <c r="B994" t="s">
        <v>863</v>
      </c>
      <c r="C994" t="s">
        <v>858</v>
      </c>
      <c r="D994">
        <v>58318</v>
      </c>
      <c r="E994">
        <v>58318</v>
      </c>
      <c r="F994" t="s">
        <v>1150</v>
      </c>
    </row>
    <row r="995" spans="1:6" x14ac:dyDescent="0.3">
      <c r="A995" t="s">
        <v>2302</v>
      </c>
      <c r="B995" t="s">
        <v>865</v>
      </c>
      <c r="C995" t="s">
        <v>1203</v>
      </c>
      <c r="D995">
        <v>38278</v>
      </c>
      <c r="E995">
        <v>38278</v>
      </c>
      <c r="F995" t="s">
        <v>1150</v>
      </c>
    </row>
    <row r="996" spans="1:6" x14ac:dyDescent="0.3">
      <c r="A996" t="s">
        <v>2303</v>
      </c>
      <c r="B996" t="s">
        <v>865</v>
      </c>
      <c r="C996" t="s">
        <v>1908</v>
      </c>
      <c r="D996">
        <v>50520</v>
      </c>
      <c r="E996">
        <v>50520</v>
      </c>
      <c r="F996" t="s">
        <v>1150</v>
      </c>
    </row>
    <row r="997" spans="1:6" x14ac:dyDescent="0.3">
      <c r="A997" t="s">
        <v>2304</v>
      </c>
      <c r="B997" t="s">
        <v>866</v>
      </c>
      <c r="C997" t="s">
        <v>1554</v>
      </c>
      <c r="D997">
        <v>9691</v>
      </c>
      <c r="E997">
        <v>9691</v>
      </c>
      <c r="F997" t="s">
        <v>1150</v>
      </c>
    </row>
    <row r="998" spans="1:6" x14ac:dyDescent="0.3">
      <c r="A998" t="s">
        <v>2305</v>
      </c>
      <c r="B998" t="s">
        <v>866</v>
      </c>
      <c r="C998" t="s">
        <v>1016</v>
      </c>
      <c r="D998">
        <v>53592</v>
      </c>
      <c r="E998">
        <v>0</v>
      </c>
      <c r="F998" t="s">
        <v>1157</v>
      </c>
    </row>
    <row r="999" spans="1:6" x14ac:dyDescent="0.3">
      <c r="A999" t="s">
        <v>2306</v>
      </c>
      <c r="B999" t="s">
        <v>866</v>
      </c>
      <c r="C999" t="s">
        <v>1385</v>
      </c>
      <c r="D999">
        <v>25990</v>
      </c>
      <c r="E999">
        <v>0</v>
      </c>
      <c r="F999" t="s">
        <v>1157</v>
      </c>
    </row>
    <row r="1000" spans="1:6" x14ac:dyDescent="0.3">
      <c r="A1000" t="s">
        <v>2307</v>
      </c>
      <c r="B1000" t="s">
        <v>866</v>
      </c>
      <c r="C1000" t="s">
        <v>472</v>
      </c>
      <c r="D1000">
        <v>70851</v>
      </c>
      <c r="E1000">
        <v>70851</v>
      </c>
      <c r="F1000" t="s">
        <v>1150</v>
      </c>
    </row>
    <row r="1001" spans="1:6" x14ac:dyDescent="0.3">
      <c r="A1001" t="s">
        <v>2308</v>
      </c>
      <c r="B1001" t="s">
        <v>867</v>
      </c>
      <c r="C1001" t="s">
        <v>409</v>
      </c>
      <c r="D1001">
        <v>14492</v>
      </c>
      <c r="E1001">
        <v>14492</v>
      </c>
      <c r="F1001" t="s">
        <v>1150</v>
      </c>
    </row>
    <row r="1002" spans="1:6" x14ac:dyDescent="0.3">
      <c r="A1002" t="s">
        <v>2309</v>
      </c>
      <c r="B1002" t="s">
        <v>867</v>
      </c>
      <c r="C1002" t="s">
        <v>1689</v>
      </c>
      <c r="D1002">
        <v>36110</v>
      </c>
      <c r="E1002">
        <v>0</v>
      </c>
      <c r="F1002" t="s">
        <v>346</v>
      </c>
    </row>
    <row r="1003" spans="1:6" x14ac:dyDescent="0.3">
      <c r="A1003" t="s">
        <v>2310</v>
      </c>
      <c r="B1003" t="s">
        <v>867</v>
      </c>
      <c r="C1003" t="s">
        <v>1785</v>
      </c>
      <c r="D1003">
        <v>8171</v>
      </c>
      <c r="E1003">
        <v>8171</v>
      </c>
      <c r="F1003" t="s">
        <v>1150</v>
      </c>
    </row>
    <row r="1004" spans="1:6" x14ac:dyDescent="0.3">
      <c r="A1004" t="s">
        <v>2311</v>
      </c>
      <c r="B1004" t="s">
        <v>867</v>
      </c>
      <c r="C1004" t="s">
        <v>1503</v>
      </c>
      <c r="D1004">
        <v>11919</v>
      </c>
      <c r="E1004">
        <v>0</v>
      </c>
      <c r="F1004" t="s">
        <v>346</v>
      </c>
    </row>
    <row r="1005" spans="1:6" x14ac:dyDescent="0.3">
      <c r="A1005" t="s">
        <v>2312</v>
      </c>
      <c r="B1005" t="s">
        <v>867</v>
      </c>
      <c r="C1005" t="s">
        <v>834</v>
      </c>
      <c r="D1005">
        <v>16931</v>
      </c>
      <c r="E1005">
        <v>0</v>
      </c>
      <c r="F1005" t="s">
        <v>346</v>
      </c>
    </row>
    <row r="1006" spans="1:6" x14ac:dyDescent="0.3">
      <c r="A1006" t="s">
        <v>2313</v>
      </c>
      <c r="B1006" t="s">
        <v>868</v>
      </c>
      <c r="C1006" t="s">
        <v>954</v>
      </c>
      <c r="D1006">
        <v>54601</v>
      </c>
      <c r="E1006">
        <v>0</v>
      </c>
      <c r="F1006" t="s">
        <v>1157</v>
      </c>
    </row>
    <row r="1007" spans="1:6" x14ac:dyDescent="0.3">
      <c r="A1007" t="s">
        <v>2314</v>
      </c>
      <c r="B1007" t="s">
        <v>868</v>
      </c>
      <c r="C1007" t="s">
        <v>874</v>
      </c>
      <c r="D1007">
        <v>19777</v>
      </c>
      <c r="E1007">
        <v>0</v>
      </c>
      <c r="F1007" t="s">
        <v>1157</v>
      </c>
    </row>
    <row r="1008" spans="1:6" x14ac:dyDescent="0.3">
      <c r="A1008" t="s">
        <v>2315</v>
      </c>
      <c r="B1008" t="s">
        <v>868</v>
      </c>
      <c r="C1008" t="s">
        <v>1327</v>
      </c>
      <c r="D1008">
        <v>10787</v>
      </c>
      <c r="E1008">
        <v>10787</v>
      </c>
      <c r="F1008" t="s">
        <v>1150</v>
      </c>
    </row>
    <row r="1009" spans="1:6" x14ac:dyDescent="0.3">
      <c r="A1009" t="s">
        <v>2316</v>
      </c>
      <c r="B1009" t="s">
        <v>869</v>
      </c>
      <c r="C1009" t="s">
        <v>2196</v>
      </c>
      <c r="D1009">
        <v>12429</v>
      </c>
      <c r="E1009">
        <v>12429</v>
      </c>
      <c r="F1009" t="s">
        <v>1150</v>
      </c>
    </row>
    <row r="1010" spans="1:6" x14ac:dyDescent="0.3">
      <c r="A1010" t="s">
        <v>2317</v>
      </c>
      <c r="B1010" t="s">
        <v>869</v>
      </c>
      <c r="C1010" t="s">
        <v>1745</v>
      </c>
      <c r="D1010">
        <v>49543</v>
      </c>
      <c r="E1010">
        <v>49543</v>
      </c>
      <c r="F1010" t="s">
        <v>1150</v>
      </c>
    </row>
    <row r="1011" spans="1:6" x14ac:dyDescent="0.3">
      <c r="A1011" t="s">
        <v>2318</v>
      </c>
      <c r="B1011" t="s">
        <v>869</v>
      </c>
      <c r="C1011" t="s">
        <v>1445</v>
      </c>
      <c r="D1011">
        <v>11443</v>
      </c>
      <c r="E1011">
        <v>11443</v>
      </c>
      <c r="F1011" t="s">
        <v>1150</v>
      </c>
    </row>
    <row r="1012" spans="1:6" x14ac:dyDescent="0.3">
      <c r="A1012" t="s">
        <v>2319</v>
      </c>
      <c r="B1012" t="s">
        <v>869</v>
      </c>
      <c r="C1012" t="s">
        <v>2289</v>
      </c>
      <c r="D1012">
        <v>58613</v>
      </c>
      <c r="E1012">
        <v>0</v>
      </c>
      <c r="F1012" t="s">
        <v>346</v>
      </c>
    </row>
    <row r="1013" spans="1:6" x14ac:dyDescent="0.3">
      <c r="A1013" t="s">
        <v>2320</v>
      </c>
      <c r="B1013" t="s">
        <v>869</v>
      </c>
      <c r="C1013" t="s">
        <v>405</v>
      </c>
      <c r="D1013">
        <v>37008</v>
      </c>
      <c r="E1013">
        <v>0</v>
      </c>
      <c r="F1013" t="s">
        <v>1157</v>
      </c>
    </row>
    <row r="1014" spans="1:6" x14ac:dyDescent="0.3">
      <c r="A1014" t="s">
        <v>2321</v>
      </c>
      <c r="B1014" t="s">
        <v>870</v>
      </c>
      <c r="C1014" t="s">
        <v>1312</v>
      </c>
      <c r="D1014">
        <v>59180</v>
      </c>
      <c r="E1014">
        <v>0</v>
      </c>
      <c r="F1014" t="s">
        <v>1157</v>
      </c>
    </row>
    <row r="1015" spans="1:6" x14ac:dyDescent="0.3">
      <c r="A1015" t="s">
        <v>2322</v>
      </c>
      <c r="B1015" t="s">
        <v>870</v>
      </c>
      <c r="C1015" t="s">
        <v>834</v>
      </c>
      <c r="D1015">
        <v>53271</v>
      </c>
      <c r="E1015">
        <v>53271</v>
      </c>
      <c r="F1015" t="s">
        <v>1150</v>
      </c>
    </row>
    <row r="1016" spans="1:6" x14ac:dyDescent="0.3">
      <c r="A1016" t="s">
        <v>2323</v>
      </c>
      <c r="B1016" t="s">
        <v>870</v>
      </c>
      <c r="C1016" t="s">
        <v>2196</v>
      </c>
      <c r="D1016">
        <v>70873</v>
      </c>
      <c r="E1016">
        <v>0</v>
      </c>
      <c r="F1016" t="s">
        <v>346</v>
      </c>
    </row>
    <row r="1017" spans="1:6" x14ac:dyDescent="0.3">
      <c r="A1017" t="s">
        <v>2324</v>
      </c>
      <c r="B1017" t="s">
        <v>870</v>
      </c>
      <c r="C1017" t="s">
        <v>937</v>
      </c>
      <c r="D1017">
        <v>7767</v>
      </c>
      <c r="E1017">
        <v>7767</v>
      </c>
      <c r="F1017" t="s">
        <v>1150</v>
      </c>
    </row>
    <row r="1018" spans="1:6" x14ac:dyDescent="0.3">
      <c r="A1018" t="s">
        <v>2325</v>
      </c>
      <c r="B1018" t="s">
        <v>871</v>
      </c>
      <c r="C1018" t="s">
        <v>2289</v>
      </c>
      <c r="D1018">
        <v>72103</v>
      </c>
      <c r="E1018">
        <v>72103</v>
      </c>
      <c r="F1018" t="s">
        <v>1150</v>
      </c>
    </row>
    <row r="1019" spans="1:6" x14ac:dyDescent="0.3">
      <c r="A1019" t="s">
        <v>2326</v>
      </c>
      <c r="B1019" t="s">
        <v>871</v>
      </c>
      <c r="C1019" t="s">
        <v>963</v>
      </c>
      <c r="D1019">
        <v>38728</v>
      </c>
      <c r="E1019">
        <v>38728</v>
      </c>
      <c r="F1019" t="s">
        <v>1150</v>
      </c>
    </row>
    <row r="1020" spans="1:6" x14ac:dyDescent="0.3">
      <c r="A1020" t="s">
        <v>2327</v>
      </c>
      <c r="B1020" t="s">
        <v>872</v>
      </c>
      <c r="C1020" t="s">
        <v>749</v>
      </c>
      <c r="D1020">
        <v>49851</v>
      </c>
      <c r="E1020">
        <v>49851</v>
      </c>
      <c r="F1020" t="s">
        <v>1150</v>
      </c>
    </row>
    <row r="1021" spans="1:6" x14ac:dyDescent="0.3">
      <c r="A1021" t="s">
        <v>2328</v>
      </c>
      <c r="B1021" t="s">
        <v>872</v>
      </c>
      <c r="C1021" t="s">
        <v>632</v>
      </c>
      <c r="D1021">
        <v>69427</v>
      </c>
      <c r="E1021">
        <v>69427</v>
      </c>
      <c r="F1021" t="s">
        <v>1150</v>
      </c>
    </row>
    <row r="1022" spans="1:6" x14ac:dyDescent="0.3">
      <c r="A1022" t="s">
        <v>2329</v>
      </c>
      <c r="B1022" t="s">
        <v>872</v>
      </c>
      <c r="C1022" t="s">
        <v>351</v>
      </c>
      <c r="D1022">
        <v>74580</v>
      </c>
      <c r="E1022">
        <v>0</v>
      </c>
      <c r="F1022" t="s">
        <v>1157</v>
      </c>
    </row>
    <row r="1023" spans="1:6" x14ac:dyDescent="0.3">
      <c r="A1023" t="s">
        <v>2330</v>
      </c>
      <c r="B1023" t="s">
        <v>875</v>
      </c>
      <c r="C1023" t="s">
        <v>1364</v>
      </c>
      <c r="D1023">
        <v>70733</v>
      </c>
      <c r="E1023">
        <v>0</v>
      </c>
      <c r="F1023" t="s">
        <v>346</v>
      </c>
    </row>
    <row r="1024" spans="1:6" x14ac:dyDescent="0.3">
      <c r="A1024" t="s">
        <v>2331</v>
      </c>
      <c r="B1024" t="s">
        <v>875</v>
      </c>
      <c r="C1024" t="s">
        <v>942</v>
      </c>
      <c r="D1024">
        <v>9279</v>
      </c>
      <c r="E1024">
        <v>0</v>
      </c>
      <c r="F1024" t="s">
        <v>346</v>
      </c>
    </row>
    <row r="1025" spans="1:6" x14ac:dyDescent="0.3">
      <c r="A1025" t="s">
        <v>2332</v>
      </c>
      <c r="B1025" t="s">
        <v>875</v>
      </c>
      <c r="C1025" t="s">
        <v>770</v>
      </c>
      <c r="D1025">
        <v>37305</v>
      </c>
      <c r="E1025">
        <v>37305</v>
      </c>
      <c r="F1025" t="s">
        <v>1150</v>
      </c>
    </row>
    <row r="1026" spans="1:6" x14ac:dyDescent="0.3">
      <c r="A1026" t="s">
        <v>2333</v>
      </c>
      <c r="B1026" t="s">
        <v>875</v>
      </c>
      <c r="C1026" t="s">
        <v>1400</v>
      </c>
      <c r="D1026">
        <v>19955</v>
      </c>
      <c r="E1026">
        <v>19955</v>
      </c>
      <c r="F1026" t="s">
        <v>1150</v>
      </c>
    </row>
    <row r="1027" spans="1:6" x14ac:dyDescent="0.3">
      <c r="A1027" t="s">
        <v>2334</v>
      </c>
      <c r="B1027" t="s">
        <v>876</v>
      </c>
      <c r="C1027" t="s">
        <v>1250</v>
      </c>
      <c r="D1027">
        <v>55443</v>
      </c>
      <c r="E1027">
        <v>55443</v>
      </c>
      <c r="F1027" t="s">
        <v>1150</v>
      </c>
    </row>
    <row r="1028" spans="1:6" x14ac:dyDescent="0.3">
      <c r="A1028" t="s">
        <v>2335</v>
      </c>
      <c r="B1028" t="s">
        <v>876</v>
      </c>
      <c r="C1028" t="s">
        <v>1445</v>
      </c>
      <c r="D1028">
        <v>40847</v>
      </c>
      <c r="E1028">
        <v>40847</v>
      </c>
      <c r="F1028" t="s">
        <v>1150</v>
      </c>
    </row>
    <row r="1029" spans="1:6" x14ac:dyDescent="0.3">
      <c r="A1029" t="s">
        <v>2336</v>
      </c>
      <c r="B1029" t="s">
        <v>876</v>
      </c>
      <c r="C1029" t="s">
        <v>504</v>
      </c>
      <c r="D1029">
        <v>69480</v>
      </c>
      <c r="E1029">
        <v>69480</v>
      </c>
      <c r="F1029" t="s">
        <v>1150</v>
      </c>
    </row>
    <row r="1030" spans="1:6" x14ac:dyDescent="0.3">
      <c r="A1030" t="s">
        <v>2337</v>
      </c>
      <c r="B1030" t="s">
        <v>876</v>
      </c>
      <c r="C1030" t="s">
        <v>824</v>
      </c>
      <c r="D1030">
        <v>45107</v>
      </c>
      <c r="E1030">
        <v>0</v>
      </c>
      <c r="F1030" t="s">
        <v>1157</v>
      </c>
    </row>
    <row r="1031" spans="1:6" x14ac:dyDescent="0.3">
      <c r="A1031" t="s">
        <v>2338</v>
      </c>
      <c r="B1031" t="s">
        <v>877</v>
      </c>
      <c r="C1031" t="s">
        <v>1804</v>
      </c>
      <c r="D1031">
        <v>35201</v>
      </c>
      <c r="E1031">
        <v>0</v>
      </c>
      <c r="F1031" t="s">
        <v>1157</v>
      </c>
    </row>
    <row r="1032" spans="1:6" x14ac:dyDescent="0.3">
      <c r="A1032" t="s">
        <v>2339</v>
      </c>
      <c r="B1032" t="s">
        <v>877</v>
      </c>
      <c r="C1032" t="s">
        <v>852</v>
      </c>
      <c r="D1032">
        <v>8552</v>
      </c>
      <c r="E1032">
        <v>0</v>
      </c>
      <c r="F1032" t="s">
        <v>1157</v>
      </c>
    </row>
    <row r="1033" spans="1:6" x14ac:dyDescent="0.3">
      <c r="A1033" t="s">
        <v>2340</v>
      </c>
      <c r="B1033" t="s">
        <v>879</v>
      </c>
      <c r="C1033" t="s">
        <v>454</v>
      </c>
      <c r="D1033">
        <v>60689</v>
      </c>
      <c r="E1033">
        <v>60689</v>
      </c>
      <c r="F1033" t="s">
        <v>1150</v>
      </c>
    </row>
    <row r="1034" spans="1:6" x14ac:dyDescent="0.3">
      <c r="A1034" t="s">
        <v>2341</v>
      </c>
      <c r="B1034" t="s">
        <v>879</v>
      </c>
      <c r="C1034" t="s">
        <v>2342</v>
      </c>
      <c r="D1034">
        <v>38024</v>
      </c>
      <c r="E1034">
        <v>38024</v>
      </c>
      <c r="F1034" t="s">
        <v>1150</v>
      </c>
    </row>
    <row r="1035" spans="1:6" x14ac:dyDescent="0.3">
      <c r="A1035" t="s">
        <v>2343</v>
      </c>
      <c r="B1035" t="s">
        <v>879</v>
      </c>
      <c r="C1035" t="s">
        <v>827</v>
      </c>
      <c r="D1035">
        <v>41932</v>
      </c>
      <c r="E1035">
        <v>0</v>
      </c>
      <c r="F1035" t="s">
        <v>1157</v>
      </c>
    </row>
    <row r="1036" spans="1:6" x14ac:dyDescent="0.3">
      <c r="A1036" t="s">
        <v>2344</v>
      </c>
      <c r="B1036" t="s">
        <v>879</v>
      </c>
      <c r="C1036" t="s">
        <v>469</v>
      </c>
      <c r="D1036">
        <v>63534</v>
      </c>
      <c r="E1036">
        <v>63534</v>
      </c>
      <c r="F1036" t="s">
        <v>1150</v>
      </c>
    </row>
    <row r="1037" spans="1:6" x14ac:dyDescent="0.3">
      <c r="A1037" t="s">
        <v>2345</v>
      </c>
      <c r="B1037" t="s">
        <v>879</v>
      </c>
      <c r="C1037" t="s">
        <v>2346</v>
      </c>
      <c r="D1037">
        <v>36406</v>
      </c>
      <c r="E1037">
        <v>36406</v>
      </c>
      <c r="F1037" t="s">
        <v>1150</v>
      </c>
    </row>
    <row r="1038" spans="1:6" x14ac:dyDescent="0.3">
      <c r="A1038" t="s">
        <v>2347</v>
      </c>
      <c r="B1038" t="s">
        <v>882</v>
      </c>
      <c r="C1038" t="s">
        <v>756</v>
      </c>
      <c r="D1038">
        <v>52736</v>
      </c>
      <c r="E1038">
        <v>52736</v>
      </c>
      <c r="F1038" t="s">
        <v>1150</v>
      </c>
    </row>
    <row r="1039" spans="1:6" x14ac:dyDescent="0.3">
      <c r="A1039" t="s">
        <v>2348</v>
      </c>
      <c r="B1039" t="s">
        <v>882</v>
      </c>
      <c r="C1039" t="s">
        <v>734</v>
      </c>
      <c r="D1039">
        <v>15859</v>
      </c>
      <c r="E1039">
        <v>15859</v>
      </c>
      <c r="F1039" t="s">
        <v>1150</v>
      </c>
    </row>
    <row r="1040" spans="1:6" x14ac:dyDescent="0.3">
      <c r="A1040" t="s">
        <v>2349</v>
      </c>
      <c r="B1040" t="s">
        <v>884</v>
      </c>
      <c r="C1040" t="s">
        <v>1143</v>
      </c>
      <c r="D1040">
        <v>19717</v>
      </c>
      <c r="E1040">
        <v>19717</v>
      </c>
      <c r="F1040" t="s">
        <v>1150</v>
      </c>
    </row>
    <row r="1041" spans="1:6" x14ac:dyDescent="0.3">
      <c r="A1041" t="s">
        <v>2350</v>
      </c>
      <c r="B1041" t="s">
        <v>884</v>
      </c>
      <c r="C1041" t="s">
        <v>1437</v>
      </c>
      <c r="D1041">
        <v>26972</v>
      </c>
      <c r="E1041">
        <v>26972</v>
      </c>
      <c r="F1041" t="s">
        <v>1150</v>
      </c>
    </row>
    <row r="1042" spans="1:6" x14ac:dyDescent="0.3">
      <c r="A1042" t="s">
        <v>2351</v>
      </c>
      <c r="B1042" t="s">
        <v>887</v>
      </c>
      <c r="C1042" t="s">
        <v>717</v>
      </c>
      <c r="D1042">
        <v>52087</v>
      </c>
      <c r="E1042">
        <v>52087</v>
      </c>
      <c r="F1042" t="s">
        <v>1150</v>
      </c>
    </row>
    <row r="1043" spans="1:6" x14ac:dyDescent="0.3">
      <c r="A1043" t="s">
        <v>2352</v>
      </c>
      <c r="B1043" t="s">
        <v>887</v>
      </c>
      <c r="C1043" t="s">
        <v>472</v>
      </c>
      <c r="D1043">
        <v>28979</v>
      </c>
      <c r="E1043">
        <v>28979</v>
      </c>
      <c r="F1043" t="s">
        <v>1150</v>
      </c>
    </row>
    <row r="1044" spans="1:6" x14ac:dyDescent="0.3">
      <c r="A1044" t="s">
        <v>2353</v>
      </c>
      <c r="B1044" t="s">
        <v>888</v>
      </c>
      <c r="C1044" t="s">
        <v>416</v>
      </c>
      <c r="D1044">
        <v>60103</v>
      </c>
      <c r="E1044">
        <v>0</v>
      </c>
      <c r="F1044" t="s">
        <v>1157</v>
      </c>
    </row>
    <row r="1045" spans="1:6" x14ac:dyDescent="0.3">
      <c r="A1045" t="s">
        <v>2354</v>
      </c>
      <c r="B1045" t="s">
        <v>888</v>
      </c>
      <c r="C1045" t="s">
        <v>1342</v>
      </c>
      <c r="D1045">
        <v>20987</v>
      </c>
      <c r="E1045">
        <v>20987</v>
      </c>
      <c r="F1045" t="s">
        <v>1150</v>
      </c>
    </row>
    <row r="1046" spans="1:6" x14ac:dyDescent="0.3">
      <c r="A1046" t="s">
        <v>2355</v>
      </c>
      <c r="B1046" t="s">
        <v>888</v>
      </c>
      <c r="C1046" t="s">
        <v>2356</v>
      </c>
      <c r="D1046">
        <v>24804</v>
      </c>
      <c r="E1046">
        <v>24804</v>
      </c>
      <c r="F1046" t="s">
        <v>1150</v>
      </c>
    </row>
    <row r="1047" spans="1:6" x14ac:dyDescent="0.3">
      <c r="A1047" t="s">
        <v>2357</v>
      </c>
      <c r="B1047" t="s">
        <v>888</v>
      </c>
      <c r="C1047" t="s">
        <v>691</v>
      </c>
      <c r="D1047">
        <v>54002</v>
      </c>
      <c r="E1047">
        <v>0</v>
      </c>
      <c r="F1047" t="s">
        <v>346</v>
      </c>
    </row>
    <row r="1048" spans="1:6" x14ac:dyDescent="0.3">
      <c r="A1048" t="s">
        <v>2358</v>
      </c>
      <c r="B1048" t="s">
        <v>888</v>
      </c>
      <c r="C1048" t="s">
        <v>351</v>
      </c>
      <c r="D1048">
        <v>39275</v>
      </c>
      <c r="E1048">
        <v>39275</v>
      </c>
      <c r="F1048" t="s">
        <v>1150</v>
      </c>
    </row>
    <row r="1049" spans="1:6" x14ac:dyDescent="0.3">
      <c r="A1049" t="s">
        <v>2359</v>
      </c>
      <c r="B1049" t="s">
        <v>889</v>
      </c>
      <c r="C1049" t="s">
        <v>343</v>
      </c>
      <c r="D1049">
        <v>41806</v>
      </c>
      <c r="E1049">
        <v>0</v>
      </c>
      <c r="F1049" t="s">
        <v>346</v>
      </c>
    </row>
    <row r="1050" spans="1:6" x14ac:dyDescent="0.3">
      <c r="A1050" t="s">
        <v>2360</v>
      </c>
      <c r="B1050" t="s">
        <v>889</v>
      </c>
      <c r="C1050" t="s">
        <v>1385</v>
      </c>
      <c r="D1050">
        <v>23620</v>
      </c>
      <c r="E1050">
        <v>23620</v>
      </c>
      <c r="F1050" t="s">
        <v>1150</v>
      </c>
    </row>
    <row r="1051" spans="1:6" x14ac:dyDescent="0.3">
      <c r="A1051" t="s">
        <v>2361</v>
      </c>
      <c r="B1051" t="s">
        <v>889</v>
      </c>
      <c r="C1051" t="s">
        <v>639</v>
      </c>
      <c r="D1051">
        <v>36753</v>
      </c>
      <c r="E1051">
        <v>36753</v>
      </c>
      <c r="F1051" t="s">
        <v>1150</v>
      </c>
    </row>
    <row r="1052" spans="1:6" x14ac:dyDescent="0.3">
      <c r="A1052" t="s">
        <v>2362</v>
      </c>
      <c r="B1052" t="s">
        <v>889</v>
      </c>
      <c r="C1052" t="s">
        <v>1210</v>
      </c>
      <c r="D1052">
        <v>14496</v>
      </c>
      <c r="E1052">
        <v>14496</v>
      </c>
      <c r="F1052" t="s">
        <v>1150</v>
      </c>
    </row>
    <row r="1053" spans="1:6" x14ac:dyDescent="0.3">
      <c r="A1053" t="s">
        <v>2363</v>
      </c>
      <c r="B1053" t="s">
        <v>891</v>
      </c>
      <c r="C1053" t="s">
        <v>1120</v>
      </c>
      <c r="D1053">
        <v>30539</v>
      </c>
      <c r="E1053">
        <v>30539</v>
      </c>
      <c r="F1053" t="s">
        <v>1150</v>
      </c>
    </row>
    <row r="1054" spans="1:6" x14ac:dyDescent="0.3">
      <c r="A1054" t="s">
        <v>2364</v>
      </c>
      <c r="B1054" t="s">
        <v>891</v>
      </c>
      <c r="C1054" t="s">
        <v>1609</v>
      </c>
      <c r="D1054">
        <v>13931</v>
      </c>
      <c r="E1054">
        <v>0</v>
      </c>
      <c r="F1054" t="s">
        <v>1157</v>
      </c>
    </row>
    <row r="1055" spans="1:6" x14ac:dyDescent="0.3">
      <c r="A1055" t="s">
        <v>2365</v>
      </c>
      <c r="B1055" t="s">
        <v>891</v>
      </c>
      <c r="C1055" t="s">
        <v>1605</v>
      </c>
      <c r="D1055">
        <v>34620</v>
      </c>
      <c r="E1055">
        <v>34620</v>
      </c>
      <c r="F1055" t="s">
        <v>1150</v>
      </c>
    </row>
    <row r="1056" spans="1:6" x14ac:dyDescent="0.3">
      <c r="A1056" t="s">
        <v>2366</v>
      </c>
      <c r="B1056" t="s">
        <v>891</v>
      </c>
      <c r="C1056" t="s">
        <v>1576</v>
      </c>
      <c r="D1056">
        <v>13165</v>
      </c>
      <c r="E1056">
        <v>13165</v>
      </c>
      <c r="F1056" t="s">
        <v>1150</v>
      </c>
    </row>
    <row r="1057" spans="1:6" x14ac:dyDescent="0.3">
      <c r="A1057" t="s">
        <v>2367</v>
      </c>
      <c r="B1057" t="s">
        <v>891</v>
      </c>
      <c r="C1057" t="s">
        <v>1003</v>
      </c>
      <c r="D1057">
        <v>53748</v>
      </c>
      <c r="E1057">
        <v>53748</v>
      </c>
      <c r="F1057" t="s">
        <v>1150</v>
      </c>
    </row>
    <row r="1058" spans="1:6" x14ac:dyDescent="0.3">
      <c r="A1058" t="s">
        <v>2368</v>
      </c>
      <c r="B1058" t="s">
        <v>893</v>
      </c>
      <c r="C1058" t="s">
        <v>1409</v>
      </c>
      <c r="D1058">
        <v>28628</v>
      </c>
      <c r="E1058">
        <v>28628</v>
      </c>
      <c r="F1058" t="s">
        <v>1150</v>
      </c>
    </row>
    <row r="1059" spans="1:6" x14ac:dyDescent="0.3">
      <c r="A1059" t="s">
        <v>2369</v>
      </c>
      <c r="B1059" t="s">
        <v>893</v>
      </c>
      <c r="C1059" t="s">
        <v>1242</v>
      </c>
      <c r="D1059">
        <v>62695</v>
      </c>
      <c r="E1059">
        <v>62695</v>
      </c>
      <c r="F1059" t="s">
        <v>1150</v>
      </c>
    </row>
    <row r="1060" spans="1:6" x14ac:dyDescent="0.3">
      <c r="A1060" t="s">
        <v>2370</v>
      </c>
      <c r="B1060" t="s">
        <v>893</v>
      </c>
      <c r="C1060" t="s">
        <v>1140</v>
      </c>
      <c r="D1060">
        <v>24452</v>
      </c>
      <c r="E1060">
        <v>24452</v>
      </c>
      <c r="F1060" t="s">
        <v>1150</v>
      </c>
    </row>
    <row r="1061" spans="1:6" x14ac:dyDescent="0.3">
      <c r="A1061" t="s">
        <v>2371</v>
      </c>
      <c r="B1061" t="s">
        <v>893</v>
      </c>
      <c r="C1061" t="s">
        <v>1176</v>
      </c>
      <c r="D1061">
        <v>51530</v>
      </c>
      <c r="E1061">
        <v>0</v>
      </c>
      <c r="F1061" t="s">
        <v>346</v>
      </c>
    </row>
    <row r="1062" spans="1:6" x14ac:dyDescent="0.3">
      <c r="A1062" t="s">
        <v>2372</v>
      </c>
      <c r="B1062" t="s">
        <v>894</v>
      </c>
      <c r="C1062" t="s">
        <v>1525</v>
      </c>
      <c r="D1062">
        <v>72496</v>
      </c>
      <c r="E1062">
        <v>0</v>
      </c>
      <c r="F1062" t="s">
        <v>1157</v>
      </c>
    </row>
    <row r="1063" spans="1:6" x14ac:dyDescent="0.3">
      <c r="A1063" t="s">
        <v>2373</v>
      </c>
      <c r="B1063" t="s">
        <v>894</v>
      </c>
      <c r="C1063" t="s">
        <v>588</v>
      </c>
      <c r="D1063">
        <v>23818</v>
      </c>
      <c r="E1063">
        <v>0</v>
      </c>
      <c r="F1063" t="s">
        <v>1157</v>
      </c>
    </row>
    <row r="1064" spans="1:6" x14ac:dyDescent="0.3">
      <c r="A1064" t="s">
        <v>2374</v>
      </c>
      <c r="B1064" t="s">
        <v>894</v>
      </c>
      <c r="C1064" t="s">
        <v>1700</v>
      </c>
      <c r="D1064">
        <v>29866</v>
      </c>
      <c r="E1064">
        <v>29866</v>
      </c>
      <c r="F1064" t="s">
        <v>1150</v>
      </c>
    </row>
    <row r="1065" spans="1:6" x14ac:dyDescent="0.3">
      <c r="A1065" t="s">
        <v>2375</v>
      </c>
      <c r="B1065" t="s">
        <v>896</v>
      </c>
      <c r="C1065" t="s">
        <v>2376</v>
      </c>
      <c r="D1065">
        <v>54942</v>
      </c>
      <c r="E1065">
        <v>54942</v>
      </c>
      <c r="F1065" t="s">
        <v>1150</v>
      </c>
    </row>
    <row r="1066" spans="1:6" x14ac:dyDescent="0.3">
      <c r="A1066" t="s">
        <v>2377</v>
      </c>
      <c r="B1066" t="s">
        <v>896</v>
      </c>
      <c r="C1066" t="s">
        <v>899</v>
      </c>
      <c r="D1066">
        <v>24303</v>
      </c>
      <c r="E1066">
        <v>0</v>
      </c>
      <c r="F1066" t="s">
        <v>1157</v>
      </c>
    </row>
    <row r="1067" spans="1:6" x14ac:dyDescent="0.3">
      <c r="A1067" t="s">
        <v>2378</v>
      </c>
      <c r="B1067" t="s">
        <v>896</v>
      </c>
      <c r="C1067" t="s">
        <v>1568</v>
      </c>
      <c r="D1067">
        <v>19165</v>
      </c>
      <c r="E1067">
        <v>0</v>
      </c>
      <c r="F1067" t="s">
        <v>346</v>
      </c>
    </row>
    <row r="1068" spans="1:6" x14ac:dyDescent="0.3">
      <c r="A1068" t="s">
        <v>2379</v>
      </c>
      <c r="B1068" t="s">
        <v>897</v>
      </c>
      <c r="C1068" t="s">
        <v>1397</v>
      </c>
      <c r="D1068">
        <v>46897</v>
      </c>
      <c r="E1068">
        <v>46897</v>
      </c>
      <c r="F1068" t="s">
        <v>1150</v>
      </c>
    </row>
    <row r="1069" spans="1:6" x14ac:dyDescent="0.3">
      <c r="A1069" t="s">
        <v>2380</v>
      </c>
      <c r="B1069" t="s">
        <v>897</v>
      </c>
      <c r="C1069" t="s">
        <v>694</v>
      </c>
      <c r="D1069">
        <v>69469</v>
      </c>
      <c r="E1069">
        <v>69469</v>
      </c>
      <c r="F1069" t="s">
        <v>1150</v>
      </c>
    </row>
    <row r="1070" spans="1:6" x14ac:dyDescent="0.3">
      <c r="A1070" t="s">
        <v>2381</v>
      </c>
      <c r="B1070" t="s">
        <v>900</v>
      </c>
      <c r="C1070" t="s">
        <v>1449</v>
      </c>
      <c r="D1070">
        <v>49201</v>
      </c>
      <c r="E1070">
        <v>49201</v>
      </c>
      <c r="F1070" t="s">
        <v>1150</v>
      </c>
    </row>
    <row r="1071" spans="1:6" x14ac:dyDescent="0.3">
      <c r="A1071" t="s">
        <v>2382</v>
      </c>
      <c r="B1071" t="s">
        <v>900</v>
      </c>
      <c r="C1071" t="s">
        <v>479</v>
      </c>
      <c r="D1071">
        <v>71814</v>
      </c>
      <c r="E1071">
        <v>71814</v>
      </c>
      <c r="F1071" t="s">
        <v>1150</v>
      </c>
    </row>
    <row r="1072" spans="1:6" x14ac:dyDescent="0.3">
      <c r="A1072" t="s">
        <v>2383</v>
      </c>
      <c r="B1072" t="s">
        <v>900</v>
      </c>
      <c r="C1072" t="s">
        <v>606</v>
      </c>
      <c r="D1072">
        <v>33505</v>
      </c>
      <c r="E1072">
        <v>0</v>
      </c>
      <c r="F1072" t="s">
        <v>346</v>
      </c>
    </row>
    <row r="1073" spans="1:6" x14ac:dyDescent="0.3">
      <c r="A1073" t="s">
        <v>2384</v>
      </c>
      <c r="B1073" t="s">
        <v>900</v>
      </c>
      <c r="C1073" t="s">
        <v>1750</v>
      </c>
      <c r="D1073">
        <v>29002</v>
      </c>
      <c r="E1073">
        <v>29002</v>
      </c>
      <c r="F1073" t="s">
        <v>1150</v>
      </c>
    </row>
    <row r="1074" spans="1:6" x14ac:dyDescent="0.3">
      <c r="A1074" t="s">
        <v>2385</v>
      </c>
      <c r="B1074" t="s">
        <v>901</v>
      </c>
      <c r="C1074" t="s">
        <v>2386</v>
      </c>
      <c r="D1074">
        <v>49372</v>
      </c>
      <c r="E1074">
        <v>49372</v>
      </c>
      <c r="F1074" t="s">
        <v>1150</v>
      </c>
    </row>
    <row r="1075" spans="1:6" x14ac:dyDescent="0.3">
      <c r="A1075" t="s">
        <v>2387</v>
      </c>
      <c r="B1075" t="s">
        <v>901</v>
      </c>
      <c r="C1075" t="s">
        <v>487</v>
      </c>
      <c r="D1075">
        <v>5298</v>
      </c>
      <c r="E1075">
        <v>5298</v>
      </c>
      <c r="F1075" t="s">
        <v>1150</v>
      </c>
    </row>
    <row r="1076" spans="1:6" x14ac:dyDescent="0.3">
      <c r="A1076" t="s">
        <v>2388</v>
      </c>
      <c r="B1076" t="s">
        <v>901</v>
      </c>
      <c r="C1076" t="s">
        <v>1785</v>
      </c>
      <c r="D1076">
        <v>12293</v>
      </c>
      <c r="E1076">
        <v>12293</v>
      </c>
      <c r="F1076" t="s">
        <v>1150</v>
      </c>
    </row>
    <row r="1077" spans="1:6" x14ac:dyDescent="0.3">
      <c r="A1077" t="s">
        <v>2389</v>
      </c>
      <c r="B1077" t="s">
        <v>902</v>
      </c>
      <c r="C1077" t="s">
        <v>1673</v>
      </c>
      <c r="D1077">
        <v>8465</v>
      </c>
      <c r="E1077">
        <v>8465</v>
      </c>
      <c r="F1077" t="s">
        <v>1150</v>
      </c>
    </row>
    <row r="1078" spans="1:6" x14ac:dyDescent="0.3">
      <c r="A1078" t="s">
        <v>2390</v>
      </c>
      <c r="B1078" t="s">
        <v>902</v>
      </c>
      <c r="C1078" t="s">
        <v>453</v>
      </c>
      <c r="D1078">
        <v>7245</v>
      </c>
      <c r="E1078">
        <v>7245</v>
      </c>
      <c r="F1078" t="s">
        <v>1150</v>
      </c>
    </row>
    <row r="1079" spans="1:6" x14ac:dyDescent="0.3">
      <c r="A1079" t="s">
        <v>2391</v>
      </c>
      <c r="B1079" t="s">
        <v>902</v>
      </c>
      <c r="C1079" t="s">
        <v>1224</v>
      </c>
      <c r="D1079">
        <v>51161</v>
      </c>
      <c r="E1079">
        <v>0</v>
      </c>
      <c r="F1079" t="s">
        <v>1157</v>
      </c>
    </row>
    <row r="1080" spans="1:6" x14ac:dyDescent="0.3">
      <c r="A1080" t="s">
        <v>2392</v>
      </c>
      <c r="B1080" t="s">
        <v>902</v>
      </c>
      <c r="C1080" t="s">
        <v>1193</v>
      </c>
      <c r="D1080">
        <v>22484</v>
      </c>
      <c r="E1080">
        <v>22484</v>
      </c>
      <c r="F1080" t="s">
        <v>1150</v>
      </c>
    </row>
    <row r="1081" spans="1:6" x14ac:dyDescent="0.3">
      <c r="A1081" t="s">
        <v>2393</v>
      </c>
      <c r="B1081" t="s">
        <v>903</v>
      </c>
      <c r="C1081" t="s">
        <v>1574</v>
      </c>
      <c r="D1081">
        <v>27290</v>
      </c>
      <c r="E1081">
        <v>0</v>
      </c>
      <c r="F1081" t="s">
        <v>346</v>
      </c>
    </row>
    <row r="1082" spans="1:6" x14ac:dyDescent="0.3">
      <c r="A1082" t="s">
        <v>2394</v>
      </c>
      <c r="B1082" t="s">
        <v>903</v>
      </c>
      <c r="C1082" t="s">
        <v>359</v>
      </c>
      <c r="D1082">
        <v>26752</v>
      </c>
      <c r="E1082">
        <v>26752</v>
      </c>
      <c r="F1082" t="s">
        <v>1150</v>
      </c>
    </row>
    <row r="1083" spans="1:6" x14ac:dyDescent="0.3">
      <c r="A1083" t="s">
        <v>2395</v>
      </c>
      <c r="B1083" t="s">
        <v>903</v>
      </c>
      <c r="C1083" t="s">
        <v>396</v>
      </c>
      <c r="D1083">
        <v>52310</v>
      </c>
      <c r="E1083">
        <v>0</v>
      </c>
      <c r="F1083" t="s">
        <v>346</v>
      </c>
    </row>
    <row r="1084" spans="1:6" x14ac:dyDescent="0.3">
      <c r="A1084" t="s">
        <v>2396</v>
      </c>
      <c r="B1084" t="s">
        <v>904</v>
      </c>
      <c r="C1084" t="s">
        <v>442</v>
      </c>
      <c r="D1084">
        <v>65401</v>
      </c>
      <c r="E1084">
        <v>65401</v>
      </c>
      <c r="F1084" t="s">
        <v>1150</v>
      </c>
    </row>
    <row r="1085" spans="1:6" x14ac:dyDescent="0.3">
      <c r="A1085" t="s">
        <v>2397</v>
      </c>
      <c r="B1085" t="s">
        <v>904</v>
      </c>
      <c r="C1085" t="s">
        <v>1366</v>
      </c>
      <c r="D1085">
        <v>69286</v>
      </c>
      <c r="E1085">
        <v>69286</v>
      </c>
      <c r="F1085" t="s">
        <v>1150</v>
      </c>
    </row>
    <row r="1086" spans="1:6" x14ac:dyDescent="0.3">
      <c r="A1086" t="s">
        <v>2398</v>
      </c>
      <c r="B1086" t="s">
        <v>904</v>
      </c>
      <c r="C1086" t="s">
        <v>1472</v>
      </c>
      <c r="D1086">
        <v>70316</v>
      </c>
      <c r="E1086">
        <v>70316</v>
      </c>
      <c r="F1086" t="s">
        <v>1150</v>
      </c>
    </row>
    <row r="1087" spans="1:6" x14ac:dyDescent="0.3">
      <c r="A1087" t="s">
        <v>2399</v>
      </c>
      <c r="B1087" t="s">
        <v>904</v>
      </c>
      <c r="C1087" t="s">
        <v>1397</v>
      </c>
      <c r="D1087">
        <v>30228</v>
      </c>
      <c r="E1087">
        <v>30228</v>
      </c>
      <c r="F1087" t="s">
        <v>1150</v>
      </c>
    </row>
    <row r="1088" spans="1:6" x14ac:dyDescent="0.3">
      <c r="A1088" t="s">
        <v>2400</v>
      </c>
      <c r="B1088" t="s">
        <v>907</v>
      </c>
      <c r="C1088" t="s">
        <v>1263</v>
      </c>
      <c r="D1088">
        <v>61126</v>
      </c>
      <c r="E1088">
        <v>61126</v>
      </c>
      <c r="F1088" t="s">
        <v>1150</v>
      </c>
    </row>
    <row r="1089" spans="1:6" x14ac:dyDescent="0.3">
      <c r="A1089" t="s">
        <v>2401</v>
      </c>
      <c r="B1089" t="s">
        <v>907</v>
      </c>
      <c r="C1089" t="s">
        <v>538</v>
      </c>
      <c r="D1089">
        <v>57136</v>
      </c>
      <c r="E1089">
        <v>0</v>
      </c>
      <c r="F1089" t="s">
        <v>346</v>
      </c>
    </row>
    <row r="1090" spans="1:6" x14ac:dyDescent="0.3">
      <c r="A1090" t="s">
        <v>2402</v>
      </c>
      <c r="B1090" t="s">
        <v>907</v>
      </c>
      <c r="C1090" t="s">
        <v>604</v>
      </c>
      <c r="D1090">
        <v>36929</v>
      </c>
      <c r="E1090">
        <v>36929</v>
      </c>
      <c r="F1090" t="s">
        <v>1150</v>
      </c>
    </row>
    <row r="1091" spans="1:6" x14ac:dyDescent="0.3">
      <c r="A1091" t="s">
        <v>2403</v>
      </c>
      <c r="B1091" t="s">
        <v>907</v>
      </c>
      <c r="C1091" t="s">
        <v>540</v>
      </c>
      <c r="D1091">
        <v>45385</v>
      </c>
      <c r="E1091">
        <v>0</v>
      </c>
      <c r="F1091" t="s">
        <v>1157</v>
      </c>
    </row>
    <row r="1092" spans="1:6" x14ac:dyDescent="0.3">
      <c r="A1092" t="s">
        <v>2404</v>
      </c>
      <c r="B1092" t="s">
        <v>908</v>
      </c>
      <c r="C1092" t="s">
        <v>1660</v>
      </c>
      <c r="D1092">
        <v>17119</v>
      </c>
      <c r="E1092">
        <v>17119</v>
      </c>
      <c r="F1092" t="s">
        <v>1150</v>
      </c>
    </row>
    <row r="1093" spans="1:6" x14ac:dyDescent="0.3">
      <c r="A1093" t="s">
        <v>2405</v>
      </c>
      <c r="B1093" t="s">
        <v>908</v>
      </c>
      <c r="C1093" t="s">
        <v>1237</v>
      </c>
      <c r="D1093">
        <v>46459</v>
      </c>
      <c r="E1093">
        <v>0</v>
      </c>
      <c r="F1093" t="s">
        <v>1157</v>
      </c>
    </row>
    <row r="1094" spans="1:6" x14ac:dyDescent="0.3">
      <c r="A1094" t="s">
        <v>2406</v>
      </c>
      <c r="B1094" t="s">
        <v>909</v>
      </c>
      <c r="C1094" t="s">
        <v>936</v>
      </c>
      <c r="D1094">
        <v>63502</v>
      </c>
      <c r="E1094">
        <v>63502</v>
      </c>
      <c r="F1094" t="s">
        <v>1150</v>
      </c>
    </row>
    <row r="1095" spans="1:6" x14ac:dyDescent="0.3">
      <c r="A1095" t="s">
        <v>2407</v>
      </c>
      <c r="B1095" t="s">
        <v>909</v>
      </c>
      <c r="C1095" t="s">
        <v>1533</v>
      </c>
      <c r="D1095">
        <v>39216</v>
      </c>
      <c r="E1095">
        <v>39216</v>
      </c>
      <c r="F1095" t="s">
        <v>1150</v>
      </c>
    </row>
    <row r="1096" spans="1:6" x14ac:dyDescent="0.3">
      <c r="A1096" t="s">
        <v>2408</v>
      </c>
      <c r="B1096" t="s">
        <v>909</v>
      </c>
      <c r="C1096" t="s">
        <v>556</v>
      </c>
      <c r="D1096">
        <v>60100</v>
      </c>
      <c r="E1096">
        <v>0</v>
      </c>
      <c r="F1096" t="s">
        <v>1157</v>
      </c>
    </row>
    <row r="1097" spans="1:6" x14ac:dyDescent="0.3">
      <c r="A1097" t="s">
        <v>2409</v>
      </c>
      <c r="B1097" t="s">
        <v>909</v>
      </c>
      <c r="C1097" t="s">
        <v>711</v>
      </c>
      <c r="D1097">
        <v>39973</v>
      </c>
      <c r="E1097">
        <v>39973</v>
      </c>
      <c r="F1097" t="s">
        <v>1150</v>
      </c>
    </row>
    <row r="1098" spans="1:6" x14ac:dyDescent="0.3">
      <c r="A1098" t="s">
        <v>2410</v>
      </c>
      <c r="B1098" t="s">
        <v>910</v>
      </c>
      <c r="C1098" t="s">
        <v>759</v>
      </c>
      <c r="D1098">
        <v>67870</v>
      </c>
      <c r="E1098">
        <v>67870</v>
      </c>
      <c r="F1098" t="s">
        <v>1150</v>
      </c>
    </row>
    <row r="1099" spans="1:6" x14ac:dyDescent="0.3">
      <c r="A1099" t="s">
        <v>2411</v>
      </c>
      <c r="B1099" t="s">
        <v>910</v>
      </c>
      <c r="C1099" t="s">
        <v>375</v>
      </c>
      <c r="D1099">
        <v>73880</v>
      </c>
      <c r="E1099">
        <v>0</v>
      </c>
      <c r="F1099" t="s">
        <v>346</v>
      </c>
    </row>
    <row r="1100" spans="1:6" x14ac:dyDescent="0.3">
      <c r="A1100" t="s">
        <v>2412</v>
      </c>
      <c r="B1100" t="s">
        <v>910</v>
      </c>
      <c r="C1100" t="s">
        <v>1435</v>
      </c>
      <c r="D1100">
        <v>40282</v>
      </c>
      <c r="E1100">
        <v>40282</v>
      </c>
      <c r="F1100" t="s">
        <v>1150</v>
      </c>
    </row>
    <row r="1101" spans="1:6" x14ac:dyDescent="0.3">
      <c r="A1101" t="s">
        <v>2413</v>
      </c>
      <c r="B1101" t="s">
        <v>910</v>
      </c>
      <c r="C1101" t="s">
        <v>343</v>
      </c>
      <c r="D1101">
        <v>16311</v>
      </c>
      <c r="E1101">
        <v>16311</v>
      </c>
      <c r="F1101" t="s">
        <v>1150</v>
      </c>
    </row>
    <row r="1102" spans="1:6" x14ac:dyDescent="0.3">
      <c r="A1102" t="s">
        <v>2414</v>
      </c>
      <c r="B1102" t="s">
        <v>910</v>
      </c>
      <c r="C1102" t="s">
        <v>380</v>
      </c>
      <c r="D1102">
        <v>51428</v>
      </c>
      <c r="E1102">
        <v>51428</v>
      </c>
      <c r="F1102" t="s">
        <v>1150</v>
      </c>
    </row>
    <row r="1103" spans="1:6" x14ac:dyDescent="0.3">
      <c r="A1103" t="s">
        <v>2415</v>
      </c>
      <c r="B1103" t="s">
        <v>911</v>
      </c>
      <c r="C1103" t="s">
        <v>740</v>
      </c>
      <c r="D1103">
        <v>44914</v>
      </c>
      <c r="E1103">
        <v>0</v>
      </c>
      <c r="F1103" t="s">
        <v>1157</v>
      </c>
    </row>
    <row r="1104" spans="1:6" x14ac:dyDescent="0.3">
      <c r="A1104" t="s">
        <v>2416</v>
      </c>
      <c r="B1104" t="s">
        <v>911</v>
      </c>
      <c r="C1104" t="s">
        <v>981</v>
      </c>
      <c r="D1104">
        <v>49390</v>
      </c>
      <c r="E1104">
        <v>49390</v>
      </c>
      <c r="F1104" t="s">
        <v>1150</v>
      </c>
    </row>
    <row r="1105" spans="1:6" x14ac:dyDescent="0.3">
      <c r="A1105" t="s">
        <v>2417</v>
      </c>
      <c r="B1105" t="s">
        <v>911</v>
      </c>
      <c r="C1105" t="s">
        <v>686</v>
      </c>
      <c r="D1105">
        <v>72987</v>
      </c>
      <c r="E1105">
        <v>0</v>
      </c>
      <c r="F1105" t="s">
        <v>346</v>
      </c>
    </row>
    <row r="1106" spans="1:6" x14ac:dyDescent="0.3">
      <c r="A1106" t="s">
        <v>2418</v>
      </c>
      <c r="B1106" t="s">
        <v>911</v>
      </c>
      <c r="C1106" t="s">
        <v>711</v>
      </c>
      <c r="D1106">
        <v>10579</v>
      </c>
      <c r="E1106">
        <v>0</v>
      </c>
      <c r="F1106" t="s">
        <v>346</v>
      </c>
    </row>
    <row r="1107" spans="1:6" x14ac:dyDescent="0.3">
      <c r="A1107" t="s">
        <v>2419</v>
      </c>
      <c r="B1107" t="s">
        <v>912</v>
      </c>
      <c r="C1107" t="s">
        <v>1058</v>
      </c>
      <c r="D1107">
        <v>61029</v>
      </c>
      <c r="E1107">
        <v>0</v>
      </c>
      <c r="F1107" t="s">
        <v>1157</v>
      </c>
    </row>
    <row r="1108" spans="1:6" x14ac:dyDescent="0.3">
      <c r="A1108" t="s">
        <v>2420</v>
      </c>
      <c r="B1108" t="s">
        <v>912</v>
      </c>
      <c r="C1108" t="s">
        <v>453</v>
      </c>
      <c r="D1108">
        <v>6786</v>
      </c>
      <c r="E1108">
        <v>6786</v>
      </c>
      <c r="F1108" t="s">
        <v>1150</v>
      </c>
    </row>
    <row r="1109" spans="1:6" x14ac:dyDescent="0.3">
      <c r="A1109" t="s">
        <v>2421</v>
      </c>
      <c r="B1109" t="s">
        <v>913</v>
      </c>
      <c r="C1109" t="s">
        <v>668</v>
      </c>
      <c r="D1109">
        <v>70125</v>
      </c>
      <c r="E1109">
        <v>70125</v>
      </c>
      <c r="F1109" t="s">
        <v>1150</v>
      </c>
    </row>
    <row r="1110" spans="1:6" x14ac:dyDescent="0.3">
      <c r="A1110" t="s">
        <v>2422</v>
      </c>
      <c r="B1110" t="s">
        <v>913</v>
      </c>
      <c r="C1110" t="s">
        <v>1037</v>
      </c>
      <c r="D1110">
        <v>44973</v>
      </c>
      <c r="E1110">
        <v>0</v>
      </c>
      <c r="F1110" t="s">
        <v>1157</v>
      </c>
    </row>
    <row r="1111" spans="1:6" x14ac:dyDescent="0.3">
      <c r="A1111" t="s">
        <v>2423</v>
      </c>
      <c r="B1111" t="s">
        <v>914</v>
      </c>
      <c r="C1111" t="s">
        <v>766</v>
      </c>
      <c r="D1111">
        <v>64664</v>
      </c>
      <c r="E1111">
        <v>64664</v>
      </c>
      <c r="F1111" t="s">
        <v>1150</v>
      </c>
    </row>
    <row r="1112" spans="1:6" x14ac:dyDescent="0.3">
      <c r="A1112" t="s">
        <v>2424</v>
      </c>
      <c r="B1112" t="s">
        <v>914</v>
      </c>
      <c r="C1112" t="s">
        <v>2013</v>
      </c>
      <c r="D1112">
        <v>58622</v>
      </c>
      <c r="E1112">
        <v>0</v>
      </c>
      <c r="F1112" t="s">
        <v>346</v>
      </c>
    </row>
    <row r="1113" spans="1:6" x14ac:dyDescent="0.3">
      <c r="A1113" t="s">
        <v>2425</v>
      </c>
      <c r="B1113" t="s">
        <v>916</v>
      </c>
      <c r="C1113" t="s">
        <v>1242</v>
      </c>
      <c r="D1113">
        <v>74342</v>
      </c>
      <c r="E1113">
        <v>74342</v>
      </c>
      <c r="F1113" t="s">
        <v>1150</v>
      </c>
    </row>
    <row r="1114" spans="1:6" x14ac:dyDescent="0.3">
      <c r="A1114" t="s">
        <v>2426</v>
      </c>
      <c r="B1114" t="s">
        <v>916</v>
      </c>
      <c r="C1114" t="s">
        <v>1237</v>
      </c>
      <c r="D1114">
        <v>8416</v>
      </c>
      <c r="E1114">
        <v>8416</v>
      </c>
      <c r="F1114" t="s">
        <v>1150</v>
      </c>
    </row>
    <row r="1115" spans="1:6" x14ac:dyDescent="0.3">
      <c r="A1115" t="s">
        <v>2427</v>
      </c>
      <c r="B1115" t="s">
        <v>916</v>
      </c>
      <c r="C1115" t="s">
        <v>2428</v>
      </c>
      <c r="D1115">
        <v>42444</v>
      </c>
      <c r="E1115">
        <v>0</v>
      </c>
      <c r="F1115" t="s">
        <v>346</v>
      </c>
    </row>
    <row r="1116" spans="1:6" x14ac:dyDescent="0.3">
      <c r="A1116" t="s">
        <v>2429</v>
      </c>
      <c r="B1116" t="s">
        <v>916</v>
      </c>
      <c r="C1116" t="s">
        <v>425</v>
      </c>
      <c r="D1116">
        <v>17666</v>
      </c>
      <c r="E1116">
        <v>17666</v>
      </c>
      <c r="F1116" t="s">
        <v>1150</v>
      </c>
    </row>
    <row r="1117" spans="1:6" x14ac:dyDescent="0.3">
      <c r="A1117" t="s">
        <v>2430</v>
      </c>
      <c r="B1117" t="s">
        <v>917</v>
      </c>
      <c r="C1117" t="s">
        <v>641</v>
      </c>
      <c r="D1117">
        <v>72738</v>
      </c>
      <c r="E1117">
        <v>0</v>
      </c>
      <c r="F1117" t="s">
        <v>1157</v>
      </c>
    </row>
    <row r="1118" spans="1:6" x14ac:dyDescent="0.3">
      <c r="A1118" t="s">
        <v>2431</v>
      </c>
      <c r="B1118" t="s">
        <v>917</v>
      </c>
      <c r="C1118" t="s">
        <v>550</v>
      </c>
      <c r="D1118">
        <v>19703</v>
      </c>
      <c r="E1118">
        <v>19703</v>
      </c>
      <c r="F1118" t="s">
        <v>1150</v>
      </c>
    </row>
    <row r="1119" spans="1:6" x14ac:dyDescent="0.3">
      <c r="A1119" t="s">
        <v>2432</v>
      </c>
      <c r="B1119" t="s">
        <v>919</v>
      </c>
      <c r="C1119" t="s">
        <v>968</v>
      </c>
      <c r="D1119">
        <v>15365</v>
      </c>
      <c r="E1119">
        <v>15365</v>
      </c>
      <c r="F1119" t="s">
        <v>1150</v>
      </c>
    </row>
    <row r="1120" spans="1:6" x14ac:dyDescent="0.3">
      <c r="A1120" t="s">
        <v>2433</v>
      </c>
      <c r="B1120" t="s">
        <v>919</v>
      </c>
      <c r="C1120" t="s">
        <v>479</v>
      </c>
      <c r="D1120">
        <v>5987</v>
      </c>
      <c r="E1120">
        <v>0</v>
      </c>
      <c r="F1120" t="s">
        <v>346</v>
      </c>
    </row>
    <row r="1121" spans="1:6" x14ac:dyDescent="0.3">
      <c r="A1121" t="s">
        <v>2434</v>
      </c>
      <c r="B1121" t="s">
        <v>919</v>
      </c>
      <c r="C1121" t="s">
        <v>536</v>
      </c>
      <c r="D1121">
        <v>30168</v>
      </c>
      <c r="E1121">
        <v>0</v>
      </c>
      <c r="F1121" t="s">
        <v>1157</v>
      </c>
    </row>
    <row r="1122" spans="1:6" x14ac:dyDescent="0.3">
      <c r="A1122" t="s">
        <v>2435</v>
      </c>
      <c r="B1122" t="s">
        <v>919</v>
      </c>
      <c r="C1122" t="s">
        <v>777</v>
      </c>
      <c r="D1122">
        <v>11583</v>
      </c>
      <c r="E1122">
        <v>11583</v>
      </c>
      <c r="F1122" t="s">
        <v>1150</v>
      </c>
    </row>
    <row r="1123" spans="1:6" x14ac:dyDescent="0.3">
      <c r="A1123" t="s">
        <v>2436</v>
      </c>
      <c r="B1123" t="s">
        <v>920</v>
      </c>
      <c r="C1123" t="s">
        <v>1512</v>
      </c>
      <c r="D1123">
        <v>40932</v>
      </c>
      <c r="E1123">
        <v>40932</v>
      </c>
      <c r="F1123" t="s">
        <v>1150</v>
      </c>
    </row>
    <row r="1124" spans="1:6" x14ac:dyDescent="0.3">
      <c r="A1124" t="s">
        <v>2437</v>
      </c>
      <c r="B1124" t="s">
        <v>920</v>
      </c>
      <c r="C1124" t="s">
        <v>621</v>
      </c>
      <c r="D1124">
        <v>51676</v>
      </c>
      <c r="E1124">
        <v>0</v>
      </c>
      <c r="F1124" t="s">
        <v>346</v>
      </c>
    </row>
    <row r="1125" spans="1:6" x14ac:dyDescent="0.3">
      <c r="A1125" t="s">
        <v>2438</v>
      </c>
      <c r="B1125" t="s">
        <v>921</v>
      </c>
      <c r="C1125" t="s">
        <v>2212</v>
      </c>
      <c r="D1125">
        <v>48793</v>
      </c>
      <c r="E1125">
        <v>48793</v>
      </c>
      <c r="F1125" t="s">
        <v>1150</v>
      </c>
    </row>
    <row r="1126" spans="1:6" x14ac:dyDescent="0.3">
      <c r="A1126" t="s">
        <v>2439</v>
      </c>
      <c r="B1126" t="s">
        <v>921</v>
      </c>
      <c r="C1126" t="s">
        <v>721</v>
      </c>
      <c r="D1126">
        <v>26895</v>
      </c>
      <c r="E1126">
        <v>26895</v>
      </c>
      <c r="F1126" t="s">
        <v>1150</v>
      </c>
    </row>
    <row r="1127" spans="1:6" x14ac:dyDescent="0.3">
      <c r="A1127" t="s">
        <v>2440</v>
      </c>
      <c r="B1127" t="s">
        <v>921</v>
      </c>
      <c r="C1127" t="s">
        <v>576</v>
      </c>
      <c r="D1127">
        <v>60798</v>
      </c>
      <c r="E1127">
        <v>60798</v>
      </c>
      <c r="F1127" t="s">
        <v>1150</v>
      </c>
    </row>
    <row r="1128" spans="1:6" x14ac:dyDescent="0.3">
      <c r="A1128" t="s">
        <v>2441</v>
      </c>
      <c r="B1128" t="s">
        <v>923</v>
      </c>
      <c r="C1128" t="s">
        <v>330</v>
      </c>
      <c r="D1128">
        <v>68736</v>
      </c>
      <c r="E1128">
        <v>0</v>
      </c>
      <c r="F1128" t="s">
        <v>1157</v>
      </c>
    </row>
    <row r="1129" spans="1:6" x14ac:dyDescent="0.3">
      <c r="A1129" t="s">
        <v>2442</v>
      </c>
      <c r="B1129" t="s">
        <v>923</v>
      </c>
      <c r="C1129" t="s">
        <v>805</v>
      </c>
      <c r="D1129">
        <v>5524</v>
      </c>
      <c r="E1129">
        <v>0</v>
      </c>
      <c r="F1129" t="s">
        <v>1157</v>
      </c>
    </row>
    <row r="1130" spans="1:6" x14ac:dyDescent="0.3">
      <c r="A1130" t="s">
        <v>2443</v>
      </c>
      <c r="B1130" t="s">
        <v>923</v>
      </c>
      <c r="C1130" t="s">
        <v>700</v>
      </c>
      <c r="D1130">
        <v>73746</v>
      </c>
      <c r="E1130">
        <v>73746</v>
      </c>
      <c r="F1130" t="s">
        <v>1150</v>
      </c>
    </row>
    <row r="1131" spans="1:6" x14ac:dyDescent="0.3">
      <c r="A1131" t="s">
        <v>2444</v>
      </c>
      <c r="B1131" t="s">
        <v>924</v>
      </c>
      <c r="C1131" t="s">
        <v>925</v>
      </c>
      <c r="D1131">
        <v>56387</v>
      </c>
      <c r="E1131">
        <v>0</v>
      </c>
      <c r="F1131" t="s">
        <v>1157</v>
      </c>
    </row>
    <row r="1132" spans="1:6" x14ac:dyDescent="0.3">
      <c r="A1132" t="s">
        <v>2445</v>
      </c>
      <c r="B1132" t="s">
        <v>924</v>
      </c>
      <c r="C1132" t="s">
        <v>1876</v>
      </c>
      <c r="D1132">
        <v>22189</v>
      </c>
      <c r="E1132">
        <v>22189</v>
      </c>
      <c r="F1132" t="s">
        <v>1150</v>
      </c>
    </row>
    <row r="1133" spans="1:6" x14ac:dyDescent="0.3">
      <c r="A1133" t="s">
        <v>2446</v>
      </c>
      <c r="B1133" t="s">
        <v>924</v>
      </c>
      <c r="C1133" t="s">
        <v>507</v>
      </c>
      <c r="D1133">
        <v>18553</v>
      </c>
      <c r="E1133">
        <v>18553</v>
      </c>
      <c r="F1133" t="s">
        <v>1150</v>
      </c>
    </row>
    <row r="1134" spans="1:6" x14ac:dyDescent="0.3">
      <c r="A1134" t="s">
        <v>2447</v>
      </c>
      <c r="B1134" t="s">
        <v>924</v>
      </c>
      <c r="C1134" t="s">
        <v>885</v>
      </c>
      <c r="D1134">
        <v>45312</v>
      </c>
      <c r="E1134">
        <v>45312</v>
      </c>
      <c r="F1134" t="s">
        <v>1150</v>
      </c>
    </row>
    <row r="1135" spans="1:6" x14ac:dyDescent="0.3">
      <c r="A1135" t="s">
        <v>2448</v>
      </c>
      <c r="B1135" t="s">
        <v>927</v>
      </c>
      <c r="C1135" t="s">
        <v>515</v>
      </c>
      <c r="D1135">
        <v>33381</v>
      </c>
      <c r="E1135">
        <v>33381</v>
      </c>
      <c r="F1135" t="s">
        <v>1150</v>
      </c>
    </row>
    <row r="1136" spans="1:6" x14ac:dyDescent="0.3">
      <c r="A1136" t="s">
        <v>2449</v>
      </c>
      <c r="B1136" t="s">
        <v>927</v>
      </c>
      <c r="C1136" t="s">
        <v>761</v>
      </c>
      <c r="D1136">
        <v>14896</v>
      </c>
      <c r="E1136">
        <v>0</v>
      </c>
      <c r="F1136" t="s">
        <v>1157</v>
      </c>
    </row>
    <row r="1137" spans="1:6" x14ac:dyDescent="0.3">
      <c r="A1137" t="s">
        <v>2450</v>
      </c>
      <c r="B1137" t="s">
        <v>928</v>
      </c>
      <c r="C1137" t="s">
        <v>422</v>
      </c>
      <c r="D1137">
        <v>62136</v>
      </c>
      <c r="E1137">
        <v>62136</v>
      </c>
      <c r="F1137" t="s">
        <v>1150</v>
      </c>
    </row>
    <row r="1138" spans="1:6" x14ac:dyDescent="0.3">
      <c r="A1138" t="s">
        <v>2451</v>
      </c>
      <c r="B1138" t="s">
        <v>928</v>
      </c>
      <c r="C1138" t="s">
        <v>934</v>
      </c>
      <c r="D1138">
        <v>58670</v>
      </c>
      <c r="E1138">
        <v>0</v>
      </c>
      <c r="F1138" t="s">
        <v>1157</v>
      </c>
    </row>
    <row r="1139" spans="1:6" x14ac:dyDescent="0.3">
      <c r="A1139" t="s">
        <v>2452</v>
      </c>
      <c r="B1139" t="s">
        <v>929</v>
      </c>
      <c r="C1139" t="s">
        <v>1366</v>
      </c>
      <c r="D1139">
        <v>70790</v>
      </c>
      <c r="E1139">
        <v>0</v>
      </c>
      <c r="F1139" t="s">
        <v>346</v>
      </c>
    </row>
    <row r="1140" spans="1:6" x14ac:dyDescent="0.3">
      <c r="A1140" t="s">
        <v>2453</v>
      </c>
      <c r="B1140" t="s">
        <v>929</v>
      </c>
      <c r="C1140" t="s">
        <v>1276</v>
      </c>
      <c r="D1140">
        <v>72143</v>
      </c>
      <c r="E1140">
        <v>72143</v>
      </c>
      <c r="F1140" t="s">
        <v>1150</v>
      </c>
    </row>
    <row r="1141" spans="1:6" x14ac:dyDescent="0.3">
      <c r="A1141" t="s">
        <v>2454</v>
      </c>
      <c r="B1141" t="s">
        <v>929</v>
      </c>
      <c r="C1141" t="s">
        <v>652</v>
      </c>
      <c r="D1141">
        <v>16376</v>
      </c>
      <c r="E1141">
        <v>16376</v>
      </c>
      <c r="F1141" t="s">
        <v>1150</v>
      </c>
    </row>
    <row r="1142" spans="1:6" x14ac:dyDescent="0.3">
      <c r="A1142" t="s">
        <v>2455</v>
      </c>
      <c r="B1142" t="s">
        <v>930</v>
      </c>
      <c r="C1142" t="s">
        <v>366</v>
      </c>
      <c r="D1142">
        <v>11030</v>
      </c>
      <c r="E1142">
        <v>11030</v>
      </c>
      <c r="F1142" t="s">
        <v>1150</v>
      </c>
    </row>
    <row r="1143" spans="1:6" x14ac:dyDescent="0.3">
      <c r="A1143" t="s">
        <v>2456</v>
      </c>
      <c r="B1143" t="s">
        <v>930</v>
      </c>
      <c r="C1143" t="s">
        <v>1333</v>
      </c>
      <c r="D1143">
        <v>11632</v>
      </c>
      <c r="E1143">
        <v>11632</v>
      </c>
      <c r="F1143" t="s">
        <v>1150</v>
      </c>
    </row>
    <row r="1144" spans="1:6" x14ac:dyDescent="0.3">
      <c r="A1144" t="s">
        <v>2457</v>
      </c>
      <c r="B1144" t="s">
        <v>931</v>
      </c>
      <c r="C1144" t="s">
        <v>416</v>
      </c>
      <c r="D1144">
        <v>36532</v>
      </c>
      <c r="E1144">
        <v>36532</v>
      </c>
      <c r="F1144" t="s">
        <v>1150</v>
      </c>
    </row>
    <row r="1145" spans="1:6" x14ac:dyDescent="0.3">
      <c r="A1145" t="s">
        <v>2458</v>
      </c>
      <c r="B1145" t="s">
        <v>931</v>
      </c>
      <c r="C1145" t="s">
        <v>1445</v>
      </c>
      <c r="D1145">
        <v>21725</v>
      </c>
      <c r="E1145">
        <v>21725</v>
      </c>
      <c r="F1145" t="s">
        <v>1150</v>
      </c>
    </row>
    <row r="1146" spans="1:6" x14ac:dyDescent="0.3">
      <c r="A1146" t="s">
        <v>2459</v>
      </c>
      <c r="B1146" t="s">
        <v>932</v>
      </c>
      <c r="C1146" t="s">
        <v>405</v>
      </c>
      <c r="D1146">
        <v>59467</v>
      </c>
      <c r="E1146">
        <v>59467</v>
      </c>
      <c r="F1146" t="s">
        <v>1150</v>
      </c>
    </row>
    <row r="1147" spans="1:6" x14ac:dyDescent="0.3">
      <c r="A1147" t="s">
        <v>2460</v>
      </c>
      <c r="B1147" t="s">
        <v>932</v>
      </c>
      <c r="C1147" t="s">
        <v>1162</v>
      </c>
      <c r="D1147">
        <v>73633</v>
      </c>
      <c r="E1147">
        <v>73633</v>
      </c>
      <c r="F1147" t="s">
        <v>1150</v>
      </c>
    </row>
    <row r="1148" spans="1:6" x14ac:dyDescent="0.3">
      <c r="A1148" t="s">
        <v>2461</v>
      </c>
      <c r="B1148" t="s">
        <v>932</v>
      </c>
      <c r="C1148" t="s">
        <v>650</v>
      </c>
      <c r="D1148">
        <v>61534</v>
      </c>
      <c r="E1148">
        <v>0</v>
      </c>
      <c r="F1148" t="s">
        <v>346</v>
      </c>
    </row>
    <row r="1149" spans="1:6" x14ac:dyDescent="0.3">
      <c r="A1149" t="s">
        <v>2462</v>
      </c>
      <c r="B1149" t="s">
        <v>932</v>
      </c>
      <c r="C1149" t="s">
        <v>670</v>
      </c>
      <c r="D1149">
        <v>38626</v>
      </c>
      <c r="E1149">
        <v>0</v>
      </c>
      <c r="F1149" t="s">
        <v>346</v>
      </c>
    </row>
    <row r="1150" spans="1:6" x14ac:dyDescent="0.3">
      <c r="A1150" t="s">
        <v>2463</v>
      </c>
      <c r="B1150" t="s">
        <v>932</v>
      </c>
      <c r="C1150" t="s">
        <v>1250</v>
      </c>
      <c r="D1150">
        <v>73175</v>
      </c>
      <c r="E1150">
        <v>73175</v>
      </c>
      <c r="F1150" t="s">
        <v>1150</v>
      </c>
    </row>
    <row r="1151" spans="1:6" x14ac:dyDescent="0.3">
      <c r="A1151" t="s">
        <v>2464</v>
      </c>
      <c r="B1151" t="s">
        <v>933</v>
      </c>
      <c r="C1151" t="s">
        <v>2376</v>
      </c>
      <c r="D1151">
        <v>49189</v>
      </c>
      <c r="E1151">
        <v>49189</v>
      </c>
      <c r="F1151" t="s">
        <v>1150</v>
      </c>
    </row>
    <row r="1152" spans="1:6" x14ac:dyDescent="0.3">
      <c r="A1152" t="s">
        <v>2465</v>
      </c>
      <c r="B1152" t="s">
        <v>933</v>
      </c>
      <c r="C1152" t="s">
        <v>437</v>
      </c>
      <c r="D1152">
        <v>49384</v>
      </c>
      <c r="E1152">
        <v>49384</v>
      </c>
      <c r="F1152" t="s">
        <v>1150</v>
      </c>
    </row>
    <row r="1153" spans="1:6" x14ac:dyDescent="0.3">
      <c r="A1153" t="s">
        <v>2466</v>
      </c>
      <c r="B1153" t="s">
        <v>935</v>
      </c>
      <c r="C1153" t="s">
        <v>387</v>
      </c>
      <c r="D1153">
        <v>68302</v>
      </c>
      <c r="E1153">
        <v>68302</v>
      </c>
      <c r="F1153" t="s">
        <v>1150</v>
      </c>
    </row>
    <row r="1154" spans="1:6" x14ac:dyDescent="0.3">
      <c r="A1154" t="s">
        <v>2467</v>
      </c>
      <c r="B1154" t="s">
        <v>935</v>
      </c>
      <c r="C1154" t="s">
        <v>1589</v>
      </c>
      <c r="D1154">
        <v>61135</v>
      </c>
      <c r="E1154">
        <v>61135</v>
      </c>
      <c r="F1154" t="s">
        <v>1150</v>
      </c>
    </row>
    <row r="1155" spans="1:6" x14ac:dyDescent="0.3">
      <c r="A1155" t="s">
        <v>2468</v>
      </c>
      <c r="B1155" t="s">
        <v>935</v>
      </c>
      <c r="C1155" t="s">
        <v>644</v>
      </c>
      <c r="D1155">
        <v>62119</v>
      </c>
      <c r="E1155">
        <v>0</v>
      </c>
      <c r="F1155" t="s">
        <v>346</v>
      </c>
    </row>
    <row r="1156" spans="1:6" x14ac:dyDescent="0.3">
      <c r="A1156" t="s">
        <v>2469</v>
      </c>
      <c r="B1156" t="s">
        <v>938</v>
      </c>
      <c r="C1156" t="s">
        <v>2038</v>
      </c>
      <c r="D1156">
        <v>66161</v>
      </c>
      <c r="E1156">
        <v>66161</v>
      </c>
      <c r="F1156" t="s">
        <v>1150</v>
      </c>
    </row>
    <row r="1157" spans="1:6" x14ac:dyDescent="0.3">
      <c r="A1157" t="s">
        <v>2470</v>
      </c>
      <c r="B1157" t="s">
        <v>938</v>
      </c>
      <c r="C1157" t="s">
        <v>805</v>
      </c>
      <c r="D1157">
        <v>70833</v>
      </c>
      <c r="E1157">
        <v>70833</v>
      </c>
      <c r="F1157" t="s">
        <v>1150</v>
      </c>
    </row>
    <row r="1158" spans="1:6" x14ac:dyDescent="0.3">
      <c r="A1158" t="s">
        <v>2471</v>
      </c>
      <c r="B1158" t="s">
        <v>938</v>
      </c>
      <c r="C1158" t="s">
        <v>812</v>
      </c>
      <c r="D1158">
        <v>42764</v>
      </c>
      <c r="E1158">
        <v>42764</v>
      </c>
      <c r="F1158" t="s">
        <v>1150</v>
      </c>
    </row>
    <row r="1159" spans="1:6" x14ac:dyDescent="0.3">
      <c r="A1159" t="s">
        <v>2472</v>
      </c>
      <c r="B1159" t="s">
        <v>938</v>
      </c>
      <c r="C1159" t="s">
        <v>1242</v>
      </c>
      <c r="D1159">
        <v>14531</v>
      </c>
      <c r="E1159">
        <v>0</v>
      </c>
      <c r="F1159" t="s">
        <v>1157</v>
      </c>
    </row>
    <row r="1160" spans="1:6" x14ac:dyDescent="0.3">
      <c r="A1160" t="s">
        <v>2473</v>
      </c>
      <c r="B1160" t="s">
        <v>939</v>
      </c>
      <c r="C1160" t="s">
        <v>899</v>
      </c>
      <c r="D1160">
        <v>37899</v>
      </c>
      <c r="E1160">
        <v>0</v>
      </c>
      <c r="F1160" t="s">
        <v>1157</v>
      </c>
    </row>
    <row r="1161" spans="1:6" x14ac:dyDescent="0.3">
      <c r="A1161" t="s">
        <v>2474</v>
      </c>
      <c r="B1161" t="s">
        <v>939</v>
      </c>
      <c r="C1161" t="s">
        <v>1247</v>
      </c>
      <c r="D1161">
        <v>22838</v>
      </c>
      <c r="E1161">
        <v>22838</v>
      </c>
      <c r="F1161" t="s">
        <v>1150</v>
      </c>
    </row>
    <row r="1162" spans="1:6" x14ac:dyDescent="0.3">
      <c r="A1162" t="s">
        <v>2475</v>
      </c>
      <c r="B1162" t="s">
        <v>939</v>
      </c>
      <c r="C1162" t="s">
        <v>469</v>
      </c>
      <c r="D1162">
        <v>17448</v>
      </c>
      <c r="E1162">
        <v>0</v>
      </c>
      <c r="F1162" t="s">
        <v>346</v>
      </c>
    </row>
    <row r="1163" spans="1:6" x14ac:dyDescent="0.3">
      <c r="A1163" t="s">
        <v>2476</v>
      </c>
      <c r="B1163" t="s">
        <v>941</v>
      </c>
      <c r="C1163" t="s">
        <v>1176</v>
      </c>
      <c r="D1163">
        <v>34131</v>
      </c>
      <c r="E1163">
        <v>34131</v>
      </c>
      <c r="F1163" t="s">
        <v>1150</v>
      </c>
    </row>
    <row r="1164" spans="1:6" x14ac:dyDescent="0.3">
      <c r="A1164" t="s">
        <v>2477</v>
      </c>
      <c r="B1164" t="s">
        <v>941</v>
      </c>
      <c r="C1164" t="s">
        <v>732</v>
      </c>
      <c r="D1164">
        <v>26283</v>
      </c>
      <c r="E1164">
        <v>0</v>
      </c>
      <c r="F1164" t="s">
        <v>346</v>
      </c>
    </row>
    <row r="1165" spans="1:6" x14ac:dyDescent="0.3">
      <c r="A1165" t="s">
        <v>2478</v>
      </c>
      <c r="B1165" t="s">
        <v>943</v>
      </c>
      <c r="C1165" t="s">
        <v>1098</v>
      </c>
      <c r="D1165">
        <v>33691</v>
      </c>
      <c r="E1165">
        <v>33691</v>
      </c>
      <c r="F1165" t="s">
        <v>1150</v>
      </c>
    </row>
    <row r="1166" spans="1:6" x14ac:dyDescent="0.3">
      <c r="A1166" t="s">
        <v>2479</v>
      </c>
      <c r="B1166" t="s">
        <v>943</v>
      </c>
      <c r="C1166" t="s">
        <v>1533</v>
      </c>
      <c r="D1166">
        <v>36244</v>
      </c>
      <c r="E1166">
        <v>0</v>
      </c>
      <c r="F1166" t="s">
        <v>346</v>
      </c>
    </row>
    <row r="1167" spans="1:6" x14ac:dyDescent="0.3">
      <c r="A1167" t="s">
        <v>2480</v>
      </c>
      <c r="B1167" t="s">
        <v>944</v>
      </c>
      <c r="C1167" t="s">
        <v>1838</v>
      </c>
      <c r="D1167">
        <v>36750</v>
      </c>
      <c r="E1167">
        <v>0</v>
      </c>
      <c r="F1167" t="s">
        <v>1157</v>
      </c>
    </row>
    <row r="1168" spans="1:6" x14ac:dyDescent="0.3">
      <c r="A1168" t="s">
        <v>2481</v>
      </c>
      <c r="B1168" t="s">
        <v>944</v>
      </c>
      <c r="C1168" t="s">
        <v>1216</v>
      </c>
      <c r="D1168">
        <v>39241</v>
      </c>
      <c r="E1168">
        <v>39241</v>
      </c>
      <c r="F1168" t="s">
        <v>1150</v>
      </c>
    </row>
    <row r="1169" spans="1:6" x14ac:dyDescent="0.3">
      <c r="A1169" t="s">
        <v>2482</v>
      </c>
      <c r="B1169" t="s">
        <v>944</v>
      </c>
      <c r="C1169" t="s">
        <v>363</v>
      </c>
      <c r="D1169">
        <v>28325</v>
      </c>
      <c r="E1169">
        <v>28325</v>
      </c>
      <c r="F1169" t="s">
        <v>1150</v>
      </c>
    </row>
    <row r="1170" spans="1:6" x14ac:dyDescent="0.3">
      <c r="A1170" t="s">
        <v>2483</v>
      </c>
      <c r="B1170" t="s">
        <v>944</v>
      </c>
      <c r="C1170" t="s">
        <v>326</v>
      </c>
      <c r="D1170">
        <v>19626</v>
      </c>
      <c r="E1170">
        <v>0</v>
      </c>
      <c r="F1170" t="s">
        <v>1157</v>
      </c>
    </row>
    <row r="1171" spans="1:6" x14ac:dyDescent="0.3">
      <c r="A1171" t="s">
        <v>2484</v>
      </c>
      <c r="B1171" t="s">
        <v>945</v>
      </c>
      <c r="C1171" t="s">
        <v>1176</v>
      </c>
      <c r="D1171">
        <v>23671</v>
      </c>
      <c r="E1171">
        <v>23671</v>
      </c>
      <c r="F1171" t="s">
        <v>1150</v>
      </c>
    </row>
    <row r="1172" spans="1:6" x14ac:dyDescent="0.3">
      <c r="A1172" t="s">
        <v>2485</v>
      </c>
      <c r="B1172" t="s">
        <v>945</v>
      </c>
      <c r="C1172" t="s">
        <v>1925</v>
      </c>
      <c r="D1172">
        <v>71401</v>
      </c>
      <c r="E1172">
        <v>71401</v>
      </c>
      <c r="F1172" t="s">
        <v>1150</v>
      </c>
    </row>
    <row r="1173" spans="1:6" x14ac:dyDescent="0.3">
      <c r="A1173" t="s">
        <v>2486</v>
      </c>
      <c r="B1173" t="s">
        <v>946</v>
      </c>
      <c r="C1173" t="s">
        <v>1176</v>
      </c>
      <c r="D1173">
        <v>19434</v>
      </c>
      <c r="E1173">
        <v>19434</v>
      </c>
      <c r="F1173" t="s">
        <v>1150</v>
      </c>
    </row>
    <row r="1174" spans="1:6" x14ac:dyDescent="0.3">
      <c r="A1174" t="s">
        <v>2487</v>
      </c>
      <c r="B1174" t="s">
        <v>946</v>
      </c>
      <c r="C1174" t="s">
        <v>533</v>
      </c>
      <c r="D1174">
        <v>25149</v>
      </c>
      <c r="E1174">
        <v>0</v>
      </c>
      <c r="F1174" t="s">
        <v>1157</v>
      </c>
    </row>
    <row r="1175" spans="1:6" x14ac:dyDescent="0.3">
      <c r="A1175" t="s">
        <v>2488</v>
      </c>
      <c r="B1175" t="s">
        <v>947</v>
      </c>
      <c r="C1175" t="s">
        <v>478</v>
      </c>
      <c r="D1175">
        <v>19357</v>
      </c>
      <c r="E1175">
        <v>0</v>
      </c>
      <c r="F1175" t="s">
        <v>1157</v>
      </c>
    </row>
    <row r="1176" spans="1:6" x14ac:dyDescent="0.3">
      <c r="A1176" t="s">
        <v>2489</v>
      </c>
      <c r="B1176" t="s">
        <v>947</v>
      </c>
      <c r="C1176" t="s">
        <v>1364</v>
      </c>
      <c r="D1176">
        <v>42573</v>
      </c>
      <c r="E1176">
        <v>42573</v>
      </c>
      <c r="F1176" t="s">
        <v>1150</v>
      </c>
    </row>
    <row r="1177" spans="1:6" x14ac:dyDescent="0.3">
      <c r="A1177" t="s">
        <v>2490</v>
      </c>
      <c r="B1177" t="s">
        <v>949</v>
      </c>
      <c r="C1177" t="s">
        <v>783</v>
      </c>
      <c r="D1177">
        <v>70434</v>
      </c>
      <c r="E1177">
        <v>0</v>
      </c>
      <c r="F1177" t="s">
        <v>346</v>
      </c>
    </row>
    <row r="1178" spans="1:6" x14ac:dyDescent="0.3">
      <c r="A1178" t="s">
        <v>2491</v>
      </c>
      <c r="B1178" t="s">
        <v>949</v>
      </c>
      <c r="C1178" t="s">
        <v>1758</v>
      </c>
      <c r="D1178">
        <v>25198</v>
      </c>
      <c r="E1178">
        <v>25198</v>
      </c>
      <c r="F1178" t="s">
        <v>1150</v>
      </c>
    </row>
    <row r="1179" spans="1:6" x14ac:dyDescent="0.3">
      <c r="A1179" t="s">
        <v>2492</v>
      </c>
      <c r="B1179" t="s">
        <v>949</v>
      </c>
      <c r="C1179" t="s">
        <v>396</v>
      </c>
      <c r="D1179">
        <v>58160</v>
      </c>
      <c r="E1179">
        <v>0</v>
      </c>
      <c r="F1179" t="s">
        <v>1157</v>
      </c>
    </row>
    <row r="1180" spans="1:6" x14ac:dyDescent="0.3">
      <c r="A1180" t="s">
        <v>2493</v>
      </c>
      <c r="B1180" t="s">
        <v>949</v>
      </c>
      <c r="C1180" t="s">
        <v>756</v>
      </c>
      <c r="D1180">
        <v>47437</v>
      </c>
      <c r="E1180">
        <v>0</v>
      </c>
      <c r="F1180" t="s">
        <v>1157</v>
      </c>
    </row>
    <row r="1181" spans="1:6" x14ac:dyDescent="0.3">
      <c r="A1181" t="s">
        <v>2494</v>
      </c>
      <c r="B1181" t="s">
        <v>950</v>
      </c>
      <c r="C1181" t="s">
        <v>874</v>
      </c>
      <c r="D1181">
        <v>26145</v>
      </c>
      <c r="E1181">
        <v>26145</v>
      </c>
      <c r="F1181" t="s">
        <v>1150</v>
      </c>
    </row>
    <row r="1182" spans="1:6" x14ac:dyDescent="0.3">
      <c r="A1182" t="s">
        <v>2495</v>
      </c>
      <c r="B1182" t="s">
        <v>950</v>
      </c>
      <c r="C1182" t="s">
        <v>1107</v>
      </c>
      <c r="D1182">
        <v>31816</v>
      </c>
      <c r="E1182">
        <v>0</v>
      </c>
      <c r="F1182" t="s">
        <v>1157</v>
      </c>
    </row>
    <row r="1183" spans="1:6" x14ac:dyDescent="0.3">
      <c r="A1183" t="s">
        <v>2496</v>
      </c>
      <c r="B1183" t="s">
        <v>950</v>
      </c>
      <c r="C1183" t="s">
        <v>413</v>
      </c>
      <c r="D1183">
        <v>15649</v>
      </c>
      <c r="E1183">
        <v>0</v>
      </c>
      <c r="F1183" t="s">
        <v>346</v>
      </c>
    </row>
    <row r="1184" spans="1:6" x14ac:dyDescent="0.3">
      <c r="A1184" t="s">
        <v>2497</v>
      </c>
      <c r="B1184" t="s">
        <v>950</v>
      </c>
      <c r="C1184" t="s">
        <v>1370</v>
      </c>
      <c r="D1184">
        <v>57583</v>
      </c>
      <c r="E1184">
        <v>57583</v>
      </c>
      <c r="F1184" t="s">
        <v>1150</v>
      </c>
    </row>
    <row r="1185" spans="1:6" x14ac:dyDescent="0.3">
      <c r="A1185" t="s">
        <v>2498</v>
      </c>
      <c r="B1185" t="s">
        <v>950</v>
      </c>
      <c r="C1185" t="s">
        <v>663</v>
      </c>
      <c r="D1185">
        <v>62544</v>
      </c>
      <c r="E1185">
        <v>62544</v>
      </c>
      <c r="F1185" t="s">
        <v>1150</v>
      </c>
    </row>
    <row r="1186" spans="1:6" x14ac:dyDescent="0.3">
      <c r="A1186" t="s">
        <v>2499</v>
      </c>
      <c r="B1186" t="s">
        <v>952</v>
      </c>
      <c r="C1186" t="s">
        <v>576</v>
      </c>
      <c r="D1186">
        <v>39524</v>
      </c>
      <c r="E1186">
        <v>39524</v>
      </c>
      <c r="F1186" t="s">
        <v>1150</v>
      </c>
    </row>
    <row r="1187" spans="1:6" x14ac:dyDescent="0.3">
      <c r="A1187" t="s">
        <v>2500</v>
      </c>
      <c r="B1187" t="s">
        <v>952</v>
      </c>
      <c r="C1187" t="s">
        <v>2501</v>
      </c>
      <c r="D1187">
        <v>15150</v>
      </c>
      <c r="E1187">
        <v>15150</v>
      </c>
      <c r="F1187" t="s">
        <v>1150</v>
      </c>
    </row>
    <row r="1188" spans="1:6" x14ac:dyDescent="0.3">
      <c r="A1188" t="s">
        <v>2502</v>
      </c>
      <c r="B1188" t="s">
        <v>952</v>
      </c>
      <c r="C1188" t="s">
        <v>614</v>
      </c>
      <c r="D1188">
        <v>56891</v>
      </c>
      <c r="E1188">
        <v>56891</v>
      </c>
      <c r="F1188" t="s">
        <v>1150</v>
      </c>
    </row>
    <row r="1189" spans="1:6" x14ac:dyDescent="0.3">
      <c r="A1189" t="s">
        <v>2503</v>
      </c>
      <c r="B1189" t="s">
        <v>952</v>
      </c>
      <c r="C1189" t="s">
        <v>478</v>
      </c>
      <c r="D1189">
        <v>53359</v>
      </c>
      <c r="E1189">
        <v>53359</v>
      </c>
      <c r="F1189" t="s">
        <v>1150</v>
      </c>
    </row>
    <row r="1190" spans="1:6" x14ac:dyDescent="0.3">
      <c r="A1190" t="s">
        <v>2504</v>
      </c>
      <c r="B1190" t="s">
        <v>952</v>
      </c>
      <c r="C1190" t="s">
        <v>2505</v>
      </c>
      <c r="D1190">
        <v>67175</v>
      </c>
      <c r="E1190">
        <v>67175</v>
      </c>
      <c r="F1190" t="s">
        <v>1150</v>
      </c>
    </row>
    <row r="1191" spans="1:6" x14ac:dyDescent="0.3">
      <c r="A1191" t="s">
        <v>2506</v>
      </c>
      <c r="B1191" t="s">
        <v>953</v>
      </c>
      <c r="C1191" t="s">
        <v>446</v>
      </c>
      <c r="D1191">
        <v>71864</v>
      </c>
      <c r="E1191">
        <v>0</v>
      </c>
      <c r="F1191" t="s">
        <v>1157</v>
      </c>
    </row>
    <row r="1192" spans="1:6" x14ac:dyDescent="0.3">
      <c r="A1192" t="s">
        <v>2507</v>
      </c>
      <c r="B1192" t="s">
        <v>953</v>
      </c>
      <c r="C1192" t="s">
        <v>1237</v>
      </c>
      <c r="D1192">
        <v>5567</v>
      </c>
      <c r="E1192">
        <v>5567</v>
      </c>
      <c r="F1192" t="s">
        <v>1150</v>
      </c>
    </row>
    <row r="1193" spans="1:6" x14ac:dyDescent="0.3">
      <c r="A1193" t="s">
        <v>2508</v>
      </c>
      <c r="B1193" t="s">
        <v>953</v>
      </c>
      <c r="C1193" t="s">
        <v>1166</v>
      </c>
      <c r="D1193">
        <v>25633</v>
      </c>
      <c r="E1193">
        <v>25633</v>
      </c>
      <c r="F1193" t="s">
        <v>1150</v>
      </c>
    </row>
    <row r="1194" spans="1:6" x14ac:dyDescent="0.3">
      <c r="A1194" t="s">
        <v>2509</v>
      </c>
      <c r="B1194" t="s">
        <v>955</v>
      </c>
      <c r="C1194" t="s">
        <v>797</v>
      </c>
      <c r="D1194">
        <v>15748</v>
      </c>
      <c r="E1194">
        <v>0</v>
      </c>
      <c r="F1194" t="s">
        <v>1157</v>
      </c>
    </row>
    <row r="1195" spans="1:6" x14ac:dyDescent="0.3">
      <c r="A1195" t="s">
        <v>2510</v>
      </c>
      <c r="B1195" t="s">
        <v>955</v>
      </c>
      <c r="C1195" t="s">
        <v>1673</v>
      </c>
      <c r="D1195">
        <v>50098</v>
      </c>
      <c r="E1195">
        <v>0</v>
      </c>
      <c r="F1195" t="s">
        <v>346</v>
      </c>
    </row>
    <row r="1196" spans="1:6" x14ac:dyDescent="0.3">
      <c r="A1196" t="s">
        <v>2511</v>
      </c>
      <c r="B1196" t="s">
        <v>955</v>
      </c>
      <c r="C1196" t="s">
        <v>688</v>
      </c>
      <c r="D1196">
        <v>19127</v>
      </c>
      <c r="E1196">
        <v>19127</v>
      </c>
      <c r="F1196" t="s">
        <v>1150</v>
      </c>
    </row>
    <row r="1197" spans="1:6" x14ac:dyDescent="0.3">
      <c r="A1197" t="s">
        <v>2512</v>
      </c>
      <c r="B1197" t="s">
        <v>955</v>
      </c>
      <c r="C1197" t="s">
        <v>895</v>
      </c>
      <c r="D1197">
        <v>29462</v>
      </c>
      <c r="E1197">
        <v>0</v>
      </c>
      <c r="F1197" t="s">
        <v>346</v>
      </c>
    </row>
    <row r="1198" spans="1:6" x14ac:dyDescent="0.3">
      <c r="A1198" t="s">
        <v>2513</v>
      </c>
      <c r="B1198" t="s">
        <v>955</v>
      </c>
      <c r="C1198" t="s">
        <v>892</v>
      </c>
      <c r="D1198">
        <v>6955</v>
      </c>
      <c r="E1198">
        <v>6955</v>
      </c>
      <c r="F1198" t="s">
        <v>1150</v>
      </c>
    </row>
    <row r="1199" spans="1:6" x14ac:dyDescent="0.3">
      <c r="A1199" t="s">
        <v>2514</v>
      </c>
      <c r="B1199" t="s">
        <v>956</v>
      </c>
      <c r="C1199" t="s">
        <v>1419</v>
      </c>
      <c r="D1199">
        <v>65393</v>
      </c>
      <c r="E1199">
        <v>65393</v>
      </c>
      <c r="F1199" t="s">
        <v>1150</v>
      </c>
    </row>
    <row r="1200" spans="1:6" x14ac:dyDescent="0.3">
      <c r="A1200" t="s">
        <v>2515</v>
      </c>
      <c r="B1200" t="s">
        <v>956</v>
      </c>
      <c r="C1200" t="s">
        <v>688</v>
      </c>
      <c r="D1200">
        <v>70615</v>
      </c>
      <c r="E1200">
        <v>70615</v>
      </c>
      <c r="F1200" t="s">
        <v>1150</v>
      </c>
    </row>
    <row r="1201" spans="1:6" x14ac:dyDescent="0.3">
      <c r="A1201" t="s">
        <v>2516</v>
      </c>
      <c r="B1201" t="s">
        <v>956</v>
      </c>
      <c r="C1201" t="s">
        <v>432</v>
      </c>
      <c r="D1201">
        <v>66509</v>
      </c>
      <c r="E1201">
        <v>0</v>
      </c>
      <c r="F1201" t="s">
        <v>346</v>
      </c>
    </row>
    <row r="1202" spans="1:6" x14ac:dyDescent="0.3">
      <c r="A1202" t="s">
        <v>2517</v>
      </c>
      <c r="B1202" t="s">
        <v>956</v>
      </c>
      <c r="C1202" t="s">
        <v>670</v>
      </c>
      <c r="D1202">
        <v>26256</v>
      </c>
      <c r="E1202">
        <v>0</v>
      </c>
      <c r="F1202" t="s">
        <v>346</v>
      </c>
    </row>
    <row r="1203" spans="1:6" x14ac:dyDescent="0.3">
      <c r="A1203" t="s">
        <v>2518</v>
      </c>
      <c r="B1203" t="s">
        <v>956</v>
      </c>
      <c r="C1203" t="s">
        <v>405</v>
      </c>
      <c r="D1203">
        <v>34427</v>
      </c>
      <c r="E1203">
        <v>34427</v>
      </c>
      <c r="F1203" t="s">
        <v>1150</v>
      </c>
    </row>
    <row r="1204" spans="1:6" x14ac:dyDescent="0.3">
      <c r="A1204" t="s">
        <v>2519</v>
      </c>
      <c r="B1204" t="s">
        <v>957</v>
      </c>
      <c r="C1204" t="s">
        <v>369</v>
      </c>
      <c r="D1204">
        <v>72095</v>
      </c>
      <c r="E1204">
        <v>72095</v>
      </c>
      <c r="F1204" t="s">
        <v>1150</v>
      </c>
    </row>
    <row r="1205" spans="1:6" x14ac:dyDescent="0.3">
      <c r="A1205" t="s">
        <v>2520</v>
      </c>
      <c r="B1205" t="s">
        <v>957</v>
      </c>
      <c r="C1205" t="s">
        <v>905</v>
      </c>
      <c r="D1205">
        <v>25654</v>
      </c>
      <c r="E1205">
        <v>0</v>
      </c>
      <c r="F1205" t="s">
        <v>346</v>
      </c>
    </row>
    <row r="1206" spans="1:6" x14ac:dyDescent="0.3">
      <c r="A1206" t="s">
        <v>2521</v>
      </c>
      <c r="B1206" t="s">
        <v>957</v>
      </c>
      <c r="C1206" t="s">
        <v>1303</v>
      </c>
      <c r="D1206">
        <v>64504</v>
      </c>
      <c r="E1206">
        <v>64504</v>
      </c>
      <c r="F1206" t="s">
        <v>1150</v>
      </c>
    </row>
    <row r="1207" spans="1:6" x14ac:dyDescent="0.3">
      <c r="A1207" t="s">
        <v>2522</v>
      </c>
      <c r="B1207" t="s">
        <v>958</v>
      </c>
      <c r="C1207" t="s">
        <v>747</v>
      </c>
      <c r="D1207">
        <v>9571</v>
      </c>
      <c r="E1207">
        <v>9571</v>
      </c>
      <c r="F1207" t="s">
        <v>1150</v>
      </c>
    </row>
    <row r="1208" spans="1:6" x14ac:dyDescent="0.3">
      <c r="A1208" t="s">
        <v>2523</v>
      </c>
      <c r="B1208" t="s">
        <v>958</v>
      </c>
      <c r="C1208" t="s">
        <v>545</v>
      </c>
      <c r="D1208">
        <v>19388</v>
      </c>
      <c r="E1208">
        <v>0</v>
      </c>
      <c r="F1208" t="s">
        <v>346</v>
      </c>
    </row>
    <row r="1209" spans="1:6" x14ac:dyDescent="0.3">
      <c r="A1209" t="s">
        <v>2524</v>
      </c>
      <c r="B1209" t="s">
        <v>958</v>
      </c>
      <c r="C1209" t="s">
        <v>636</v>
      </c>
      <c r="D1209">
        <v>46493</v>
      </c>
      <c r="E1209">
        <v>46493</v>
      </c>
      <c r="F1209" t="s">
        <v>1150</v>
      </c>
    </row>
    <row r="1210" spans="1:6" x14ac:dyDescent="0.3">
      <c r="A1210" t="s">
        <v>2525</v>
      </c>
      <c r="B1210" t="s">
        <v>958</v>
      </c>
      <c r="C1210" t="s">
        <v>775</v>
      </c>
      <c r="D1210">
        <v>66198</v>
      </c>
      <c r="E1210">
        <v>0</v>
      </c>
      <c r="F1210" t="s">
        <v>1157</v>
      </c>
    </row>
    <row r="1211" spans="1:6" x14ac:dyDescent="0.3">
      <c r="A1211" t="s">
        <v>2526</v>
      </c>
      <c r="B1211" t="s">
        <v>958</v>
      </c>
      <c r="C1211" t="s">
        <v>369</v>
      </c>
      <c r="D1211">
        <v>18225</v>
      </c>
      <c r="E1211">
        <v>0</v>
      </c>
      <c r="F1211" t="s">
        <v>1157</v>
      </c>
    </row>
    <row r="1212" spans="1:6" x14ac:dyDescent="0.3">
      <c r="A1212" t="s">
        <v>2527</v>
      </c>
      <c r="B1212" t="s">
        <v>959</v>
      </c>
      <c r="C1212" t="s">
        <v>1333</v>
      </c>
      <c r="D1212">
        <v>58440</v>
      </c>
      <c r="E1212">
        <v>0</v>
      </c>
      <c r="F1212" t="s">
        <v>1157</v>
      </c>
    </row>
    <row r="1213" spans="1:6" x14ac:dyDescent="0.3">
      <c r="A1213" t="s">
        <v>2528</v>
      </c>
      <c r="B1213" t="s">
        <v>959</v>
      </c>
      <c r="C1213" t="s">
        <v>2191</v>
      </c>
      <c r="D1213">
        <v>7200</v>
      </c>
      <c r="E1213">
        <v>7200</v>
      </c>
      <c r="F1213" t="s">
        <v>1150</v>
      </c>
    </row>
    <row r="1214" spans="1:6" x14ac:dyDescent="0.3">
      <c r="A1214" t="s">
        <v>2529</v>
      </c>
      <c r="B1214" t="s">
        <v>959</v>
      </c>
      <c r="C1214" t="s">
        <v>981</v>
      </c>
      <c r="D1214">
        <v>57932</v>
      </c>
      <c r="E1214">
        <v>0</v>
      </c>
      <c r="F1214" t="s">
        <v>346</v>
      </c>
    </row>
    <row r="1215" spans="1:6" x14ac:dyDescent="0.3">
      <c r="A1215" t="s">
        <v>2530</v>
      </c>
      <c r="B1215" t="s">
        <v>959</v>
      </c>
      <c r="C1215" t="s">
        <v>612</v>
      </c>
      <c r="D1215">
        <v>71879</v>
      </c>
      <c r="E1215">
        <v>0</v>
      </c>
      <c r="F1215" t="s">
        <v>1157</v>
      </c>
    </row>
    <row r="1216" spans="1:6" x14ac:dyDescent="0.3">
      <c r="A1216" t="s">
        <v>2531</v>
      </c>
      <c r="B1216" t="s">
        <v>959</v>
      </c>
      <c r="C1216" t="s">
        <v>602</v>
      </c>
      <c r="D1216">
        <v>67079</v>
      </c>
      <c r="E1216">
        <v>0</v>
      </c>
      <c r="F1216" t="s">
        <v>346</v>
      </c>
    </row>
    <row r="1217" spans="1:6" x14ac:dyDescent="0.3">
      <c r="A1217" t="s">
        <v>2532</v>
      </c>
      <c r="B1217" t="s">
        <v>960</v>
      </c>
      <c r="C1217" t="s">
        <v>1172</v>
      </c>
      <c r="D1217">
        <v>68240</v>
      </c>
      <c r="E1217">
        <v>68240</v>
      </c>
      <c r="F1217" t="s">
        <v>1150</v>
      </c>
    </row>
    <row r="1218" spans="1:6" x14ac:dyDescent="0.3">
      <c r="A1218" t="s">
        <v>2533</v>
      </c>
      <c r="B1218" t="s">
        <v>960</v>
      </c>
      <c r="C1218" t="s">
        <v>1016</v>
      </c>
      <c r="D1218">
        <v>70566</v>
      </c>
      <c r="E1218">
        <v>70566</v>
      </c>
      <c r="F1218" t="s">
        <v>1150</v>
      </c>
    </row>
    <row r="1219" spans="1:6" x14ac:dyDescent="0.3">
      <c r="A1219" t="s">
        <v>2534</v>
      </c>
      <c r="B1219" t="s">
        <v>960</v>
      </c>
      <c r="C1219" t="s">
        <v>1987</v>
      </c>
      <c r="D1219">
        <v>69514</v>
      </c>
      <c r="E1219">
        <v>0</v>
      </c>
      <c r="F1219" t="s">
        <v>1157</v>
      </c>
    </row>
    <row r="1220" spans="1:6" x14ac:dyDescent="0.3">
      <c r="A1220" t="s">
        <v>2535</v>
      </c>
      <c r="B1220" t="s">
        <v>960</v>
      </c>
      <c r="C1220" t="s">
        <v>437</v>
      </c>
      <c r="D1220">
        <v>46780</v>
      </c>
      <c r="E1220">
        <v>46780</v>
      </c>
      <c r="F1220" t="s">
        <v>1150</v>
      </c>
    </row>
    <row r="1221" spans="1:6" x14ac:dyDescent="0.3">
      <c r="A1221" t="s">
        <v>2536</v>
      </c>
      <c r="B1221" t="s">
        <v>960</v>
      </c>
      <c r="C1221" t="s">
        <v>497</v>
      </c>
      <c r="D1221">
        <v>31647</v>
      </c>
      <c r="E1221">
        <v>0</v>
      </c>
      <c r="F1221" t="s">
        <v>1157</v>
      </c>
    </row>
    <row r="1222" spans="1:6" x14ac:dyDescent="0.3">
      <c r="A1222" t="s">
        <v>2537</v>
      </c>
      <c r="B1222" t="s">
        <v>961</v>
      </c>
      <c r="C1222" t="s">
        <v>1432</v>
      </c>
      <c r="D1222">
        <v>46190</v>
      </c>
      <c r="E1222">
        <v>46190</v>
      </c>
      <c r="F1222" t="s">
        <v>1150</v>
      </c>
    </row>
    <row r="1223" spans="1:6" x14ac:dyDescent="0.3">
      <c r="A1223" t="s">
        <v>2538</v>
      </c>
      <c r="B1223" t="s">
        <v>961</v>
      </c>
      <c r="C1223" t="s">
        <v>324</v>
      </c>
      <c r="D1223">
        <v>54448</v>
      </c>
      <c r="E1223">
        <v>54448</v>
      </c>
      <c r="F1223" t="s">
        <v>1150</v>
      </c>
    </row>
    <row r="1224" spans="1:6" x14ac:dyDescent="0.3">
      <c r="A1224" t="s">
        <v>2539</v>
      </c>
      <c r="B1224" t="s">
        <v>961</v>
      </c>
      <c r="C1224" t="s">
        <v>2540</v>
      </c>
      <c r="D1224">
        <v>63098</v>
      </c>
      <c r="E1224">
        <v>63098</v>
      </c>
      <c r="F1224" t="s">
        <v>1150</v>
      </c>
    </row>
    <row r="1225" spans="1:6" x14ac:dyDescent="0.3">
      <c r="A1225" t="s">
        <v>2541</v>
      </c>
      <c r="B1225" t="s">
        <v>962</v>
      </c>
      <c r="C1225" t="s">
        <v>400</v>
      </c>
      <c r="D1225">
        <v>15422</v>
      </c>
      <c r="E1225">
        <v>15422</v>
      </c>
      <c r="F1225" t="s">
        <v>1150</v>
      </c>
    </row>
    <row r="1226" spans="1:6" x14ac:dyDescent="0.3">
      <c r="A1226" t="s">
        <v>2542</v>
      </c>
      <c r="B1226" t="s">
        <v>962</v>
      </c>
      <c r="C1226" t="s">
        <v>355</v>
      </c>
      <c r="D1226">
        <v>6995</v>
      </c>
      <c r="E1226">
        <v>6995</v>
      </c>
      <c r="F1226" t="s">
        <v>1150</v>
      </c>
    </row>
    <row r="1227" spans="1:6" x14ac:dyDescent="0.3">
      <c r="A1227" t="s">
        <v>2543</v>
      </c>
      <c r="B1227" t="s">
        <v>962</v>
      </c>
      <c r="C1227" t="s">
        <v>2544</v>
      </c>
      <c r="D1227">
        <v>61465</v>
      </c>
      <c r="E1227">
        <v>61465</v>
      </c>
      <c r="F1227" t="s">
        <v>1150</v>
      </c>
    </row>
    <row r="1228" spans="1:6" x14ac:dyDescent="0.3">
      <c r="A1228" t="s">
        <v>2545</v>
      </c>
      <c r="B1228" t="s">
        <v>962</v>
      </c>
      <c r="C1228" t="s">
        <v>1804</v>
      </c>
      <c r="D1228">
        <v>68460</v>
      </c>
      <c r="E1228">
        <v>68460</v>
      </c>
      <c r="F1228" t="s">
        <v>1150</v>
      </c>
    </row>
    <row r="1229" spans="1:6" x14ac:dyDescent="0.3">
      <c r="A1229" t="s">
        <v>2546</v>
      </c>
      <c r="B1229" t="s">
        <v>965</v>
      </c>
      <c r="C1229" t="s">
        <v>1838</v>
      </c>
      <c r="D1229">
        <v>16107</v>
      </c>
      <c r="E1229">
        <v>0</v>
      </c>
      <c r="F1229" t="s">
        <v>346</v>
      </c>
    </row>
    <row r="1230" spans="1:6" x14ac:dyDescent="0.3">
      <c r="A1230" t="s">
        <v>2547</v>
      </c>
      <c r="B1230" t="s">
        <v>965</v>
      </c>
      <c r="C1230" t="s">
        <v>327</v>
      </c>
      <c r="D1230">
        <v>31927</v>
      </c>
      <c r="E1230">
        <v>0</v>
      </c>
      <c r="F1230" t="s">
        <v>1157</v>
      </c>
    </row>
    <row r="1231" spans="1:6" x14ac:dyDescent="0.3">
      <c r="A1231" t="s">
        <v>2548</v>
      </c>
      <c r="B1231" t="s">
        <v>965</v>
      </c>
      <c r="C1231" t="s">
        <v>476</v>
      </c>
      <c r="D1231">
        <v>69845</v>
      </c>
      <c r="E1231">
        <v>69845</v>
      </c>
      <c r="F1231" t="s">
        <v>1150</v>
      </c>
    </row>
    <row r="1232" spans="1:6" x14ac:dyDescent="0.3">
      <c r="A1232" t="s">
        <v>2549</v>
      </c>
      <c r="B1232" t="s">
        <v>965</v>
      </c>
      <c r="C1232" t="s">
        <v>728</v>
      </c>
      <c r="D1232">
        <v>72080</v>
      </c>
      <c r="E1232">
        <v>0</v>
      </c>
      <c r="F1232" t="s">
        <v>1157</v>
      </c>
    </row>
    <row r="1233" spans="1:6" x14ac:dyDescent="0.3">
      <c r="A1233" t="s">
        <v>2550</v>
      </c>
      <c r="B1233" t="s">
        <v>965</v>
      </c>
      <c r="C1233" t="s">
        <v>422</v>
      </c>
      <c r="D1233">
        <v>16541</v>
      </c>
      <c r="E1233">
        <v>0</v>
      </c>
      <c r="F1233" t="s">
        <v>346</v>
      </c>
    </row>
    <row r="1234" spans="1:6" x14ac:dyDescent="0.3">
      <c r="A1234" t="s">
        <v>2551</v>
      </c>
      <c r="B1234" t="s">
        <v>967</v>
      </c>
      <c r="C1234" t="s">
        <v>1303</v>
      </c>
      <c r="D1234">
        <v>46881</v>
      </c>
      <c r="E1234">
        <v>46881</v>
      </c>
      <c r="F1234" t="s">
        <v>1150</v>
      </c>
    </row>
    <row r="1235" spans="1:6" x14ac:dyDescent="0.3">
      <c r="A1235" t="s">
        <v>2552</v>
      </c>
      <c r="B1235" t="s">
        <v>967</v>
      </c>
      <c r="C1235" t="s">
        <v>1487</v>
      </c>
      <c r="D1235">
        <v>58258</v>
      </c>
      <c r="E1235">
        <v>58258</v>
      </c>
      <c r="F1235" t="s">
        <v>1150</v>
      </c>
    </row>
    <row r="1236" spans="1:6" x14ac:dyDescent="0.3">
      <c r="A1236" t="s">
        <v>2553</v>
      </c>
      <c r="B1236" t="s">
        <v>969</v>
      </c>
      <c r="C1236" t="s">
        <v>660</v>
      </c>
      <c r="D1236">
        <v>44088</v>
      </c>
      <c r="E1236">
        <v>44088</v>
      </c>
      <c r="F1236" t="s">
        <v>1150</v>
      </c>
    </row>
    <row r="1237" spans="1:6" x14ac:dyDescent="0.3">
      <c r="A1237" t="s">
        <v>2554</v>
      </c>
      <c r="B1237" t="s">
        <v>969</v>
      </c>
      <c r="C1237" t="s">
        <v>1357</v>
      </c>
      <c r="D1237">
        <v>57202</v>
      </c>
      <c r="E1237">
        <v>0</v>
      </c>
      <c r="F1237" t="s">
        <v>1157</v>
      </c>
    </row>
    <row r="1238" spans="1:6" x14ac:dyDescent="0.3">
      <c r="A1238" t="s">
        <v>2555</v>
      </c>
      <c r="B1238" t="s">
        <v>969</v>
      </c>
      <c r="C1238" t="s">
        <v>1525</v>
      </c>
      <c r="D1238">
        <v>72130</v>
      </c>
      <c r="E1238">
        <v>72130</v>
      </c>
      <c r="F1238" t="s">
        <v>1150</v>
      </c>
    </row>
    <row r="1239" spans="1:6" x14ac:dyDescent="0.3">
      <c r="A1239" t="s">
        <v>2556</v>
      </c>
      <c r="B1239" t="s">
        <v>970</v>
      </c>
      <c r="C1239" t="s">
        <v>345</v>
      </c>
      <c r="D1239">
        <v>69160</v>
      </c>
      <c r="E1239">
        <v>69160</v>
      </c>
      <c r="F1239" t="s">
        <v>1150</v>
      </c>
    </row>
    <row r="1240" spans="1:6" x14ac:dyDescent="0.3">
      <c r="A1240" t="s">
        <v>2557</v>
      </c>
      <c r="B1240" t="s">
        <v>970</v>
      </c>
      <c r="C1240" t="s">
        <v>639</v>
      </c>
      <c r="D1240">
        <v>8731</v>
      </c>
      <c r="E1240">
        <v>8731</v>
      </c>
      <c r="F1240" t="s">
        <v>1150</v>
      </c>
    </row>
    <row r="1241" spans="1:6" x14ac:dyDescent="0.3">
      <c r="A1241" t="s">
        <v>2558</v>
      </c>
      <c r="B1241" t="s">
        <v>970</v>
      </c>
      <c r="C1241" t="s">
        <v>636</v>
      </c>
      <c r="D1241">
        <v>73962</v>
      </c>
      <c r="E1241">
        <v>0</v>
      </c>
      <c r="F1241" t="s">
        <v>346</v>
      </c>
    </row>
    <row r="1242" spans="1:6" x14ac:dyDescent="0.3">
      <c r="A1242" t="s">
        <v>2559</v>
      </c>
      <c r="B1242" t="s">
        <v>970</v>
      </c>
      <c r="C1242" t="s">
        <v>1589</v>
      </c>
      <c r="D1242">
        <v>14533</v>
      </c>
      <c r="E1242">
        <v>14533</v>
      </c>
      <c r="F1242" t="s">
        <v>1150</v>
      </c>
    </row>
    <row r="1243" spans="1:6" x14ac:dyDescent="0.3">
      <c r="A1243" t="s">
        <v>2560</v>
      </c>
      <c r="B1243" t="s">
        <v>970</v>
      </c>
      <c r="C1243" t="s">
        <v>500</v>
      </c>
      <c r="D1243">
        <v>11703</v>
      </c>
      <c r="E1243">
        <v>11703</v>
      </c>
      <c r="F1243" t="s">
        <v>1150</v>
      </c>
    </row>
    <row r="1244" spans="1:6" x14ac:dyDescent="0.3">
      <c r="A1244" t="s">
        <v>2561</v>
      </c>
      <c r="B1244" t="s">
        <v>972</v>
      </c>
      <c r="C1244" t="s">
        <v>1472</v>
      </c>
      <c r="D1244">
        <v>70604</v>
      </c>
      <c r="E1244">
        <v>70604</v>
      </c>
      <c r="F1244" t="s">
        <v>1150</v>
      </c>
    </row>
    <row r="1245" spans="1:6" x14ac:dyDescent="0.3">
      <c r="A1245" t="s">
        <v>2562</v>
      </c>
      <c r="B1245" t="s">
        <v>972</v>
      </c>
      <c r="C1245" t="s">
        <v>1237</v>
      </c>
      <c r="D1245">
        <v>54530</v>
      </c>
      <c r="E1245">
        <v>54530</v>
      </c>
      <c r="F1245" t="s">
        <v>1150</v>
      </c>
    </row>
    <row r="1246" spans="1:6" x14ac:dyDescent="0.3">
      <c r="A1246" t="s">
        <v>2563</v>
      </c>
      <c r="B1246" t="s">
        <v>972</v>
      </c>
      <c r="C1246" t="s">
        <v>824</v>
      </c>
      <c r="D1246">
        <v>5848</v>
      </c>
      <c r="E1246">
        <v>5848</v>
      </c>
      <c r="F1246" t="s">
        <v>1150</v>
      </c>
    </row>
    <row r="1247" spans="1:6" x14ac:dyDescent="0.3">
      <c r="A1247" t="s">
        <v>2564</v>
      </c>
      <c r="B1247" t="s">
        <v>972</v>
      </c>
      <c r="C1247" t="s">
        <v>937</v>
      </c>
      <c r="D1247">
        <v>14853</v>
      </c>
      <c r="E1247">
        <v>0</v>
      </c>
      <c r="F1247" t="s">
        <v>346</v>
      </c>
    </row>
    <row r="1248" spans="1:6" x14ac:dyDescent="0.3">
      <c r="A1248" t="s">
        <v>2565</v>
      </c>
      <c r="B1248" t="s">
        <v>972</v>
      </c>
      <c r="C1248" t="s">
        <v>1886</v>
      </c>
      <c r="D1248">
        <v>49549</v>
      </c>
      <c r="E1248">
        <v>49549</v>
      </c>
      <c r="F1248" t="s">
        <v>1150</v>
      </c>
    </row>
    <row r="1249" spans="1:6" x14ac:dyDescent="0.3">
      <c r="A1249" t="s">
        <v>2566</v>
      </c>
      <c r="B1249" t="s">
        <v>973</v>
      </c>
      <c r="C1249" t="s">
        <v>740</v>
      </c>
      <c r="D1249">
        <v>58514</v>
      </c>
      <c r="E1249">
        <v>58514</v>
      </c>
      <c r="F1249" t="s">
        <v>1150</v>
      </c>
    </row>
    <row r="1250" spans="1:6" x14ac:dyDescent="0.3">
      <c r="A1250" t="s">
        <v>2567</v>
      </c>
      <c r="B1250" t="s">
        <v>973</v>
      </c>
      <c r="C1250" t="s">
        <v>625</v>
      </c>
      <c r="D1250">
        <v>57681</v>
      </c>
      <c r="E1250">
        <v>0</v>
      </c>
      <c r="F1250" t="s">
        <v>346</v>
      </c>
    </row>
    <row r="1251" spans="1:6" x14ac:dyDescent="0.3">
      <c r="A1251" t="s">
        <v>2568</v>
      </c>
      <c r="B1251" t="s">
        <v>973</v>
      </c>
      <c r="C1251" t="s">
        <v>976</v>
      </c>
      <c r="D1251">
        <v>34544</v>
      </c>
      <c r="E1251">
        <v>34544</v>
      </c>
      <c r="F1251" t="s">
        <v>1150</v>
      </c>
    </row>
    <row r="1252" spans="1:6" x14ac:dyDescent="0.3">
      <c r="A1252" t="s">
        <v>2569</v>
      </c>
      <c r="B1252" t="s">
        <v>973</v>
      </c>
      <c r="C1252" t="s">
        <v>517</v>
      </c>
      <c r="D1252">
        <v>65396</v>
      </c>
      <c r="E1252">
        <v>65396</v>
      </c>
      <c r="F1252" t="s">
        <v>1150</v>
      </c>
    </row>
    <row r="1253" spans="1:6" x14ac:dyDescent="0.3">
      <c r="A1253" t="s">
        <v>2570</v>
      </c>
      <c r="B1253" t="s">
        <v>973</v>
      </c>
      <c r="C1253" t="s">
        <v>472</v>
      </c>
      <c r="D1253">
        <v>27900</v>
      </c>
      <c r="E1253">
        <v>27900</v>
      </c>
      <c r="F1253" t="s">
        <v>1150</v>
      </c>
    </row>
    <row r="1254" spans="1:6" x14ac:dyDescent="0.3">
      <c r="A1254" t="s">
        <v>2571</v>
      </c>
      <c r="B1254" t="s">
        <v>975</v>
      </c>
      <c r="C1254" t="s">
        <v>1160</v>
      </c>
      <c r="D1254">
        <v>71940</v>
      </c>
      <c r="E1254">
        <v>71940</v>
      </c>
      <c r="F1254" t="s">
        <v>1150</v>
      </c>
    </row>
    <row r="1255" spans="1:6" x14ac:dyDescent="0.3">
      <c r="A1255" t="s">
        <v>2572</v>
      </c>
      <c r="B1255" t="s">
        <v>975</v>
      </c>
      <c r="C1255" t="s">
        <v>377</v>
      </c>
      <c r="D1255">
        <v>20757</v>
      </c>
      <c r="E1255">
        <v>20757</v>
      </c>
      <c r="F1255" t="s">
        <v>1150</v>
      </c>
    </row>
    <row r="1256" spans="1:6" x14ac:dyDescent="0.3">
      <c r="A1256" t="s">
        <v>2573</v>
      </c>
      <c r="B1256" t="s">
        <v>975</v>
      </c>
      <c r="C1256" t="s">
        <v>948</v>
      </c>
      <c r="D1256">
        <v>30879</v>
      </c>
      <c r="E1256">
        <v>30879</v>
      </c>
      <c r="F1256" t="s">
        <v>1150</v>
      </c>
    </row>
    <row r="1257" spans="1:6" x14ac:dyDescent="0.3">
      <c r="A1257" t="s">
        <v>2574</v>
      </c>
      <c r="B1257" t="s">
        <v>977</v>
      </c>
      <c r="C1257" t="s">
        <v>1660</v>
      </c>
      <c r="D1257">
        <v>20245</v>
      </c>
      <c r="E1257">
        <v>0</v>
      </c>
      <c r="F1257" t="s">
        <v>346</v>
      </c>
    </row>
    <row r="1258" spans="1:6" x14ac:dyDescent="0.3">
      <c r="A1258" t="s">
        <v>2575</v>
      </c>
      <c r="B1258" t="s">
        <v>977</v>
      </c>
      <c r="C1258" t="s">
        <v>551</v>
      </c>
      <c r="D1258">
        <v>67471</v>
      </c>
      <c r="E1258">
        <v>0</v>
      </c>
      <c r="F1258" t="s">
        <v>346</v>
      </c>
    </row>
    <row r="1259" spans="1:6" x14ac:dyDescent="0.3">
      <c r="A1259" t="s">
        <v>2576</v>
      </c>
      <c r="B1259" t="s">
        <v>977</v>
      </c>
      <c r="C1259" t="s">
        <v>964</v>
      </c>
      <c r="D1259">
        <v>6275</v>
      </c>
      <c r="E1259">
        <v>6275</v>
      </c>
      <c r="F1259" t="s">
        <v>1150</v>
      </c>
    </row>
    <row r="1260" spans="1:6" x14ac:dyDescent="0.3">
      <c r="A1260" t="s">
        <v>2577</v>
      </c>
      <c r="B1260" t="s">
        <v>980</v>
      </c>
      <c r="C1260" t="s">
        <v>721</v>
      </c>
      <c r="D1260">
        <v>11713</v>
      </c>
      <c r="E1260">
        <v>11713</v>
      </c>
      <c r="F1260" t="s">
        <v>1150</v>
      </c>
    </row>
    <row r="1261" spans="1:6" x14ac:dyDescent="0.3">
      <c r="A1261" t="s">
        <v>2578</v>
      </c>
      <c r="B1261" t="s">
        <v>980</v>
      </c>
      <c r="C1261" t="s">
        <v>2013</v>
      </c>
      <c r="D1261">
        <v>7438</v>
      </c>
      <c r="E1261">
        <v>0</v>
      </c>
      <c r="F1261" t="s">
        <v>346</v>
      </c>
    </row>
    <row r="1262" spans="1:6" x14ac:dyDescent="0.3">
      <c r="A1262" t="s">
        <v>2579</v>
      </c>
      <c r="B1262" t="s">
        <v>980</v>
      </c>
      <c r="C1262" t="s">
        <v>1708</v>
      </c>
      <c r="D1262">
        <v>65221</v>
      </c>
      <c r="E1262">
        <v>0</v>
      </c>
      <c r="F1262" t="s">
        <v>1157</v>
      </c>
    </row>
    <row r="1263" spans="1:6" x14ac:dyDescent="0.3">
      <c r="A1263" t="s">
        <v>2580</v>
      </c>
      <c r="B1263" t="s">
        <v>982</v>
      </c>
      <c r="C1263" t="s">
        <v>643</v>
      </c>
      <c r="D1263">
        <v>36047</v>
      </c>
      <c r="E1263">
        <v>0</v>
      </c>
      <c r="F1263" t="s">
        <v>1157</v>
      </c>
    </row>
    <row r="1264" spans="1:6" x14ac:dyDescent="0.3">
      <c r="A1264" t="s">
        <v>2581</v>
      </c>
      <c r="B1264" t="s">
        <v>982</v>
      </c>
      <c r="C1264" t="s">
        <v>1419</v>
      </c>
      <c r="D1264">
        <v>22864</v>
      </c>
      <c r="E1264">
        <v>22864</v>
      </c>
      <c r="F1264" t="s">
        <v>1150</v>
      </c>
    </row>
    <row r="1265" spans="1:6" x14ac:dyDescent="0.3">
      <c r="A1265" t="s">
        <v>2582</v>
      </c>
      <c r="B1265" t="s">
        <v>982</v>
      </c>
      <c r="C1265" t="s">
        <v>670</v>
      </c>
      <c r="D1265">
        <v>71285</v>
      </c>
      <c r="E1265">
        <v>71285</v>
      </c>
      <c r="F1265" t="s">
        <v>1150</v>
      </c>
    </row>
    <row r="1266" spans="1:6" x14ac:dyDescent="0.3">
      <c r="A1266" t="s">
        <v>2583</v>
      </c>
      <c r="B1266" t="s">
        <v>983</v>
      </c>
      <c r="C1266" t="s">
        <v>335</v>
      </c>
      <c r="D1266">
        <v>47472</v>
      </c>
      <c r="E1266">
        <v>47472</v>
      </c>
      <c r="F1266" t="s">
        <v>1150</v>
      </c>
    </row>
    <row r="1267" spans="1:6" x14ac:dyDescent="0.3">
      <c r="A1267" t="s">
        <v>2584</v>
      </c>
      <c r="B1267" t="s">
        <v>983</v>
      </c>
      <c r="C1267" t="s">
        <v>517</v>
      </c>
      <c r="D1267">
        <v>55548</v>
      </c>
      <c r="E1267">
        <v>55548</v>
      </c>
      <c r="F1267" t="s">
        <v>1150</v>
      </c>
    </row>
    <row r="1268" spans="1:6" x14ac:dyDescent="0.3">
      <c r="A1268" t="s">
        <v>2585</v>
      </c>
      <c r="B1268" t="s">
        <v>983</v>
      </c>
      <c r="C1268" t="s">
        <v>1180</v>
      </c>
      <c r="D1268">
        <v>36006</v>
      </c>
      <c r="E1268">
        <v>36006</v>
      </c>
      <c r="F1268" t="s">
        <v>1150</v>
      </c>
    </row>
    <row r="1269" spans="1:6" x14ac:dyDescent="0.3">
      <c r="A1269" t="s">
        <v>2586</v>
      </c>
      <c r="B1269" t="s">
        <v>984</v>
      </c>
      <c r="C1269" t="s">
        <v>361</v>
      </c>
      <c r="D1269">
        <v>18419</v>
      </c>
      <c r="E1269">
        <v>18419</v>
      </c>
      <c r="F1269" t="s">
        <v>1150</v>
      </c>
    </row>
    <row r="1270" spans="1:6" x14ac:dyDescent="0.3">
      <c r="A1270" t="s">
        <v>2587</v>
      </c>
      <c r="B1270" t="s">
        <v>984</v>
      </c>
      <c r="C1270" t="s">
        <v>1503</v>
      </c>
      <c r="D1270">
        <v>7617</v>
      </c>
      <c r="E1270">
        <v>0</v>
      </c>
      <c r="F1270" t="s">
        <v>1157</v>
      </c>
    </row>
    <row r="1271" spans="1:6" x14ac:dyDescent="0.3">
      <c r="A1271" t="s">
        <v>2588</v>
      </c>
      <c r="B1271" t="s">
        <v>984</v>
      </c>
      <c r="C1271" t="s">
        <v>976</v>
      </c>
      <c r="D1271">
        <v>7335</v>
      </c>
      <c r="E1271">
        <v>7335</v>
      </c>
      <c r="F1271" t="s">
        <v>1150</v>
      </c>
    </row>
    <row r="1272" spans="1:6" x14ac:dyDescent="0.3">
      <c r="A1272" t="s">
        <v>2589</v>
      </c>
      <c r="B1272" t="s">
        <v>984</v>
      </c>
      <c r="C1272" t="s">
        <v>560</v>
      </c>
      <c r="D1272">
        <v>66116</v>
      </c>
      <c r="E1272">
        <v>66116</v>
      </c>
      <c r="F1272" t="s">
        <v>1150</v>
      </c>
    </row>
    <row r="1273" spans="1:6" x14ac:dyDescent="0.3">
      <c r="A1273" t="s">
        <v>2590</v>
      </c>
      <c r="B1273" t="s">
        <v>984</v>
      </c>
      <c r="C1273" t="s">
        <v>641</v>
      </c>
      <c r="D1273">
        <v>7132</v>
      </c>
      <c r="E1273">
        <v>7132</v>
      </c>
      <c r="F1273" t="s">
        <v>1150</v>
      </c>
    </row>
    <row r="1274" spans="1:6" x14ac:dyDescent="0.3">
      <c r="A1274" t="s">
        <v>2591</v>
      </c>
      <c r="B1274" t="s">
        <v>985</v>
      </c>
      <c r="C1274" t="s">
        <v>824</v>
      </c>
      <c r="D1274">
        <v>71917</v>
      </c>
      <c r="E1274">
        <v>71917</v>
      </c>
      <c r="F1274" t="s">
        <v>1150</v>
      </c>
    </row>
    <row r="1275" spans="1:6" x14ac:dyDescent="0.3">
      <c r="A1275" t="s">
        <v>2592</v>
      </c>
      <c r="B1275" t="s">
        <v>985</v>
      </c>
      <c r="C1275" t="s">
        <v>670</v>
      </c>
      <c r="D1275">
        <v>64100</v>
      </c>
      <c r="E1275">
        <v>64100</v>
      </c>
      <c r="F1275" t="s">
        <v>1150</v>
      </c>
    </row>
    <row r="1276" spans="1:6" x14ac:dyDescent="0.3">
      <c r="A1276" t="s">
        <v>2593</v>
      </c>
      <c r="B1276" t="s">
        <v>986</v>
      </c>
      <c r="C1276" t="s">
        <v>1993</v>
      </c>
      <c r="D1276">
        <v>61968</v>
      </c>
      <c r="E1276">
        <v>0</v>
      </c>
      <c r="F1276" t="s">
        <v>1157</v>
      </c>
    </row>
    <row r="1277" spans="1:6" x14ac:dyDescent="0.3">
      <c r="A1277" t="s">
        <v>2594</v>
      </c>
      <c r="B1277" t="s">
        <v>986</v>
      </c>
      <c r="C1277" t="s">
        <v>849</v>
      </c>
      <c r="D1277">
        <v>72275</v>
      </c>
      <c r="E1277">
        <v>0</v>
      </c>
      <c r="F1277" t="s">
        <v>1157</v>
      </c>
    </row>
    <row r="1278" spans="1:6" x14ac:dyDescent="0.3">
      <c r="A1278" t="s">
        <v>2595</v>
      </c>
      <c r="B1278" t="s">
        <v>986</v>
      </c>
      <c r="C1278" t="s">
        <v>1066</v>
      </c>
      <c r="D1278">
        <v>40149</v>
      </c>
      <c r="E1278">
        <v>0</v>
      </c>
      <c r="F1278" t="s">
        <v>346</v>
      </c>
    </row>
    <row r="1279" spans="1:6" x14ac:dyDescent="0.3">
      <c r="A1279" t="s">
        <v>2596</v>
      </c>
      <c r="B1279" t="s">
        <v>986</v>
      </c>
      <c r="C1279" t="s">
        <v>1172</v>
      </c>
      <c r="D1279">
        <v>41049</v>
      </c>
      <c r="E1279">
        <v>41049</v>
      </c>
      <c r="F1279" t="s">
        <v>1150</v>
      </c>
    </row>
    <row r="1280" spans="1:6" x14ac:dyDescent="0.3">
      <c r="A1280" t="s">
        <v>2597</v>
      </c>
      <c r="B1280" t="s">
        <v>986</v>
      </c>
      <c r="C1280" t="s">
        <v>1193</v>
      </c>
      <c r="D1280">
        <v>22925</v>
      </c>
      <c r="E1280">
        <v>0</v>
      </c>
      <c r="F1280" t="s">
        <v>346</v>
      </c>
    </row>
    <row r="1281" spans="1:6" x14ac:dyDescent="0.3">
      <c r="A1281" t="s">
        <v>2598</v>
      </c>
      <c r="B1281" t="s">
        <v>987</v>
      </c>
      <c r="C1281" t="s">
        <v>335</v>
      </c>
      <c r="D1281">
        <v>74443</v>
      </c>
      <c r="E1281">
        <v>74443</v>
      </c>
      <c r="F1281" t="s">
        <v>1150</v>
      </c>
    </row>
    <row r="1282" spans="1:6" x14ac:dyDescent="0.3">
      <c r="A1282" t="s">
        <v>2599</v>
      </c>
      <c r="B1282" t="s">
        <v>987</v>
      </c>
      <c r="C1282" t="s">
        <v>2600</v>
      </c>
      <c r="D1282">
        <v>70311</v>
      </c>
      <c r="E1282">
        <v>70311</v>
      </c>
      <c r="F1282" t="s">
        <v>1150</v>
      </c>
    </row>
    <row r="1283" spans="1:6" x14ac:dyDescent="0.3">
      <c r="A1283" t="s">
        <v>2601</v>
      </c>
      <c r="B1283" t="s">
        <v>987</v>
      </c>
      <c r="C1283" t="s">
        <v>1706</v>
      </c>
      <c r="D1283">
        <v>37107</v>
      </c>
      <c r="E1283">
        <v>37107</v>
      </c>
      <c r="F1283" t="s">
        <v>1150</v>
      </c>
    </row>
    <row r="1284" spans="1:6" x14ac:dyDescent="0.3">
      <c r="A1284" t="s">
        <v>2602</v>
      </c>
      <c r="B1284" t="s">
        <v>988</v>
      </c>
      <c r="C1284" t="s">
        <v>704</v>
      </c>
      <c r="D1284">
        <v>10767</v>
      </c>
      <c r="E1284">
        <v>10767</v>
      </c>
      <c r="F1284" t="s">
        <v>1150</v>
      </c>
    </row>
    <row r="1285" spans="1:6" x14ac:dyDescent="0.3">
      <c r="A1285" t="s">
        <v>2603</v>
      </c>
      <c r="B1285" t="s">
        <v>988</v>
      </c>
      <c r="C1285" t="s">
        <v>1521</v>
      </c>
      <c r="D1285">
        <v>68653</v>
      </c>
      <c r="E1285">
        <v>68653</v>
      </c>
      <c r="F1285" t="s">
        <v>1150</v>
      </c>
    </row>
    <row r="1286" spans="1:6" x14ac:dyDescent="0.3">
      <c r="A1286" t="s">
        <v>2604</v>
      </c>
      <c r="B1286" t="s">
        <v>988</v>
      </c>
      <c r="C1286" t="s">
        <v>382</v>
      </c>
      <c r="D1286">
        <v>53120</v>
      </c>
      <c r="E1286">
        <v>0</v>
      </c>
      <c r="F1286" t="s">
        <v>1157</v>
      </c>
    </row>
    <row r="1287" spans="1:6" x14ac:dyDescent="0.3">
      <c r="A1287" t="s">
        <v>2605</v>
      </c>
      <c r="B1287" t="s">
        <v>989</v>
      </c>
      <c r="C1287" t="s">
        <v>355</v>
      </c>
      <c r="D1287">
        <v>35586</v>
      </c>
      <c r="E1287">
        <v>35586</v>
      </c>
      <c r="F1287" t="s">
        <v>1150</v>
      </c>
    </row>
    <row r="1288" spans="1:6" x14ac:dyDescent="0.3">
      <c r="A1288" t="s">
        <v>2606</v>
      </c>
      <c r="B1288" t="s">
        <v>989</v>
      </c>
      <c r="C1288" t="s">
        <v>2607</v>
      </c>
      <c r="D1288">
        <v>30957</v>
      </c>
      <c r="E1288">
        <v>30957</v>
      </c>
      <c r="F1288" t="s">
        <v>1150</v>
      </c>
    </row>
    <row r="1289" spans="1:6" x14ac:dyDescent="0.3">
      <c r="A1289" t="s">
        <v>2608</v>
      </c>
      <c r="B1289" t="s">
        <v>989</v>
      </c>
      <c r="C1289" t="s">
        <v>1366</v>
      </c>
      <c r="D1289">
        <v>44096</v>
      </c>
      <c r="E1289">
        <v>44096</v>
      </c>
      <c r="F1289" t="s">
        <v>1150</v>
      </c>
    </row>
    <row r="1290" spans="1:6" x14ac:dyDescent="0.3">
      <c r="A1290" t="s">
        <v>2609</v>
      </c>
      <c r="B1290" t="s">
        <v>989</v>
      </c>
      <c r="C1290" t="s">
        <v>2610</v>
      </c>
      <c r="D1290">
        <v>41210</v>
      </c>
      <c r="E1290">
        <v>0</v>
      </c>
      <c r="F1290" t="s">
        <v>1157</v>
      </c>
    </row>
    <row r="1291" spans="1:6" x14ac:dyDescent="0.3">
      <c r="A1291" t="s">
        <v>2611</v>
      </c>
      <c r="B1291" t="s">
        <v>990</v>
      </c>
      <c r="C1291" t="s">
        <v>668</v>
      </c>
      <c r="D1291">
        <v>22966</v>
      </c>
      <c r="E1291">
        <v>0</v>
      </c>
      <c r="F1291" t="s">
        <v>1157</v>
      </c>
    </row>
    <row r="1292" spans="1:6" x14ac:dyDescent="0.3">
      <c r="A1292" t="s">
        <v>2612</v>
      </c>
      <c r="B1292" t="s">
        <v>990</v>
      </c>
      <c r="C1292" t="s">
        <v>585</v>
      </c>
      <c r="D1292">
        <v>40499</v>
      </c>
      <c r="E1292">
        <v>0</v>
      </c>
      <c r="F1292" t="s">
        <v>346</v>
      </c>
    </row>
    <row r="1293" spans="1:6" x14ac:dyDescent="0.3">
      <c r="A1293" t="s">
        <v>2613</v>
      </c>
      <c r="B1293" t="s">
        <v>990</v>
      </c>
      <c r="C1293" t="s">
        <v>1174</v>
      </c>
      <c r="D1293">
        <v>53384</v>
      </c>
      <c r="E1293">
        <v>0</v>
      </c>
      <c r="F1293" t="s">
        <v>1157</v>
      </c>
    </row>
    <row r="1294" spans="1:6" x14ac:dyDescent="0.3">
      <c r="A1294" t="s">
        <v>2614</v>
      </c>
      <c r="B1294" t="s">
        <v>990</v>
      </c>
      <c r="C1294" t="s">
        <v>793</v>
      </c>
      <c r="D1294">
        <v>52063</v>
      </c>
      <c r="E1294">
        <v>0</v>
      </c>
      <c r="F1294" t="s">
        <v>346</v>
      </c>
    </row>
    <row r="1295" spans="1:6" x14ac:dyDescent="0.3">
      <c r="A1295" t="s">
        <v>2615</v>
      </c>
      <c r="B1295" t="s">
        <v>991</v>
      </c>
      <c r="C1295" t="s">
        <v>598</v>
      </c>
      <c r="D1295">
        <v>62964</v>
      </c>
      <c r="E1295">
        <v>62964</v>
      </c>
      <c r="F1295" t="s">
        <v>1150</v>
      </c>
    </row>
    <row r="1296" spans="1:6" x14ac:dyDescent="0.3">
      <c r="A1296" t="s">
        <v>2616</v>
      </c>
      <c r="B1296" t="s">
        <v>991</v>
      </c>
      <c r="C1296" t="s">
        <v>1595</v>
      </c>
      <c r="D1296">
        <v>44186</v>
      </c>
      <c r="E1296">
        <v>44186</v>
      </c>
      <c r="F1296" t="s">
        <v>1150</v>
      </c>
    </row>
    <row r="1297" spans="1:6" x14ac:dyDescent="0.3">
      <c r="A1297" t="s">
        <v>2617</v>
      </c>
      <c r="B1297" t="s">
        <v>991</v>
      </c>
      <c r="C1297" t="s">
        <v>375</v>
      </c>
      <c r="D1297">
        <v>52588</v>
      </c>
      <c r="E1297">
        <v>52588</v>
      </c>
      <c r="F1297" t="s">
        <v>1150</v>
      </c>
    </row>
    <row r="1298" spans="1:6" x14ac:dyDescent="0.3">
      <c r="A1298" t="s">
        <v>2618</v>
      </c>
      <c r="B1298" t="s">
        <v>993</v>
      </c>
      <c r="C1298" t="s">
        <v>598</v>
      </c>
      <c r="D1298">
        <v>46387</v>
      </c>
      <c r="E1298">
        <v>46387</v>
      </c>
      <c r="F1298" t="s">
        <v>1150</v>
      </c>
    </row>
    <row r="1299" spans="1:6" x14ac:dyDescent="0.3">
      <c r="A1299" t="s">
        <v>2619</v>
      </c>
      <c r="B1299" t="s">
        <v>993</v>
      </c>
      <c r="C1299" t="s">
        <v>1333</v>
      </c>
      <c r="D1299">
        <v>67089</v>
      </c>
      <c r="E1299">
        <v>67089</v>
      </c>
      <c r="F1299" t="s">
        <v>1150</v>
      </c>
    </row>
    <row r="1300" spans="1:6" x14ac:dyDescent="0.3">
      <c r="A1300" t="s">
        <v>2620</v>
      </c>
      <c r="B1300" t="s">
        <v>994</v>
      </c>
      <c r="C1300" t="s">
        <v>2046</v>
      </c>
      <c r="D1300">
        <v>64274</v>
      </c>
      <c r="E1300">
        <v>64274</v>
      </c>
      <c r="F1300" t="s">
        <v>1150</v>
      </c>
    </row>
    <row r="1301" spans="1:6" x14ac:dyDescent="0.3">
      <c r="A1301" t="s">
        <v>2621</v>
      </c>
      <c r="B1301" t="s">
        <v>994</v>
      </c>
      <c r="C1301" t="s">
        <v>1344</v>
      </c>
      <c r="D1301">
        <v>20512</v>
      </c>
      <c r="E1301">
        <v>0</v>
      </c>
      <c r="F1301" t="s">
        <v>1157</v>
      </c>
    </row>
    <row r="1302" spans="1:6" x14ac:dyDescent="0.3">
      <c r="A1302" t="s">
        <v>2622</v>
      </c>
      <c r="B1302" t="s">
        <v>995</v>
      </c>
      <c r="C1302" t="s">
        <v>453</v>
      </c>
      <c r="D1302">
        <v>44560</v>
      </c>
      <c r="E1302">
        <v>44560</v>
      </c>
      <c r="F1302" t="s">
        <v>1150</v>
      </c>
    </row>
    <row r="1303" spans="1:6" x14ac:dyDescent="0.3">
      <c r="A1303" t="s">
        <v>2623</v>
      </c>
      <c r="B1303" t="s">
        <v>995</v>
      </c>
      <c r="C1303" t="s">
        <v>1058</v>
      </c>
      <c r="D1303">
        <v>17639</v>
      </c>
      <c r="E1303">
        <v>17639</v>
      </c>
      <c r="F1303" t="s">
        <v>1150</v>
      </c>
    </row>
    <row r="1304" spans="1:6" x14ac:dyDescent="0.3">
      <c r="A1304" t="s">
        <v>2624</v>
      </c>
      <c r="B1304" t="s">
        <v>995</v>
      </c>
      <c r="C1304" t="s">
        <v>787</v>
      </c>
      <c r="D1304">
        <v>61070</v>
      </c>
      <c r="E1304">
        <v>61070</v>
      </c>
      <c r="F1304" t="s">
        <v>1150</v>
      </c>
    </row>
    <row r="1305" spans="1:6" x14ac:dyDescent="0.3">
      <c r="A1305" t="s">
        <v>2625</v>
      </c>
      <c r="B1305" t="s">
        <v>996</v>
      </c>
      <c r="C1305" t="s">
        <v>815</v>
      </c>
      <c r="D1305">
        <v>40701</v>
      </c>
      <c r="E1305">
        <v>0</v>
      </c>
      <c r="F1305" t="s">
        <v>346</v>
      </c>
    </row>
    <row r="1306" spans="1:6" x14ac:dyDescent="0.3">
      <c r="A1306" t="s">
        <v>2626</v>
      </c>
      <c r="B1306" t="s">
        <v>996</v>
      </c>
      <c r="C1306" t="s">
        <v>1005</v>
      </c>
      <c r="D1306">
        <v>22030</v>
      </c>
      <c r="E1306">
        <v>22030</v>
      </c>
      <c r="F1306" t="s">
        <v>1150</v>
      </c>
    </row>
    <row r="1307" spans="1:6" x14ac:dyDescent="0.3">
      <c r="A1307" t="s">
        <v>2627</v>
      </c>
      <c r="B1307" t="s">
        <v>996</v>
      </c>
      <c r="C1307" t="s">
        <v>2628</v>
      </c>
      <c r="D1307">
        <v>5079</v>
      </c>
      <c r="E1307">
        <v>0</v>
      </c>
      <c r="F1307" t="s">
        <v>346</v>
      </c>
    </row>
    <row r="1308" spans="1:6" x14ac:dyDescent="0.3">
      <c r="A1308" t="s">
        <v>2629</v>
      </c>
      <c r="B1308" t="s">
        <v>996</v>
      </c>
      <c r="C1308" t="s">
        <v>789</v>
      </c>
      <c r="D1308">
        <v>52329</v>
      </c>
      <c r="E1308">
        <v>52329</v>
      </c>
      <c r="F1308" t="s">
        <v>1150</v>
      </c>
    </row>
    <row r="1309" spans="1:6" x14ac:dyDescent="0.3">
      <c r="A1309" t="s">
        <v>2630</v>
      </c>
      <c r="B1309" t="s">
        <v>997</v>
      </c>
      <c r="C1309" t="s">
        <v>971</v>
      </c>
      <c r="D1309">
        <v>23343</v>
      </c>
      <c r="E1309">
        <v>0</v>
      </c>
      <c r="F1309" t="s">
        <v>346</v>
      </c>
    </row>
    <row r="1310" spans="1:6" x14ac:dyDescent="0.3">
      <c r="A1310" t="s">
        <v>2631</v>
      </c>
      <c r="B1310" t="s">
        <v>997</v>
      </c>
      <c r="C1310" t="s">
        <v>1463</v>
      </c>
      <c r="D1310">
        <v>64650</v>
      </c>
      <c r="E1310">
        <v>64650</v>
      </c>
      <c r="F1310" t="s">
        <v>1150</v>
      </c>
    </row>
    <row r="1311" spans="1:6" x14ac:dyDescent="0.3">
      <c r="A1311" t="s">
        <v>2632</v>
      </c>
      <c r="B1311" t="s">
        <v>997</v>
      </c>
      <c r="C1311" t="s">
        <v>1474</v>
      </c>
      <c r="D1311">
        <v>12182</v>
      </c>
      <c r="E1311">
        <v>12182</v>
      </c>
      <c r="F1311" t="s">
        <v>1150</v>
      </c>
    </row>
    <row r="1312" spans="1:6" x14ac:dyDescent="0.3">
      <c r="A1312" t="s">
        <v>2633</v>
      </c>
      <c r="B1312" t="s">
        <v>997</v>
      </c>
      <c r="C1312" t="s">
        <v>1432</v>
      </c>
      <c r="D1312">
        <v>64171</v>
      </c>
      <c r="E1312">
        <v>64171</v>
      </c>
      <c r="F1312" t="s">
        <v>1150</v>
      </c>
    </row>
    <row r="1313" spans="1:6" x14ac:dyDescent="0.3">
      <c r="A1313" t="s">
        <v>2634</v>
      </c>
      <c r="B1313" t="s">
        <v>999</v>
      </c>
      <c r="C1313" t="s">
        <v>1303</v>
      </c>
      <c r="D1313">
        <v>30224</v>
      </c>
      <c r="E1313">
        <v>0</v>
      </c>
      <c r="F1313" t="s">
        <v>1157</v>
      </c>
    </row>
    <row r="1314" spans="1:6" x14ac:dyDescent="0.3">
      <c r="A1314" t="s">
        <v>2635</v>
      </c>
      <c r="B1314" t="s">
        <v>999</v>
      </c>
      <c r="C1314" t="s">
        <v>2356</v>
      </c>
      <c r="D1314">
        <v>32498</v>
      </c>
      <c r="E1314">
        <v>32498</v>
      </c>
      <c r="F1314" t="s">
        <v>1150</v>
      </c>
    </row>
    <row r="1315" spans="1:6" x14ac:dyDescent="0.3">
      <c r="A1315" t="s">
        <v>2636</v>
      </c>
      <c r="B1315" t="s">
        <v>999</v>
      </c>
      <c r="C1315" t="s">
        <v>660</v>
      </c>
      <c r="D1315">
        <v>60190</v>
      </c>
      <c r="E1315">
        <v>0</v>
      </c>
      <c r="F1315" t="s">
        <v>1157</v>
      </c>
    </row>
    <row r="1316" spans="1:6" x14ac:dyDescent="0.3">
      <c r="A1316" t="s">
        <v>2637</v>
      </c>
      <c r="B1316" t="s">
        <v>999</v>
      </c>
      <c r="C1316" t="s">
        <v>1176</v>
      </c>
      <c r="D1316">
        <v>8521</v>
      </c>
      <c r="E1316">
        <v>0</v>
      </c>
      <c r="F1316" t="s">
        <v>346</v>
      </c>
    </row>
    <row r="1317" spans="1:6" x14ac:dyDescent="0.3">
      <c r="A1317" t="s">
        <v>2638</v>
      </c>
      <c r="B1317" t="s">
        <v>999</v>
      </c>
      <c r="C1317" t="s">
        <v>567</v>
      </c>
      <c r="D1317">
        <v>64511</v>
      </c>
      <c r="E1317">
        <v>64511</v>
      </c>
      <c r="F1317" t="s">
        <v>1150</v>
      </c>
    </row>
    <row r="1318" spans="1:6" x14ac:dyDescent="0.3">
      <c r="A1318" t="s">
        <v>2639</v>
      </c>
      <c r="B1318" t="s">
        <v>1001</v>
      </c>
      <c r="C1318" t="s">
        <v>506</v>
      </c>
      <c r="D1318">
        <v>64623</v>
      </c>
      <c r="E1318">
        <v>64623</v>
      </c>
      <c r="F1318" t="s">
        <v>1150</v>
      </c>
    </row>
    <row r="1319" spans="1:6" x14ac:dyDescent="0.3">
      <c r="A1319" t="s">
        <v>2640</v>
      </c>
      <c r="B1319" t="s">
        <v>1001</v>
      </c>
      <c r="C1319" t="s">
        <v>2641</v>
      </c>
      <c r="D1319">
        <v>10758</v>
      </c>
      <c r="E1319">
        <v>0</v>
      </c>
      <c r="F1319" t="s">
        <v>346</v>
      </c>
    </row>
    <row r="1320" spans="1:6" x14ac:dyDescent="0.3">
      <c r="A1320" t="s">
        <v>2642</v>
      </c>
      <c r="B1320" t="s">
        <v>1001</v>
      </c>
      <c r="C1320" t="s">
        <v>657</v>
      </c>
      <c r="D1320">
        <v>62127</v>
      </c>
      <c r="E1320">
        <v>0</v>
      </c>
      <c r="F1320" t="s">
        <v>1157</v>
      </c>
    </row>
    <row r="1321" spans="1:6" x14ac:dyDescent="0.3">
      <c r="A1321" t="s">
        <v>2643</v>
      </c>
      <c r="B1321" t="s">
        <v>1001</v>
      </c>
      <c r="C1321" t="s">
        <v>736</v>
      </c>
      <c r="D1321">
        <v>28962</v>
      </c>
      <c r="E1321">
        <v>0</v>
      </c>
      <c r="F1321" t="s">
        <v>1157</v>
      </c>
    </row>
    <row r="1322" spans="1:6" x14ac:dyDescent="0.3">
      <c r="A1322" t="s">
        <v>2644</v>
      </c>
      <c r="B1322" t="s">
        <v>1002</v>
      </c>
      <c r="C1322" t="s">
        <v>478</v>
      </c>
      <c r="D1322">
        <v>46064</v>
      </c>
      <c r="E1322">
        <v>46064</v>
      </c>
      <c r="F1322" t="s">
        <v>1150</v>
      </c>
    </row>
    <row r="1323" spans="1:6" x14ac:dyDescent="0.3">
      <c r="A1323" t="s">
        <v>2645</v>
      </c>
      <c r="B1323" t="s">
        <v>1002</v>
      </c>
      <c r="C1323" t="s">
        <v>625</v>
      </c>
      <c r="D1323">
        <v>73985</v>
      </c>
      <c r="E1323">
        <v>73985</v>
      </c>
      <c r="F1323" t="s">
        <v>1150</v>
      </c>
    </row>
    <row r="1324" spans="1:6" x14ac:dyDescent="0.3">
      <c r="A1324" t="s">
        <v>2646</v>
      </c>
      <c r="B1324" t="s">
        <v>1002</v>
      </c>
      <c r="C1324" t="s">
        <v>1841</v>
      </c>
      <c r="D1324">
        <v>60831</v>
      </c>
      <c r="E1324">
        <v>60831</v>
      </c>
      <c r="F1324" t="s">
        <v>1150</v>
      </c>
    </row>
    <row r="1325" spans="1:6" x14ac:dyDescent="0.3">
      <c r="A1325" t="s">
        <v>2647</v>
      </c>
      <c r="B1325" t="s">
        <v>1004</v>
      </c>
      <c r="C1325" t="s">
        <v>1258</v>
      </c>
      <c r="D1325">
        <v>72003</v>
      </c>
      <c r="E1325">
        <v>72003</v>
      </c>
      <c r="F1325" t="s">
        <v>1150</v>
      </c>
    </row>
    <row r="1326" spans="1:6" x14ac:dyDescent="0.3">
      <c r="A1326" t="s">
        <v>2648</v>
      </c>
      <c r="B1326" t="s">
        <v>1004</v>
      </c>
      <c r="C1326" t="s">
        <v>1745</v>
      </c>
      <c r="D1326">
        <v>20961</v>
      </c>
      <c r="E1326">
        <v>20961</v>
      </c>
      <c r="F1326" t="s">
        <v>1150</v>
      </c>
    </row>
    <row r="1327" spans="1:6" x14ac:dyDescent="0.3">
      <c r="A1327" t="s">
        <v>2649</v>
      </c>
      <c r="B1327" t="s">
        <v>1004</v>
      </c>
      <c r="C1327" t="s">
        <v>1673</v>
      </c>
      <c r="D1327">
        <v>51792</v>
      </c>
      <c r="E1327">
        <v>0</v>
      </c>
      <c r="F1327" t="s">
        <v>346</v>
      </c>
    </row>
    <row r="1328" spans="1:6" x14ac:dyDescent="0.3">
      <c r="A1328" t="s">
        <v>2650</v>
      </c>
      <c r="B1328" t="s">
        <v>1004</v>
      </c>
      <c r="C1328" t="s">
        <v>728</v>
      </c>
      <c r="D1328">
        <v>26419</v>
      </c>
      <c r="E1328">
        <v>0</v>
      </c>
      <c r="F1328" t="s">
        <v>1157</v>
      </c>
    </row>
    <row r="1329" spans="1:6" x14ac:dyDescent="0.3">
      <c r="A1329" t="s">
        <v>2651</v>
      </c>
      <c r="B1329" t="s">
        <v>1004</v>
      </c>
      <c r="C1329" t="s">
        <v>992</v>
      </c>
      <c r="D1329">
        <v>30953</v>
      </c>
      <c r="E1329">
        <v>30953</v>
      </c>
      <c r="F1329" t="s">
        <v>1150</v>
      </c>
    </row>
    <row r="1330" spans="1:6" x14ac:dyDescent="0.3">
      <c r="A1330" t="s">
        <v>2652</v>
      </c>
      <c r="B1330" t="s">
        <v>1006</v>
      </c>
      <c r="C1330" t="s">
        <v>1760</v>
      </c>
      <c r="D1330">
        <v>65669</v>
      </c>
      <c r="E1330">
        <v>0</v>
      </c>
      <c r="F1330" t="s">
        <v>1157</v>
      </c>
    </row>
    <row r="1331" spans="1:6" x14ac:dyDescent="0.3">
      <c r="A1331" t="s">
        <v>2653</v>
      </c>
      <c r="B1331" t="s">
        <v>1006</v>
      </c>
      <c r="C1331" t="s">
        <v>489</v>
      </c>
      <c r="D1331">
        <v>5210</v>
      </c>
      <c r="E1331">
        <v>5210</v>
      </c>
      <c r="F1331" t="s">
        <v>1150</v>
      </c>
    </row>
    <row r="1332" spans="1:6" x14ac:dyDescent="0.3">
      <c r="A1332" t="s">
        <v>2654</v>
      </c>
      <c r="B1332" t="s">
        <v>1006</v>
      </c>
      <c r="C1332" t="s">
        <v>363</v>
      </c>
      <c r="D1332">
        <v>34081</v>
      </c>
      <c r="E1332">
        <v>0</v>
      </c>
      <c r="F1332" t="s">
        <v>1157</v>
      </c>
    </row>
    <row r="1333" spans="1:6" x14ac:dyDescent="0.3">
      <c r="A1333" t="s">
        <v>2655</v>
      </c>
      <c r="B1333" t="s">
        <v>1007</v>
      </c>
      <c r="C1333" t="s">
        <v>795</v>
      </c>
      <c r="D1333">
        <v>13013</v>
      </c>
      <c r="E1333">
        <v>0</v>
      </c>
      <c r="F1333" t="s">
        <v>346</v>
      </c>
    </row>
    <row r="1334" spans="1:6" x14ac:dyDescent="0.3">
      <c r="A1334" t="s">
        <v>2656</v>
      </c>
      <c r="B1334" t="s">
        <v>1007</v>
      </c>
      <c r="C1334" t="s">
        <v>1856</v>
      </c>
      <c r="D1334">
        <v>17757</v>
      </c>
      <c r="E1334">
        <v>17757</v>
      </c>
      <c r="F1334" t="s">
        <v>1150</v>
      </c>
    </row>
    <row r="1335" spans="1:6" x14ac:dyDescent="0.3">
      <c r="A1335" t="s">
        <v>2657</v>
      </c>
      <c r="B1335" t="s">
        <v>1008</v>
      </c>
      <c r="C1335" t="s">
        <v>1344</v>
      </c>
      <c r="D1335">
        <v>44358</v>
      </c>
      <c r="E1335">
        <v>44358</v>
      </c>
      <c r="F1335" t="s">
        <v>1150</v>
      </c>
    </row>
    <row r="1336" spans="1:6" x14ac:dyDescent="0.3">
      <c r="A1336" t="s">
        <v>2658</v>
      </c>
      <c r="B1336" t="s">
        <v>1008</v>
      </c>
      <c r="C1336" t="s">
        <v>363</v>
      </c>
      <c r="D1336">
        <v>46621</v>
      </c>
      <c r="E1336">
        <v>46621</v>
      </c>
      <c r="F1336" t="s">
        <v>1150</v>
      </c>
    </row>
    <row r="1337" spans="1:6" x14ac:dyDescent="0.3">
      <c r="A1337" t="s">
        <v>2659</v>
      </c>
      <c r="B1337" t="s">
        <v>1008</v>
      </c>
      <c r="C1337" t="s">
        <v>502</v>
      </c>
      <c r="D1337">
        <v>52645</v>
      </c>
      <c r="E1337">
        <v>52645</v>
      </c>
      <c r="F1337" t="s">
        <v>1150</v>
      </c>
    </row>
    <row r="1338" spans="1:6" x14ac:dyDescent="0.3">
      <c r="A1338" t="s">
        <v>2660</v>
      </c>
      <c r="B1338" t="s">
        <v>1008</v>
      </c>
      <c r="C1338" t="s">
        <v>1539</v>
      </c>
      <c r="D1338">
        <v>61853</v>
      </c>
      <c r="E1338">
        <v>0</v>
      </c>
      <c r="F1338" t="s">
        <v>1157</v>
      </c>
    </row>
    <row r="1339" spans="1:6" x14ac:dyDescent="0.3">
      <c r="A1339" t="s">
        <v>2661</v>
      </c>
      <c r="B1339" t="s">
        <v>1008</v>
      </c>
      <c r="C1339" t="s">
        <v>684</v>
      </c>
      <c r="D1339">
        <v>27015</v>
      </c>
      <c r="E1339">
        <v>27015</v>
      </c>
      <c r="F1339" t="s">
        <v>1150</v>
      </c>
    </row>
    <row r="1340" spans="1:6" x14ac:dyDescent="0.3">
      <c r="A1340" t="s">
        <v>2662</v>
      </c>
      <c r="B1340" t="s">
        <v>1009</v>
      </c>
      <c r="C1340" t="s">
        <v>324</v>
      </c>
      <c r="D1340">
        <v>6604</v>
      </c>
      <c r="E1340">
        <v>0</v>
      </c>
      <c r="F1340" t="s">
        <v>346</v>
      </c>
    </row>
    <row r="1341" spans="1:6" x14ac:dyDescent="0.3">
      <c r="A1341" t="s">
        <v>2663</v>
      </c>
      <c r="B1341" t="s">
        <v>1009</v>
      </c>
      <c r="C1341" t="s">
        <v>1176</v>
      </c>
      <c r="D1341">
        <v>52064</v>
      </c>
      <c r="E1341">
        <v>52064</v>
      </c>
      <c r="F1341" t="s">
        <v>1150</v>
      </c>
    </row>
    <row r="1342" spans="1:6" x14ac:dyDescent="0.3">
      <c r="A1342" t="s">
        <v>2664</v>
      </c>
      <c r="B1342" t="s">
        <v>1010</v>
      </c>
      <c r="C1342" t="s">
        <v>1886</v>
      </c>
      <c r="D1342">
        <v>17992</v>
      </c>
      <c r="E1342">
        <v>17992</v>
      </c>
      <c r="F1342" t="s">
        <v>1150</v>
      </c>
    </row>
    <row r="1343" spans="1:6" x14ac:dyDescent="0.3">
      <c r="A1343" t="s">
        <v>2665</v>
      </c>
      <c r="B1343" t="s">
        <v>1010</v>
      </c>
      <c r="C1343" t="s">
        <v>586</v>
      </c>
      <c r="D1343">
        <v>35263</v>
      </c>
      <c r="E1343">
        <v>35263</v>
      </c>
      <c r="F1343" t="s">
        <v>1150</v>
      </c>
    </row>
    <row r="1344" spans="1:6" x14ac:dyDescent="0.3">
      <c r="A1344" t="s">
        <v>2666</v>
      </c>
      <c r="B1344" t="s">
        <v>1010</v>
      </c>
      <c r="C1344" t="s">
        <v>558</v>
      </c>
      <c r="D1344">
        <v>39726</v>
      </c>
      <c r="E1344">
        <v>0</v>
      </c>
      <c r="F1344" t="s">
        <v>346</v>
      </c>
    </row>
    <row r="1345" spans="1:6" x14ac:dyDescent="0.3">
      <c r="A1345" t="s">
        <v>2667</v>
      </c>
      <c r="B1345" t="s">
        <v>1010</v>
      </c>
      <c r="C1345" t="s">
        <v>590</v>
      </c>
      <c r="D1345">
        <v>56157</v>
      </c>
      <c r="E1345">
        <v>56157</v>
      </c>
      <c r="F1345" t="s">
        <v>1150</v>
      </c>
    </row>
    <row r="1346" spans="1:6" x14ac:dyDescent="0.3">
      <c r="A1346" t="s">
        <v>2668</v>
      </c>
      <c r="B1346" t="s">
        <v>1011</v>
      </c>
      <c r="C1346" t="s">
        <v>2628</v>
      </c>
      <c r="D1346">
        <v>53233</v>
      </c>
      <c r="E1346">
        <v>53233</v>
      </c>
      <c r="F1346" t="s">
        <v>1150</v>
      </c>
    </row>
    <row r="1347" spans="1:6" x14ac:dyDescent="0.3">
      <c r="A1347" t="s">
        <v>2669</v>
      </c>
      <c r="B1347" t="s">
        <v>1011</v>
      </c>
      <c r="C1347" t="s">
        <v>693</v>
      </c>
      <c r="D1347">
        <v>38146</v>
      </c>
      <c r="E1347">
        <v>0</v>
      </c>
      <c r="F1347" t="s">
        <v>1157</v>
      </c>
    </row>
    <row r="1348" spans="1:6" x14ac:dyDescent="0.3">
      <c r="A1348" t="s">
        <v>2670</v>
      </c>
      <c r="B1348" t="s">
        <v>1011</v>
      </c>
      <c r="C1348" t="s">
        <v>998</v>
      </c>
      <c r="D1348">
        <v>29598</v>
      </c>
      <c r="E1348">
        <v>29598</v>
      </c>
      <c r="F1348" t="s">
        <v>1150</v>
      </c>
    </row>
    <row r="1349" spans="1:6" x14ac:dyDescent="0.3">
      <c r="A1349" t="s">
        <v>2671</v>
      </c>
      <c r="B1349" t="s">
        <v>1011</v>
      </c>
      <c r="C1349" t="s">
        <v>400</v>
      </c>
      <c r="D1349">
        <v>41732</v>
      </c>
      <c r="E1349">
        <v>0</v>
      </c>
      <c r="F1349" t="s">
        <v>346</v>
      </c>
    </row>
    <row r="1350" spans="1:6" x14ac:dyDescent="0.3">
      <c r="A1350" t="s">
        <v>2672</v>
      </c>
      <c r="B1350" t="s">
        <v>1012</v>
      </c>
      <c r="C1350" t="s">
        <v>971</v>
      </c>
      <c r="D1350">
        <v>20403</v>
      </c>
      <c r="E1350">
        <v>20403</v>
      </c>
      <c r="F1350" t="s">
        <v>1150</v>
      </c>
    </row>
    <row r="1351" spans="1:6" x14ac:dyDescent="0.3">
      <c r="A1351" t="s">
        <v>2673</v>
      </c>
      <c r="B1351" t="s">
        <v>1012</v>
      </c>
      <c r="C1351" t="s">
        <v>1303</v>
      </c>
      <c r="D1351">
        <v>61078</v>
      </c>
      <c r="E1351">
        <v>61078</v>
      </c>
      <c r="F1351" t="s">
        <v>1150</v>
      </c>
    </row>
    <row r="1352" spans="1:6" x14ac:dyDescent="0.3">
      <c r="A1352" t="s">
        <v>2674</v>
      </c>
      <c r="B1352" t="s">
        <v>1012</v>
      </c>
      <c r="C1352" t="s">
        <v>964</v>
      </c>
      <c r="D1352">
        <v>34756</v>
      </c>
      <c r="E1352">
        <v>34756</v>
      </c>
      <c r="F1352" t="s">
        <v>1150</v>
      </c>
    </row>
    <row r="1353" spans="1:6" x14ac:dyDescent="0.3">
      <c r="A1353" t="s">
        <v>2675</v>
      </c>
      <c r="B1353" t="s">
        <v>1012</v>
      </c>
      <c r="C1353" t="s">
        <v>349</v>
      </c>
      <c r="D1353">
        <v>69338</v>
      </c>
      <c r="E1353">
        <v>0</v>
      </c>
      <c r="F1353" t="s">
        <v>1157</v>
      </c>
    </row>
    <row r="1354" spans="1:6" x14ac:dyDescent="0.3">
      <c r="A1354" t="s">
        <v>2676</v>
      </c>
      <c r="B1354" t="s">
        <v>1013</v>
      </c>
      <c r="C1354" t="s">
        <v>1474</v>
      </c>
      <c r="D1354">
        <v>72406</v>
      </c>
      <c r="E1354">
        <v>72406</v>
      </c>
      <c r="F1354" t="s">
        <v>1150</v>
      </c>
    </row>
    <row r="1355" spans="1:6" x14ac:dyDescent="0.3">
      <c r="A1355" t="s">
        <v>2677</v>
      </c>
      <c r="B1355" t="s">
        <v>1013</v>
      </c>
      <c r="C1355" t="s">
        <v>1156</v>
      </c>
      <c r="D1355">
        <v>71896</v>
      </c>
      <c r="E1355">
        <v>71896</v>
      </c>
      <c r="F1355" t="s">
        <v>1150</v>
      </c>
    </row>
    <row r="1356" spans="1:6" x14ac:dyDescent="0.3">
      <c r="A1356" t="s">
        <v>2678</v>
      </c>
      <c r="B1356" t="s">
        <v>1013</v>
      </c>
      <c r="C1356" t="s">
        <v>519</v>
      </c>
      <c r="D1356">
        <v>36673</v>
      </c>
      <c r="E1356">
        <v>0</v>
      </c>
      <c r="F1356" t="s">
        <v>1157</v>
      </c>
    </row>
    <row r="1357" spans="1:6" x14ac:dyDescent="0.3">
      <c r="A1357" t="s">
        <v>2679</v>
      </c>
      <c r="B1357" t="s">
        <v>1013</v>
      </c>
      <c r="C1357" t="s">
        <v>1560</v>
      </c>
      <c r="D1357">
        <v>55789</v>
      </c>
      <c r="E1357">
        <v>55789</v>
      </c>
      <c r="F1357" t="s">
        <v>1150</v>
      </c>
    </row>
    <row r="1358" spans="1:6" x14ac:dyDescent="0.3">
      <c r="A1358" t="s">
        <v>2680</v>
      </c>
      <c r="B1358" t="s">
        <v>1014</v>
      </c>
      <c r="C1358" t="s">
        <v>497</v>
      </c>
      <c r="D1358">
        <v>34189</v>
      </c>
      <c r="E1358">
        <v>34189</v>
      </c>
      <c r="F1358" t="s">
        <v>1150</v>
      </c>
    </row>
    <row r="1359" spans="1:6" x14ac:dyDescent="0.3">
      <c r="A1359" t="s">
        <v>2681</v>
      </c>
      <c r="B1359" t="s">
        <v>1014</v>
      </c>
      <c r="C1359" t="s">
        <v>2540</v>
      </c>
      <c r="D1359">
        <v>27147</v>
      </c>
      <c r="E1359">
        <v>27147</v>
      </c>
      <c r="F1359" t="s">
        <v>1150</v>
      </c>
    </row>
    <row r="1360" spans="1:6" x14ac:dyDescent="0.3">
      <c r="A1360" t="s">
        <v>2682</v>
      </c>
      <c r="B1360" t="s">
        <v>1014</v>
      </c>
      <c r="C1360" t="s">
        <v>899</v>
      </c>
      <c r="D1360">
        <v>70622</v>
      </c>
      <c r="E1360">
        <v>0</v>
      </c>
      <c r="F1360" t="s">
        <v>1157</v>
      </c>
    </row>
    <row r="1361" spans="1:6" x14ac:dyDescent="0.3">
      <c r="A1361" t="s">
        <v>2683</v>
      </c>
      <c r="B1361" t="s">
        <v>1014</v>
      </c>
      <c r="C1361" t="s">
        <v>1075</v>
      </c>
      <c r="D1361">
        <v>49241</v>
      </c>
      <c r="E1361">
        <v>49241</v>
      </c>
      <c r="F1361" t="s">
        <v>1150</v>
      </c>
    </row>
    <row r="1362" spans="1:6" x14ac:dyDescent="0.3">
      <c r="A1362" t="s">
        <v>2684</v>
      </c>
      <c r="B1362" t="s">
        <v>1014</v>
      </c>
      <c r="C1362" t="s">
        <v>998</v>
      </c>
      <c r="D1362">
        <v>74601</v>
      </c>
      <c r="E1362">
        <v>0</v>
      </c>
      <c r="F1362" t="s">
        <v>1157</v>
      </c>
    </row>
    <row r="1363" spans="1:6" x14ac:dyDescent="0.3">
      <c r="A1363" t="s">
        <v>2685</v>
      </c>
      <c r="B1363" t="s">
        <v>1015</v>
      </c>
      <c r="C1363" t="s">
        <v>1385</v>
      </c>
      <c r="D1363">
        <v>12573</v>
      </c>
      <c r="E1363">
        <v>0</v>
      </c>
      <c r="F1363" t="s">
        <v>1157</v>
      </c>
    </row>
    <row r="1364" spans="1:6" x14ac:dyDescent="0.3">
      <c r="A1364" t="s">
        <v>2686</v>
      </c>
      <c r="B1364" t="s">
        <v>1015</v>
      </c>
      <c r="C1364" t="s">
        <v>966</v>
      </c>
      <c r="D1364">
        <v>21174</v>
      </c>
      <c r="E1364">
        <v>21174</v>
      </c>
      <c r="F1364" t="s">
        <v>1150</v>
      </c>
    </row>
    <row r="1365" spans="1:6" x14ac:dyDescent="0.3">
      <c r="A1365" t="s">
        <v>2687</v>
      </c>
      <c r="B1365" t="s">
        <v>1017</v>
      </c>
      <c r="C1365" t="s">
        <v>898</v>
      </c>
      <c r="D1365">
        <v>46520</v>
      </c>
      <c r="E1365">
        <v>46520</v>
      </c>
      <c r="F1365" t="s">
        <v>1150</v>
      </c>
    </row>
    <row r="1366" spans="1:6" x14ac:dyDescent="0.3">
      <c r="A1366" t="s">
        <v>2688</v>
      </c>
      <c r="B1366" t="s">
        <v>1017</v>
      </c>
      <c r="C1366" t="s">
        <v>968</v>
      </c>
      <c r="D1366">
        <v>61791</v>
      </c>
      <c r="E1366">
        <v>61791</v>
      </c>
      <c r="F1366" t="s">
        <v>1150</v>
      </c>
    </row>
    <row r="1367" spans="1:6" x14ac:dyDescent="0.3">
      <c r="A1367" t="s">
        <v>2689</v>
      </c>
      <c r="B1367" t="s">
        <v>1017</v>
      </c>
      <c r="C1367" t="s">
        <v>820</v>
      </c>
      <c r="D1367">
        <v>49894</v>
      </c>
      <c r="E1367">
        <v>0</v>
      </c>
      <c r="F1367" t="s">
        <v>1157</v>
      </c>
    </row>
    <row r="1368" spans="1:6" x14ac:dyDescent="0.3">
      <c r="A1368" t="s">
        <v>2690</v>
      </c>
      <c r="B1368" t="s">
        <v>1017</v>
      </c>
      <c r="C1368" t="s">
        <v>723</v>
      </c>
      <c r="D1368">
        <v>71784</v>
      </c>
      <c r="E1368">
        <v>0</v>
      </c>
      <c r="F1368" t="s">
        <v>346</v>
      </c>
    </row>
    <row r="1369" spans="1:6" x14ac:dyDescent="0.3">
      <c r="A1369" t="s">
        <v>2691</v>
      </c>
      <c r="B1369" t="s">
        <v>1017</v>
      </c>
      <c r="C1369" t="s">
        <v>1210</v>
      </c>
      <c r="D1369">
        <v>56126</v>
      </c>
      <c r="E1369">
        <v>56126</v>
      </c>
      <c r="F1369" t="s">
        <v>1150</v>
      </c>
    </row>
    <row r="1370" spans="1:6" x14ac:dyDescent="0.3">
      <c r="A1370" t="s">
        <v>2692</v>
      </c>
      <c r="B1370" t="s">
        <v>1019</v>
      </c>
      <c r="C1370" t="s">
        <v>387</v>
      </c>
      <c r="D1370">
        <v>40392</v>
      </c>
      <c r="E1370">
        <v>40392</v>
      </c>
      <c r="F1370" t="s">
        <v>1150</v>
      </c>
    </row>
    <row r="1371" spans="1:6" x14ac:dyDescent="0.3">
      <c r="A1371" t="s">
        <v>2693</v>
      </c>
      <c r="B1371" t="s">
        <v>1019</v>
      </c>
      <c r="C1371" t="s">
        <v>1700</v>
      </c>
      <c r="D1371">
        <v>16242</v>
      </c>
      <c r="E1371">
        <v>16242</v>
      </c>
      <c r="F1371" t="s">
        <v>1150</v>
      </c>
    </row>
    <row r="1372" spans="1:6" x14ac:dyDescent="0.3">
      <c r="A1372" t="s">
        <v>2694</v>
      </c>
      <c r="B1372" t="s">
        <v>1019</v>
      </c>
      <c r="C1372" t="s">
        <v>906</v>
      </c>
      <c r="D1372">
        <v>45738</v>
      </c>
      <c r="E1372">
        <v>45738</v>
      </c>
      <c r="F1372" t="s">
        <v>1150</v>
      </c>
    </row>
    <row r="1373" spans="1:6" x14ac:dyDescent="0.3">
      <c r="A1373" t="s">
        <v>2695</v>
      </c>
      <c r="B1373" t="s">
        <v>1019</v>
      </c>
      <c r="C1373" t="s">
        <v>1703</v>
      </c>
      <c r="D1373">
        <v>38977</v>
      </c>
      <c r="E1373">
        <v>0</v>
      </c>
      <c r="F1373" t="s">
        <v>1157</v>
      </c>
    </row>
    <row r="1374" spans="1:6" x14ac:dyDescent="0.3">
      <c r="A1374" t="s">
        <v>2696</v>
      </c>
      <c r="B1374" t="s">
        <v>1019</v>
      </c>
      <c r="C1374" t="s">
        <v>330</v>
      </c>
      <c r="D1374">
        <v>47630</v>
      </c>
      <c r="E1374">
        <v>47630</v>
      </c>
      <c r="F1374" t="s">
        <v>1150</v>
      </c>
    </row>
    <row r="1375" spans="1:6" x14ac:dyDescent="0.3">
      <c r="A1375" t="s">
        <v>2697</v>
      </c>
      <c r="B1375" t="s">
        <v>1020</v>
      </c>
      <c r="C1375" t="s">
        <v>1122</v>
      </c>
      <c r="D1375">
        <v>68673</v>
      </c>
      <c r="E1375">
        <v>68673</v>
      </c>
      <c r="F1375" t="s">
        <v>1150</v>
      </c>
    </row>
    <row r="1376" spans="1:6" x14ac:dyDescent="0.3">
      <c r="A1376" t="s">
        <v>2698</v>
      </c>
      <c r="B1376" t="s">
        <v>1020</v>
      </c>
      <c r="C1376" t="s">
        <v>418</v>
      </c>
      <c r="D1376">
        <v>65498</v>
      </c>
      <c r="E1376">
        <v>65498</v>
      </c>
      <c r="F1376" t="s">
        <v>1150</v>
      </c>
    </row>
    <row r="1377" spans="1:6" x14ac:dyDescent="0.3">
      <c r="A1377" t="s">
        <v>2699</v>
      </c>
      <c r="B1377" t="s">
        <v>1020</v>
      </c>
      <c r="C1377" t="s">
        <v>576</v>
      </c>
      <c r="D1377">
        <v>19669</v>
      </c>
      <c r="E1377">
        <v>19669</v>
      </c>
      <c r="F1377" t="s">
        <v>1150</v>
      </c>
    </row>
    <row r="1378" spans="1:6" x14ac:dyDescent="0.3">
      <c r="A1378" t="s">
        <v>2700</v>
      </c>
      <c r="B1378" t="s">
        <v>1021</v>
      </c>
      <c r="C1378" t="s">
        <v>1226</v>
      </c>
      <c r="D1378">
        <v>31293</v>
      </c>
      <c r="E1378">
        <v>31293</v>
      </c>
      <c r="F1378" t="s">
        <v>1150</v>
      </c>
    </row>
    <row r="1379" spans="1:6" x14ac:dyDescent="0.3">
      <c r="A1379" t="s">
        <v>2701</v>
      </c>
      <c r="B1379" t="s">
        <v>1021</v>
      </c>
      <c r="C1379" t="s">
        <v>1162</v>
      </c>
      <c r="D1379">
        <v>39676</v>
      </c>
      <c r="E1379">
        <v>39676</v>
      </c>
      <c r="F1379" t="s">
        <v>1150</v>
      </c>
    </row>
    <row r="1380" spans="1:6" x14ac:dyDescent="0.3">
      <c r="A1380" t="s">
        <v>2702</v>
      </c>
      <c r="B1380" t="s">
        <v>1021</v>
      </c>
      <c r="C1380" t="s">
        <v>530</v>
      </c>
      <c r="D1380">
        <v>46654</v>
      </c>
      <c r="E1380">
        <v>46654</v>
      </c>
      <c r="F1380" t="s">
        <v>1150</v>
      </c>
    </row>
    <row r="1381" spans="1:6" x14ac:dyDescent="0.3">
      <c r="A1381" t="s">
        <v>2703</v>
      </c>
      <c r="B1381" t="s">
        <v>1021</v>
      </c>
      <c r="C1381" t="s">
        <v>812</v>
      </c>
      <c r="D1381">
        <v>19434</v>
      </c>
      <c r="E1381">
        <v>19434</v>
      </c>
      <c r="F1381" t="s">
        <v>1150</v>
      </c>
    </row>
    <row r="1382" spans="1:6" x14ac:dyDescent="0.3">
      <c r="A1382" t="s">
        <v>2704</v>
      </c>
      <c r="B1382" t="s">
        <v>1022</v>
      </c>
      <c r="C1382" t="s">
        <v>881</v>
      </c>
      <c r="D1382">
        <v>14543</v>
      </c>
      <c r="E1382">
        <v>0</v>
      </c>
      <c r="F1382" t="s">
        <v>1157</v>
      </c>
    </row>
    <row r="1383" spans="1:6" x14ac:dyDescent="0.3">
      <c r="A1383" t="s">
        <v>2705</v>
      </c>
      <c r="B1383" t="s">
        <v>1022</v>
      </c>
      <c r="C1383" t="s">
        <v>520</v>
      </c>
      <c r="D1383">
        <v>53471</v>
      </c>
      <c r="E1383">
        <v>0</v>
      </c>
      <c r="F1383" t="s">
        <v>1157</v>
      </c>
    </row>
    <row r="1384" spans="1:6" x14ac:dyDescent="0.3">
      <c r="A1384" t="s">
        <v>2706</v>
      </c>
      <c r="B1384" t="s">
        <v>1022</v>
      </c>
      <c r="C1384" t="s">
        <v>451</v>
      </c>
      <c r="D1384">
        <v>43245</v>
      </c>
      <c r="E1384">
        <v>43245</v>
      </c>
      <c r="F1384" t="s">
        <v>1150</v>
      </c>
    </row>
    <row r="1385" spans="1:6" x14ac:dyDescent="0.3">
      <c r="A1385" t="s">
        <v>2707</v>
      </c>
      <c r="B1385" t="s">
        <v>1022</v>
      </c>
      <c r="C1385" t="s">
        <v>425</v>
      </c>
      <c r="D1385">
        <v>28218</v>
      </c>
      <c r="E1385">
        <v>28218</v>
      </c>
      <c r="F1385" t="s">
        <v>1150</v>
      </c>
    </row>
    <row r="1386" spans="1:6" x14ac:dyDescent="0.3">
      <c r="A1386" t="s">
        <v>2708</v>
      </c>
      <c r="B1386" t="s">
        <v>1024</v>
      </c>
      <c r="C1386" t="s">
        <v>1703</v>
      </c>
      <c r="D1386">
        <v>8424</v>
      </c>
      <c r="E1386">
        <v>0</v>
      </c>
      <c r="F1386" t="s">
        <v>1157</v>
      </c>
    </row>
    <row r="1387" spans="1:6" x14ac:dyDescent="0.3">
      <c r="A1387" t="s">
        <v>2709</v>
      </c>
      <c r="B1387" t="s">
        <v>1024</v>
      </c>
      <c r="C1387" t="s">
        <v>899</v>
      </c>
      <c r="D1387">
        <v>64534</v>
      </c>
      <c r="E1387">
        <v>0</v>
      </c>
      <c r="F1387" t="s">
        <v>346</v>
      </c>
    </row>
    <row r="1388" spans="1:6" x14ac:dyDescent="0.3">
      <c r="A1388" t="s">
        <v>2710</v>
      </c>
      <c r="B1388" t="s">
        <v>1025</v>
      </c>
      <c r="C1388" t="s">
        <v>2386</v>
      </c>
      <c r="D1388">
        <v>44510</v>
      </c>
      <c r="E1388">
        <v>44510</v>
      </c>
      <c r="F1388" t="s">
        <v>1150</v>
      </c>
    </row>
    <row r="1389" spans="1:6" x14ac:dyDescent="0.3">
      <c r="A1389" t="s">
        <v>2711</v>
      </c>
      <c r="B1389" t="s">
        <v>1025</v>
      </c>
      <c r="C1389" t="s">
        <v>1660</v>
      </c>
      <c r="D1389">
        <v>50703</v>
      </c>
      <c r="E1389">
        <v>0</v>
      </c>
      <c r="F1389" t="s">
        <v>346</v>
      </c>
    </row>
    <row r="1390" spans="1:6" x14ac:dyDescent="0.3">
      <c r="A1390" t="s">
        <v>2712</v>
      </c>
      <c r="B1390" t="s">
        <v>1025</v>
      </c>
      <c r="C1390" t="s">
        <v>1188</v>
      </c>
      <c r="D1390">
        <v>66714</v>
      </c>
      <c r="E1390">
        <v>0</v>
      </c>
      <c r="F1390" t="s">
        <v>346</v>
      </c>
    </row>
    <row r="1391" spans="1:6" x14ac:dyDescent="0.3">
      <c r="A1391" t="s">
        <v>2713</v>
      </c>
      <c r="B1391" t="s">
        <v>1026</v>
      </c>
      <c r="C1391" t="s">
        <v>1451</v>
      </c>
      <c r="D1391">
        <v>5919</v>
      </c>
      <c r="E1391">
        <v>5919</v>
      </c>
      <c r="F1391" t="s">
        <v>1150</v>
      </c>
    </row>
    <row r="1392" spans="1:6" x14ac:dyDescent="0.3">
      <c r="A1392" t="s">
        <v>2714</v>
      </c>
      <c r="B1392" t="s">
        <v>1026</v>
      </c>
      <c r="C1392" t="s">
        <v>1437</v>
      </c>
      <c r="D1392">
        <v>11372</v>
      </c>
      <c r="E1392">
        <v>11372</v>
      </c>
      <c r="F1392" t="s">
        <v>1150</v>
      </c>
    </row>
    <row r="1393" spans="1:6" x14ac:dyDescent="0.3">
      <c r="A1393" t="s">
        <v>2715</v>
      </c>
      <c r="B1393" t="s">
        <v>1026</v>
      </c>
      <c r="C1393" t="s">
        <v>755</v>
      </c>
      <c r="D1393">
        <v>28618</v>
      </c>
      <c r="E1393">
        <v>28618</v>
      </c>
      <c r="F1393" t="s">
        <v>1150</v>
      </c>
    </row>
    <row r="1394" spans="1:6" x14ac:dyDescent="0.3">
      <c r="A1394" t="s">
        <v>2716</v>
      </c>
      <c r="B1394" t="s">
        <v>1027</v>
      </c>
      <c r="C1394" t="s">
        <v>1696</v>
      </c>
      <c r="D1394">
        <v>5022</v>
      </c>
      <c r="E1394">
        <v>5022</v>
      </c>
      <c r="F1394" t="s">
        <v>1150</v>
      </c>
    </row>
    <row r="1395" spans="1:6" x14ac:dyDescent="0.3">
      <c r="A1395" t="s">
        <v>2717</v>
      </c>
      <c r="B1395" t="s">
        <v>1027</v>
      </c>
      <c r="C1395" t="s">
        <v>391</v>
      </c>
      <c r="D1395">
        <v>12622</v>
      </c>
      <c r="E1395">
        <v>12622</v>
      </c>
      <c r="F1395" t="s">
        <v>1150</v>
      </c>
    </row>
    <row r="1396" spans="1:6" x14ac:dyDescent="0.3">
      <c r="A1396" t="s">
        <v>2718</v>
      </c>
      <c r="B1396" t="s">
        <v>1027</v>
      </c>
      <c r="C1396" t="s">
        <v>1000</v>
      </c>
      <c r="D1396">
        <v>35608</v>
      </c>
      <c r="E1396">
        <v>35608</v>
      </c>
      <c r="F1396" t="s">
        <v>1150</v>
      </c>
    </row>
    <row r="1397" spans="1:6" x14ac:dyDescent="0.3">
      <c r="A1397" t="s">
        <v>2719</v>
      </c>
      <c r="B1397" t="s">
        <v>1027</v>
      </c>
      <c r="C1397" t="s">
        <v>1263</v>
      </c>
      <c r="D1397">
        <v>36116</v>
      </c>
      <c r="E1397">
        <v>36116</v>
      </c>
      <c r="F1397" t="s">
        <v>1150</v>
      </c>
    </row>
    <row r="1398" spans="1:6" x14ac:dyDescent="0.3">
      <c r="A1398" t="s">
        <v>2720</v>
      </c>
      <c r="B1398" t="s">
        <v>1028</v>
      </c>
      <c r="C1398" t="s">
        <v>550</v>
      </c>
      <c r="D1398">
        <v>11529</v>
      </c>
      <c r="E1398">
        <v>0</v>
      </c>
      <c r="F1398" t="s">
        <v>1157</v>
      </c>
    </row>
    <row r="1399" spans="1:6" x14ac:dyDescent="0.3">
      <c r="A1399" t="s">
        <v>2721</v>
      </c>
      <c r="B1399" t="s">
        <v>1028</v>
      </c>
      <c r="C1399" t="s">
        <v>732</v>
      </c>
      <c r="D1399">
        <v>63502</v>
      </c>
      <c r="E1399">
        <v>0</v>
      </c>
      <c r="F1399" t="s">
        <v>1157</v>
      </c>
    </row>
    <row r="1400" spans="1:6" x14ac:dyDescent="0.3">
      <c r="A1400" t="s">
        <v>2722</v>
      </c>
      <c r="B1400" t="s">
        <v>1029</v>
      </c>
      <c r="C1400" t="s">
        <v>504</v>
      </c>
      <c r="D1400">
        <v>18140</v>
      </c>
      <c r="E1400">
        <v>18140</v>
      </c>
      <c r="F1400" t="s">
        <v>1150</v>
      </c>
    </row>
    <row r="1401" spans="1:6" x14ac:dyDescent="0.3">
      <c r="A1401" t="s">
        <v>2723</v>
      </c>
      <c r="B1401" t="s">
        <v>1029</v>
      </c>
      <c r="C1401" t="s">
        <v>522</v>
      </c>
      <c r="D1401">
        <v>15922</v>
      </c>
      <c r="E1401">
        <v>15922</v>
      </c>
      <c r="F1401" t="s">
        <v>1150</v>
      </c>
    </row>
    <row r="1402" spans="1:6" x14ac:dyDescent="0.3">
      <c r="A1402" t="s">
        <v>2724</v>
      </c>
      <c r="B1402" t="s">
        <v>1029</v>
      </c>
      <c r="C1402" t="s">
        <v>1666</v>
      </c>
      <c r="D1402">
        <v>62989</v>
      </c>
      <c r="E1402">
        <v>62989</v>
      </c>
      <c r="F1402" t="s">
        <v>1150</v>
      </c>
    </row>
    <row r="1403" spans="1:6" x14ac:dyDescent="0.3">
      <c r="A1403" t="s">
        <v>2725</v>
      </c>
      <c r="B1403" t="s">
        <v>1030</v>
      </c>
      <c r="C1403" t="s">
        <v>1258</v>
      </c>
      <c r="D1403">
        <v>73168</v>
      </c>
      <c r="E1403">
        <v>73168</v>
      </c>
      <c r="F1403" t="s">
        <v>1150</v>
      </c>
    </row>
    <row r="1404" spans="1:6" x14ac:dyDescent="0.3">
      <c r="A1404" t="s">
        <v>2726</v>
      </c>
      <c r="B1404" t="s">
        <v>1030</v>
      </c>
      <c r="C1404" t="s">
        <v>1533</v>
      </c>
      <c r="D1404">
        <v>72262</v>
      </c>
      <c r="E1404">
        <v>72262</v>
      </c>
      <c r="F1404" t="s">
        <v>1150</v>
      </c>
    </row>
    <row r="1405" spans="1:6" x14ac:dyDescent="0.3">
      <c r="A1405" t="s">
        <v>2727</v>
      </c>
      <c r="B1405" t="s">
        <v>1030</v>
      </c>
      <c r="C1405" t="s">
        <v>523</v>
      </c>
      <c r="D1405">
        <v>65170</v>
      </c>
      <c r="E1405">
        <v>65170</v>
      </c>
      <c r="F1405" t="s">
        <v>1150</v>
      </c>
    </row>
    <row r="1406" spans="1:6" x14ac:dyDescent="0.3">
      <c r="A1406" t="s">
        <v>2728</v>
      </c>
      <c r="B1406" t="s">
        <v>1030</v>
      </c>
      <c r="C1406" t="s">
        <v>1061</v>
      </c>
      <c r="D1406">
        <v>68513</v>
      </c>
      <c r="E1406">
        <v>68513</v>
      </c>
      <c r="F1406" t="s">
        <v>1150</v>
      </c>
    </row>
    <row r="1407" spans="1:6" x14ac:dyDescent="0.3">
      <c r="A1407" t="s">
        <v>2729</v>
      </c>
      <c r="B1407" t="s">
        <v>1030</v>
      </c>
      <c r="C1407" t="s">
        <v>922</v>
      </c>
      <c r="D1407">
        <v>59759</v>
      </c>
      <c r="E1407">
        <v>0</v>
      </c>
      <c r="F1407" t="s">
        <v>346</v>
      </c>
    </row>
    <row r="1408" spans="1:6" x14ac:dyDescent="0.3">
      <c r="A1408" t="s">
        <v>2730</v>
      </c>
      <c r="B1408" t="s">
        <v>1031</v>
      </c>
      <c r="C1408" t="s">
        <v>717</v>
      </c>
      <c r="D1408">
        <v>72169</v>
      </c>
      <c r="E1408">
        <v>0</v>
      </c>
      <c r="F1408" t="s">
        <v>1157</v>
      </c>
    </row>
    <row r="1409" spans="1:6" x14ac:dyDescent="0.3">
      <c r="A1409" t="s">
        <v>2731</v>
      </c>
      <c r="B1409" t="s">
        <v>1031</v>
      </c>
      <c r="C1409" t="s">
        <v>1377</v>
      </c>
      <c r="D1409">
        <v>20049</v>
      </c>
      <c r="E1409">
        <v>0</v>
      </c>
      <c r="F1409" t="s">
        <v>346</v>
      </c>
    </row>
    <row r="1410" spans="1:6" x14ac:dyDescent="0.3">
      <c r="A1410" t="s">
        <v>2732</v>
      </c>
      <c r="B1410" t="s">
        <v>1031</v>
      </c>
      <c r="C1410" t="s">
        <v>834</v>
      </c>
      <c r="D1410">
        <v>12868</v>
      </c>
      <c r="E1410">
        <v>12868</v>
      </c>
      <c r="F1410" t="s">
        <v>1150</v>
      </c>
    </row>
    <row r="1411" spans="1:6" x14ac:dyDescent="0.3">
      <c r="A1411" t="s">
        <v>2733</v>
      </c>
      <c r="B1411" t="s">
        <v>1031</v>
      </c>
      <c r="C1411" t="s">
        <v>1574</v>
      </c>
      <c r="D1411">
        <v>26269</v>
      </c>
      <c r="E1411">
        <v>26269</v>
      </c>
      <c r="F1411" t="s">
        <v>1150</v>
      </c>
    </row>
    <row r="1412" spans="1:6" x14ac:dyDescent="0.3">
      <c r="A1412" t="s">
        <v>2734</v>
      </c>
      <c r="B1412" t="s">
        <v>1032</v>
      </c>
      <c r="C1412" t="s">
        <v>749</v>
      </c>
      <c r="D1412">
        <v>33420</v>
      </c>
      <c r="E1412">
        <v>0</v>
      </c>
      <c r="F1412" t="s">
        <v>346</v>
      </c>
    </row>
    <row r="1413" spans="1:6" x14ac:dyDescent="0.3">
      <c r="A1413" t="s">
        <v>2735</v>
      </c>
      <c r="B1413" t="s">
        <v>1032</v>
      </c>
      <c r="C1413" t="s">
        <v>915</v>
      </c>
      <c r="D1413">
        <v>25883</v>
      </c>
      <c r="E1413">
        <v>25883</v>
      </c>
      <c r="F1413" t="s">
        <v>1150</v>
      </c>
    </row>
    <row r="1414" spans="1:6" x14ac:dyDescent="0.3">
      <c r="A1414" t="s">
        <v>2736</v>
      </c>
      <c r="B1414" t="s">
        <v>1033</v>
      </c>
      <c r="C1414" t="s">
        <v>502</v>
      </c>
      <c r="D1414">
        <v>56425</v>
      </c>
      <c r="E1414">
        <v>0</v>
      </c>
      <c r="F1414" t="s">
        <v>1157</v>
      </c>
    </row>
    <row r="1415" spans="1:6" x14ac:dyDescent="0.3">
      <c r="A1415" t="s">
        <v>2737</v>
      </c>
      <c r="B1415" t="s">
        <v>1033</v>
      </c>
      <c r="C1415" t="s">
        <v>437</v>
      </c>
      <c r="D1415">
        <v>48791</v>
      </c>
      <c r="E1415">
        <v>48791</v>
      </c>
      <c r="F1415" t="s">
        <v>1150</v>
      </c>
    </row>
    <row r="1416" spans="1:6" x14ac:dyDescent="0.3">
      <c r="A1416" t="s">
        <v>2738</v>
      </c>
      <c r="B1416" t="s">
        <v>1033</v>
      </c>
      <c r="C1416" t="s">
        <v>951</v>
      </c>
      <c r="D1416">
        <v>69778</v>
      </c>
      <c r="E1416">
        <v>0</v>
      </c>
      <c r="F1416" t="s">
        <v>346</v>
      </c>
    </row>
    <row r="1417" spans="1:6" x14ac:dyDescent="0.3">
      <c r="A1417" t="s">
        <v>2739</v>
      </c>
      <c r="B1417" t="s">
        <v>1033</v>
      </c>
      <c r="C1417" t="s">
        <v>476</v>
      </c>
      <c r="D1417">
        <v>57226</v>
      </c>
      <c r="E1417">
        <v>57226</v>
      </c>
      <c r="F1417" t="s">
        <v>1150</v>
      </c>
    </row>
    <row r="1418" spans="1:6" x14ac:dyDescent="0.3">
      <c r="A1418" t="s">
        <v>2740</v>
      </c>
      <c r="B1418" t="s">
        <v>1033</v>
      </c>
      <c r="C1418" t="s">
        <v>1503</v>
      </c>
      <c r="D1418">
        <v>54765</v>
      </c>
      <c r="E1418">
        <v>0</v>
      </c>
      <c r="F1418" t="s">
        <v>1157</v>
      </c>
    </row>
    <row r="1419" spans="1:6" x14ac:dyDescent="0.3">
      <c r="A1419" t="s">
        <v>2741</v>
      </c>
      <c r="B1419" t="s">
        <v>1034</v>
      </c>
      <c r="C1419" t="s">
        <v>467</v>
      </c>
      <c r="D1419">
        <v>11619</v>
      </c>
      <c r="E1419">
        <v>11619</v>
      </c>
      <c r="F1419" t="s">
        <v>1150</v>
      </c>
    </row>
    <row r="1420" spans="1:6" x14ac:dyDescent="0.3">
      <c r="A1420" t="s">
        <v>2742</v>
      </c>
      <c r="B1420" t="s">
        <v>1034</v>
      </c>
      <c r="C1420" t="s">
        <v>1166</v>
      </c>
      <c r="D1420">
        <v>25877</v>
      </c>
      <c r="E1420">
        <v>25877</v>
      </c>
      <c r="F1420" t="s">
        <v>1150</v>
      </c>
    </row>
    <row r="1421" spans="1:6" x14ac:dyDescent="0.3">
      <c r="A1421" t="s">
        <v>2743</v>
      </c>
      <c r="B1421" t="s">
        <v>1034</v>
      </c>
      <c r="C1421" t="s">
        <v>815</v>
      </c>
      <c r="D1421">
        <v>63769</v>
      </c>
      <c r="E1421">
        <v>63769</v>
      </c>
      <c r="F1421" t="s">
        <v>1150</v>
      </c>
    </row>
    <row r="1422" spans="1:6" x14ac:dyDescent="0.3">
      <c r="A1422" t="s">
        <v>2744</v>
      </c>
      <c r="B1422" t="s">
        <v>1034</v>
      </c>
      <c r="C1422" t="s">
        <v>2641</v>
      </c>
      <c r="D1422">
        <v>37612</v>
      </c>
      <c r="E1422">
        <v>37612</v>
      </c>
      <c r="F1422" t="s">
        <v>1150</v>
      </c>
    </row>
    <row r="1423" spans="1:6" x14ac:dyDescent="0.3">
      <c r="A1423" t="s">
        <v>2745</v>
      </c>
      <c r="B1423" t="s">
        <v>1035</v>
      </c>
      <c r="C1423" t="s">
        <v>1329</v>
      </c>
      <c r="D1423">
        <v>31957</v>
      </c>
      <c r="E1423">
        <v>31957</v>
      </c>
      <c r="F1423" t="s">
        <v>1150</v>
      </c>
    </row>
    <row r="1424" spans="1:6" x14ac:dyDescent="0.3">
      <c r="A1424" t="s">
        <v>2746</v>
      </c>
      <c r="B1424" t="s">
        <v>1035</v>
      </c>
      <c r="C1424" t="s">
        <v>2747</v>
      </c>
      <c r="D1424">
        <v>56028</v>
      </c>
      <c r="E1424">
        <v>56028</v>
      </c>
      <c r="F1424" t="s">
        <v>1150</v>
      </c>
    </row>
    <row r="1425" spans="1:6" x14ac:dyDescent="0.3">
      <c r="A1425" t="s">
        <v>2748</v>
      </c>
      <c r="B1425" t="s">
        <v>1035</v>
      </c>
      <c r="C1425" t="s">
        <v>442</v>
      </c>
      <c r="D1425">
        <v>50036</v>
      </c>
      <c r="E1425">
        <v>0</v>
      </c>
      <c r="F1425" t="s">
        <v>1157</v>
      </c>
    </row>
    <row r="1426" spans="1:6" x14ac:dyDescent="0.3">
      <c r="A1426" t="s">
        <v>2749</v>
      </c>
      <c r="B1426" t="s">
        <v>1035</v>
      </c>
      <c r="C1426" t="s">
        <v>1344</v>
      </c>
      <c r="D1426">
        <v>27263</v>
      </c>
      <c r="E1426">
        <v>0</v>
      </c>
      <c r="F1426" t="s">
        <v>1157</v>
      </c>
    </row>
    <row r="1427" spans="1:6" x14ac:dyDescent="0.3">
      <c r="A1427" t="s">
        <v>2750</v>
      </c>
      <c r="B1427" t="s">
        <v>1035</v>
      </c>
      <c r="C1427" t="s">
        <v>709</v>
      </c>
      <c r="D1427">
        <v>26120</v>
      </c>
      <c r="E1427">
        <v>26120</v>
      </c>
      <c r="F1427" t="s">
        <v>1150</v>
      </c>
    </row>
    <row r="1428" spans="1:6" x14ac:dyDescent="0.3">
      <c r="A1428" t="s">
        <v>2751</v>
      </c>
      <c r="B1428" t="s">
        <v>1036</v>
      </c>
      <c r="C1428" t="s">
        <v>497</v>
      </c>
      <c r="D1428">
        <v>55394</v>
      </c>
      <c r="E1428">
        <v>55394</v>
      </c>
      <c r="F1428" t="s">
        <v>1150</v>
      </c>
    </row>
    <row r="1429" spans="1:6" x14ac:dyDescent="0.3">
      <c r="A1429" t="s">
        <v>2752</v>
      </c>
      <c r="B1429" t="s">
        <v>1036</v>
      </c>
      <c r="C1429" t="s">
        <v>1253</v>
      </c>
      <c r="D1429">
        <v>33306</v>
      </c>
      <c r="E1429">
        <v>33306</v>
      </c>
      <c r="F1429" t="s">
        <v>1150</v>
      </c>
    </row>
    <row r="1430" spans="1:6" x14ac:dyDescent="0.3">
      <c r="A1430" t="s">
        <v>2753</v>
      </c>
      <c r="B1430" t="s">
        <v>1038</v>
      </c>
      <c r="C1430" t="s">
        <v>1437</v>
      </c>
      <c r="D1430">
        <v>66572</v>
      </c>
      <c r="E1430">
        <v>0</v>
      </c>
      <c r="F1430" t="s">
        <v>1157</v>
      </c>
    </row>
    <row r="1431" spans="1:6" x14ac:dyDescent="0.3">
      <c r="A1431" t="s">
        <v>2754</v>
      </c>
      <c r="B1431" t="s">
        <v>1038</v>
      </c>
      <c r="C1431" t="s">
        <v>1689</v>
      </c>
      <c r="D1431">
        <v>57260</v>
      </c>
      <c r="E1431">
        <v>57260</v>
      </c>
      <c r="F1431" t="s">
        <v>1150</v>
      </c>
    </row>
    <row r="1432" spans="1:6" x14ac:dyDescent="0.3">
      <c r="A1432" t="s">
        <v>2755</v>
      </c>
      <c r="B1432" t="s">
        <v>1038</v>
      </c>
      <c r="C1432" t="s">
        <v>1914</v>
      </c>
      <c r="D1432">
        <v>52572</v>
      </c>
      <c r="E1432">
        <v>52572</v>
      </c>
      <c r="F1432" t="s">
        <v>1150</v>
      </c>
    </row>
    <row r="1433" spans="1:6" x14ac:dyDescent="0.3">
      <c r="A1433" t="s">
        <v>2756</v>
      </c>
      <c r="B1433" t="s">
        <v>1038</v>
      </c>
      <c r="C1433" t="s">
        <v>536</v>
      </c>
      <c r="D1433">
        <v>12946</v>
      </c>
      <c r="E1433">
        <v>12946</v>
      </c>
      <c r="F1433" t="s">
        <v>1150</v>
      </c>
    </row>
    <row r="1434" spans="1:6" x14ac:dyDescent="0.3">
      <c r="A1434" t="s">
        <v>2757</v>
      </c>
      <c r="B1434" t="s">
        <v>1039</v>
      </c>
      <c r="C1434" t="s">
        <v>528</v>
      </c>
      <c r="D1434">
        <v>60595</v>
      </c>
      <c r="E1434">
        <v>0</v>
      </c>
      <c r="F1434" t="s">
        <v>346</v>
      </c>
    </row>
    <row r="1435" spans="1:6" x14ac:dyDescent="0.3">
      <c r="A1435" t="s">
        <v>2758</v>
      </c>
      <c r="B1435" t="s">
        <v>1039</v>
      </c>
      <c r="C1435" t="s">
        <v>570</v>
      </c>
      <c r="D1435">
        <v>22651</v>
      </c>
      <c r="E1435">
        <v>0</v>
      </c>
      <c r="F1435" t="s">
        <v>346</v>
      </c>
    </row>
    <row r="1436" spans="1:6" x14ac:dyDescent="0.3">
      <c r="A1436" t="s">
        <v>2759</v>
      </c>
      <c r="B1436" t="s">
        <v>1039</v>
      </c>
      <c r="C1436" t="s">
        <v>496</v>
      </c>
      <c r="D1436">
        <v>35408</v>
      </c>
      <c r="E1436">
        <v>35408</v>
      </c>
      <c r="F1436" t="s">
        <v>1150</v>
      </c>
    </row>
    <row r="1437" spans="1:6" x14ac:dyDescent="0.3">
      <c r="A1437" t="s">
        <v>2760</v>
      </c>
      <c r="B1437" t="s">
        <v>1040</v>
      </c>
      <c r="C1437" t="s">
        <v>414</v>
      </c>
      <c r="D1437">
        <v>17027</v>
      </c>
      <c r="E1437">
        <v>0</v>
      </c>
      <c r="F1437" t="s">
        <v>346</v>
      </c>
    </row>
    <row r="1438" spans="1:6" x14ac:dyDescent="0.3">
      <c r="A1438" t="s">
        <v>2761</v>
      </c>
      <c r="B1438" t="s">
        <v>1040</v>
      </c>
      <c r="C1438" t="s">
        <v>654</v>
      </c>
      <c r="D1438">
        <v>11091</v>
      </c>
      <c r="E1438">
        <v>0</v>
      </c>
      <c r="F1438" t="s">
        <v>346</v>
      </c>
    </row>
    <row r="1439" spans="1:6" x14ac:dyDescent="0.3">
      <c r="A1439" t="s">
        <v>2762</v>
      </c>
      <c r="B1439" t="s">
        <v>1040</v>
      </c>
      <c r="C1439" t="s">
        <v>704</v>
      </c>
      <c r="D1439">
        <v>45041</v>
      </c>
      <c r="E1439">
        <v>0</v>
      </c>
      <c r="F1439" t="s">
        <v>346</v>
      </c>
    </row>
    <row r="1440" spans="1:6" x14ac:dyDescent="0.3">
      <c r="A1440" t="s">
        <v>2763</v>
      </c>
      <c r="B1440" t="s">
        <v>1040</v>
      </c>
      <c r="C1440" t="s">
        <v>486</v>
      </c>
      <c r="D1440">
        <v>26985</v>
      </c>
      <c r="E1440">
        <v>0</v>
      </c>
      <c r="F1440" t="s">
        <v>1157</v>
      </c>
    </row>
    <row r="1441" spans="1:6" x14ac:dyDescent="0.3">
      <c r="A1441" t="s">
        <v>2764</v>
      </c>
      <c r="B1441" t="s">
        <v>1040</v>
      </c>
      <c r="C1441" t="s">
        <v>761</v>
      </c>
      <c r="D1441">
        <v>25275</v>
      </c>
      <c r="E1441">
        <v>0</v>
      </c>
      <c r="F1441" t="s">
        <v>1157</v>
      </c>
    </row>
    <row r="1442" spans="1:6" x14ac:dyDescent="0.3">
      <c r="A1442" t="s">
        <v>2765</v>
      </c>
      <c r="B1442" t="s">
        <v>1041</v>
      </c>
      <c r="C1442" t="s">
        <v>2259</v>
      </c>
      <c r="D1442">
        <v>5034</v>
      </c>
      <c r="E1442">
        <v>0</v>
      </c>
      <c r="F1442" t="s">
        <v>1157</v>
      </c>
    </row>
    <row r="1443" spans="1:6" x14ac:dyDescent="0.3">
      <c r="A1443" t="s">
        <v>2766</v>
      </c>
      <c r="B1443" t="s">
        <v>1041</v>
      </c>
      <c r="C1443" t="s">
        <v>1758</v>
      </c>
      <c r="D1443">
        <v>20498</v>
      </c>
      <c r="E1443">
        <v>0</v>
      </c>
      <c r="F1443" t="s">
        <v>346</v>
      </c>
    </row>
    <row r="1444" spans="1:6" x14ac:dyDescent="0.3">
      <c r="A1444" t="s">
        <v>2767</v>
      </c>
      <c r="B1444" t="s">
        <v>1041</v>
      </c>
      <c r="C1444" t="s">
        <v>476</v>
      </c>
      <c r="D1444">
        <v>14408</v>
      </c>
      <c r="E1444">
        <v>14408</v>
      </c>
      <c r="F1444" t="s">
        <v>1150</v>
      </c>
    </row>
    <row r="1445" spans="1:6" x14ac:dyDescent="0.3">
      <c r="A1445" t="s">
        <v>2768</v>
      </c>
      <c r="B1445" t="s">
        <v>1041</v>
      </c>
      <c r="C1445" t="s">
        <v>915</v>
      </c>
      <c r="D1445">
        <v>16691</v>
      </c>
      <c r="E1445">
        <v>16691</v>
      </c>
      <c r="F1445" t="s">
        <v>1150</v>
      </c>
    </row>
    <row r="1446" spans="1:6" x14ac:dyDescent="0.3">
      <c r="A1446" t="s">
        <v>2769</v>
      </c>
      <c r="B1446" t="s">
        <v>1041</v>
      </c>
      <c r="C1446" t="s">
        <v>1753</v>
      </c>
      <c r="D1446">
        <v>36812</v>
      </c>
      <c r="E1446">
        <v>36812</v>
      </c>
      <c r="F1446" t="s">
        <v>1150</v>
      </c>
    </row>
    <row r="1447" spans="1:6" x14ac:dyDescent="0.3">
      <c r="A1447" t="s">
        <v>2770</v>
      </c>
      <c r="B1447" t="s">
        <v>1042</v>
      </c>
      <c r="C1447" t="s">
        <v>598</v>
      </c>
      <c r="D1447">
        <v>29066</v>
      </c>
      <c r="E1447">
        <v>0</v>
      </c>
      <c r="F1447" t="s">
        <v>1157</v>
      </c>
    </row>
    <row r="1448" spans="1:6" x14ac:dyDescent="0.3">
      <c r="A1448" t="s">
        <v>2771</v>
      </c>
      <c r="B1448" t="s">
        <v>1042</v>
      </c>
      <c r="C1448" t="s">
        <v>1856</v>
      </c>
      <c r="D1448">
        <v>7344</v>
      </c>
      <c r="E1448">
        <v>7344</v>
      </c>
      <c r="F1448" t="s">
        <v>1150</v>
      </c>
    </row>
    <row r="1449" spans="1:6" x14ac:dyDescent="0.3">
      <c r="A1449" t="s">
        <v>2772</v>
      </c>
      <c r="B1449" t="s">
        <v>1044</v>
      </c>
      <c r="C1449" t="s">
        <v>1706</v>
      </c>
      <c r="D1449">
        <v>59638</v>
      </c>
      <c r="E1449">
        <v>0</v>
      </c>
      <c r="F1449" t="s">
        <v>1157</v>
      </c>
    </row>
    <row r="1450" spans="1:6" x14ac:dyDescent="0.3">
      <c r="A1450" t="s">
        <v>2773</v>
      </c>
      <c r="B1450" t="s">
        <v>1044</v>
      </c>
      <c r="C1450" t="s">
        <v>745</v>
      </c>
      <c r="D1450">
        <v>56531</v>
      </c>
      <c r="E1450">
        <v>0</v>
      </c>
      <c r="F1450" t="s">
        <v>346</v>
      </c>
    </row>
    <row r="1451" spans="1:6" x14ac:dyDescent="0.3">
      <c r="A1451" t="s">
        <v>2774</v>
      </c>
      <c r="B1451" t="s">
        <v>1045</v>
      </c>
      <c r="C1451" t="s">
        <v>824</v>
      </c>
      <c r="D1451">
        <v>28774</v>
      </c>
      <c r="E1451">
        <v>0</v>
      </c>
      <c r="F1451" t="s">
        <v>1157</v>
      </c>
    </row>
    <row r="1452" spans="1:6" x14ac:dyDescent="0.3">
      <c r="A1452" t="s">
        <v>2775</v>
      </c>
      <c r="B1452" t="s">
        <v>1045</v>
      </c>
      <c r="C1452" t="s">
        <v>843</v>
      </c>
      <c r="D1452">
        <v>71035</v>
      </c>
      <c r="E1452">
        <v>71035</v>
      </c>
      <c r="F1452" t="s">
        <v>1150</v>
      </c>
    </row>
    <row r="1453" spans="1:6" x14ac:dyDescent="0.3">
      <c r="A1453" t="s">
        <v>2776</v>
      </c>
      <c r="B1453" t="s">
        <v>1045</v>
      </c>
      <c r="C1453" t="s">
        <v>396</v>
      </c>
      <c r="D1453">
        <v>13759</v>
      </c>
      <c r="E1453">
        <v>13759</v>
      </c>
      <c r="F1453" t="s">
        <v>1150</v>
      </c>
    </row>
    <row r="1454" spans="1:6" x14ac:dyDescent="0.3">
      <c r="A1454" t="s">
        <v>2777</v>
      </c>
      <c r="B1454" t="s">
        <v>1045</v>
      </c>
      <c r="C1454" t="s">
        <v>329</v>
      </c>
      <c r="D1454">
        <v>67338</v>
      </c>
      <c r="E1454">
        <v>67338</v>
      </c>
      <c r="F1454" t="s">
        <v>1150</v>
      </c>
    </row>
    <row r="1455" spans="1:6" x14ac:dyDescent="0.3">
      <c r="A1455" t="s">
        <v>2778</v>
      </c>
      <c r="B1455" t="s">
        <v>1046</v>
      </c>
      <c r="C1455" t="s">
        <v>1174</v>
      </c>
      <c r="D1455">
        <v>30653</v>
      </c>
      <c r="E1455">
        <v>30653</v>
      </c>
      <c r="F1455" t="s">
        <v>1150</v>
      </c>
    </row>
    <row r="1456" spans="1:6" x14ac:dyDescent="0.3">
      <c r="A1456" t="s">
        <v>2779</v>
      </c>
      <c r="B1456" t="s">
        <v>1046</v>
      </c>
      <c r="C1456" t="s">
        <v>432</v>
      </c>
      <c r="D1456">
        <v>37258</v>
      </c>
      <c r="E1456">
        <v>37258</v>
      </c>
      <c r="F1456" t="s">
        <v>1150</v>
      </c>
    </row>
    <row r="1457" spans="1:6" x14ac:dyDescent="0.3">
      <c r="A1457" t="s">
        <v>2780</v>
      </c>
      <c r="B1457" t="s">
        <v>1046</v>
      </c>
      <c r="C1457" t="s">
        <v>1166</v>
      </c>
      <c r="D1457">
        <v>30722</v>
      </c>
      <c r="E1457">
        <v>30722</v>
      </c>
      <c r="F1457" t="s">
        <v>1150</v>
      </c>
    </row>
    <row r="1458" spans="1:6" x14ac:dyDescent="0.3">
      <c r="A1458" t="s">
        <v>2781</v>
      </c>
      <c r="B1458" t="s">
        <v>1046</v>
      </c>
      <c r="C1458" t="s">
        <v>466</v>
      </c>
      <c r="D1458">
        <v>46444</v>
      </c>
      <c r="E1458">
        <v>0</v>
      </c>
      <c r="F1458" t="s">
        <v>1157</v>
      </c>
    </row>
    <row r="1459" spans="1:6" x14ac:dyDescent="0.3">
      <c r="A1459" t="s">
        <v>2782</v>
      </c>
      <c r="B1459" t="s">
        <v>1046</v>
      </c>
      <c r="C1459" t="s">
        <v>874</v>
      </c>
      <c r="D1459">
        <v>14160</v>
      </c>
      <c r="E1459">
        <v>0</v>
      </c>
      <c r="F1459" t="s">
        <v>346</v>
      </c>
    </row>
    <row r="1460" spans="1:6" x14ac:dyDescent="0.3">
      <c r="A1460" t="s">
        <v>2783</v>
      </c>
      <c r="B1460" t="s">
        <v>1047</v>
      </c>
      <c r="C1460" t="s">
        <v>1366</v>
      </c>
      <c r="D1460">
        <v>73445</v>
      </c>
      <c r="E1460">
        <v>73445</v>
      </c>
      <c r="F1460" t="s">
        <v>1150</v>
      </c>
    </row>
    <row r="1461" spans="1:6" x14ac:dyDescent="0.3">
      <c r="A1461" t="s">
        <v>2784</v>
      </c>
      <c r="B1461" t="s">
        <v>1047</v>
      </c>
      <c r="C1461" t="s">
        <v>1061</v>
      </c>
      <c r="D1461">
        <v>51472</v>
      </c>
      <c r="E1461">
        <v>0</v>
      </c>
      <c r="F1461" t="s">
        <v>1157</v>
      </c>
    </row>
    <row r="1462" spans="1:6" x14ac:dyDescent="0.3">
      <c r="A1462" t="s">
        <v>2785</v>
      </c>
      <c r="B1462" t="s">
        <v>1047</v>
      </c>
      <c r="C1462" t="s">
        <v>1876</v>
      </c>
      <c r="D1462">
        <v>52760</v>
      </c>
      <c r="E1462">
        <v>0</v>
      </c>
      <c r="F1462" t="s">
        <v>1157</v>
      </c>
    </row>
    <row r="1463" spans="1:6" x14ac:dyDescent="0.3">
      <c r="A1463" t="s">
        <v>2786</v>
      </c>
      <c r="B1463" t="s">
        <v>1047</v>
      </c>
      <c r="C1463" t="s">
        <v>520</v>
      </c>
      <c r="D1463">
        <v>51732</v>
      </c>
      <c r="E1463">
        <v>51732</v>
      </c>
      <c r="F1463" t="s">
        <v>1150</v>
      </c>
    </row>
    <row r="1464" spans="1:6" x14ac:dyDescent="0.3">
      <c r="A1464" t="s">
        <v>2787</v>
      </c>
      <c r="B1464" t="s">
        <v>1047</v>
      </c>
      <c r="C1464" t="s">
        <v>2376</v>
      </c>
      <c r="D1464">
        <v>63661</v>
      </c>
      <c r="E1464">
        <v>63661</v>
      </c>
      <c r="F1464" t="s">
        <v>1150</v>
      </c>
    </row>
    <row r="1465" spans="1:6" x14ac:dyDescent="0.3">
      <c r="A1465" t="s">
        <v>2788</v>
      </c>
      <c r="B1465" t="s">
        <v>1048</v>
      </c>
      <c r="C1465" t="s">
        <v>691</v>
      </c>
      <c r="D1465">
        <v>29322</v>
      </c>
      <c r="E1465">
        <v>0</v>
      </c>
      <c r="F1465" t="s">
        <v>1157</v>
      </c>
    </row>
    <row r="1466" spans="1:6" x14ac:dyDescent="0.3">
      <c r="A1466" t="s">
        <v>2789</v>
      </c>
      <c r="B1466" t="s">
        <v>1048</v>
      </c>
      <c r="C1466" t="s">
        <v>580</v>
      </c>
      <c r="D1466">
        <v>39588</v>
      </c>
      <c r="E1466">
        <v>0</v>
      </c>
      <c r="F1466" t="s">
        <v>1157</v>
      </c>
    </row>
    <row r="1467" spans="1:6" x14ac:dyDescent="0.3">
      <c r="A1467" t="s">
        <v>2790</v>
      </c>
      <c r="B1467" t="s">
        <v>1048</v>
      </c>
      <c r="C1467" t="s">
        <v>2167</v>
      </c>
      <c r="D1467">
        <v>18817</v>
      </c>
      <c r="E1467">
        <v>18817</v>
      </c>
      <c r="F1467" t="s">
        <v>1150</v>
      </c>
    </row>
    <row r="1468" spans="1:6" x14ac:dyDescent="0.3">
      <c r="A1468" t="s">
        <v>2791</v>
      </c>
      <c r="B1468" t="s">
        <v>1048</v>
      </c>
      <c r="C1468" t="s">
        <v>1284</v>
      </c>
      <c r="D1468">
        <v>58361</v>
      </c>
      <c r="E1468">
        <v>58361</v>
      </c>
      <c r="F1468" t="s">
        <v>1150</v>
      </c>
    </row>
    <row r="1469" spans="1:6" x14ac:dyDescent="0.3">
      <c r="A1469" t="s">
        <v>2792</v>
      </c>
      <c r="B1469" t="s">
        <v>1049</v>
      </c>
      <c r="C1469" t="s">
        <v>880</v>
      </c>
      <c r="D1469">
        <v>7729</v>
      </c>
      <c r="E1469">
        <v>0</v>
      </c>
      <c r="F1469" t="s">
        <v>346</v>
      </c>
    </row>
    <row r="1470" spans="1:6" x14ac:dyDescent="0.3">
      <c r="A1470" t="s">
        <v>2793</v>
      </c>
      <c r="B1470" t="s">
        <v>1049</v>
      </c>
      <c r="C1470" t="s">
        <v>1224</v>
      </c>
      <c r="D1470">
        <v>67493</v>
      </c>
      <c r="E1470">
        <v>0</v>
      </c>
      <c r="F1470" t="s">
        <v>1157</v>
      </c>
    </row>
    <row r="1471" spans="1:6" x14ac:dyDescent="0.3">
      <c r="A1471" t="s">
        <v>2794</v>
      </c>
      <c r="B1471" t="s">
        <v>1050</v>
      </c>
      <c r="C1471" t="s">
        <v>795</v>
      </c>
      <c r="D1471">
        <v>54391</v>
      </c>
      <c r="E1471">
        <v>54391</v>
      </c>
      <c r="F1471" t="s">
        <v>1150</v>
      </c>
    </row>
    <row r="1472" spans="1:6" x14ac:dyDescent="0.3">
      <c r="A1472" t="s">
        <v>2795</v>
      </c>
      <c r="B1472" t="s">
        <v>1050</v>
      </c>
      <c r="C1472" t="s">
        <v>456</v>
      </c>
      <c r="D1472">
        <v>24053</v>
      </c>
      <c r="E1472">
        <v>24053</v>
      </c>
      <c r="F1472" t="s">
        <v>1150</v>
      </c>
    </row>
    <row r="1473" spans="1:6" x14ac:dyDescent="0.3">
      <c r="A1473" t="s">
        <v>2796</v>
      </c>
      <c r="B1473" t="s">
        <v>1050</v>
      </c>
      <c r="C1473" t="s">
        <v>673</v>
      </c>
      <c r="D1473">
        <v>47176</v>
      </c>
      <c r="E1473">
        <v>0</v>
      </c>
      <c r="F1473" t="s">
        <v>346</v>
      </c>
    </row>
    <row r="1474" spans="1:6" x14ac:dyDescent="0.3">
      <c r="A1474" t="s">
        <v>2797</v>
      </c>
      <c r="B1474" t="s">
        <v>1050</v>
      </c>
      <c r="C1474" t="s">
        <v>567</v>
      </c>
      <c r="D1474">
        <v>32458</v>
      </c>
      <c r="E1474">
        <v>32458</v>
      </c>
      <c r="F1474" t="s">
        <v>1150</v>
      </c>
    </row>
    <row r="1475" spans="1:6" x14ac:dyDescent="0.3">
      <c r="A1475" t="s">
        <v>2798</v>
      </c>
      <c r="B1475" t="s">
        <v>1051</v>
      </c>
      <c r="C1475" t="s">
        <v>849</v>
      </c>
      <c r="D1475">
        <v>12918</v>
      </c>
      <c r="E1475">
        <v>0</v>
      </c>
      <c r="F1475" t="s">
        <v>346</v>
      </c>
    </row>
    <row r="1476" spans="1:6" x14ac:dyDescent="0.3">
      <c r="A1476" t="s">
        <v>2799</v>
      </c>
      <c r="B1476" t="s">
        <v>1051</v>
      </c>
      <c r="C1476" t="s">
        <v>743</v>
      </c>
      <c r="D1476">
        <v>73619</v>
      </c>
      <c r="E1476">
        <v>0</v>
      </c>
      <c r="F1476" t="s">
        <v>1157</v>
      </c>
    </row>
    <row r="1477" spans="1:6" x14ac:dyDescent="0.3">
      <c r="A1477" t="s">
        <v>2800</v>
      </c>
      <c r="B1477" t="s">
        <v>1051</v>
      </c>
      <c r="C1477" t="s">
        <v>675</v>
      </c>
      <c r="D1477">
        <v>19591</v>
      </c>
      <c r="E1477">
        <v>0</v>
      </c>
      <c r="F1477" t="s">
        <v>346</v>
      </c>
    </row>
    <row r="1478" spans="1:6" x14ac:dyDescent="0.3">
      <c r="A1478" t="s">
        <v>2801</v>
      </c>
      <c r="B1478" t="s">
        <v>1052</v>
      </c>
      <c r="C1478" t="s">
        <v>753</v>
      </c>
      <c r="D1478">
        <v>35258</v>
      </c>
      <c r="E1478">
        <v>35258</v>
      </c>
      <c r="F1478" t="s">
        <v>1150</v>
      </c>
    </row>
    <row r="1479" spans="1:6" x14ac:dyDescent="0.3">
      <c r="A1479" t="s">
        <v>2802</v>
      </c>
      <c r="B1479" t="s">
        <v>1052</v>
      </c>
      <c r="C1479" t="s">
        <v>792</v>
      </c>
      <c r="D1479">
        <v>55906</v>
      </c>
      <c r="E1479">
        <v>55906</v>
      </c>
      <c r="F1479" t="s">
        <v>1150</v>
      </c>
    </row>
    <row r="1480" spans="1:6" x14ac:dyDescent="0.3">
      <c r="A1480" t="s">
        <v>2803</v>
      </c>
      <c r="B1480" t="s">
        <v>1052</v>
      </c>
      <c r="C1480" t="s">
        <v>1421</v>
      </c>
      <c r="D1480">
        <v>54222</v>
      </c>
      <c r="E1480">
        <v>54222</v>
      </c>
      <c r="F1480" t="s">
        <v>1150</v>
      </c>
    </row>
    <row r="1481" spans="1:6" x14ac:dyDescent="0.3">
      <c r="A1481" t="s">
        <v>2804</v>
      </c>
      <c r="B1481" t="s">
        <v>1053</v>
      </c>
      <c r="C1481" t="s">
        <v>652</v>
      </c>
      <c r="D1481">
        <v>19625</v>
      </c>
      <c r="E1481">
        <v>0</v>
      </c>
      <c r="F1481" t="s">
        <v>346</v>
      </c>
    </row>
    <row r="1482" spans="1:6" x14ac:dyDescent="0.3">
      <c r="A1482" t="s">
        <v>2805</v>
      </c>
      <c r="B1482" t="s">
        <v>1053</v>
      </c>
      <c r="C1482" t="s">
        <v>954</v>
      </c>
      <c r="D1482">
        <v>24495</v>
      </c>
      <c r="E1482">
        <v>0</v>
      </c>
      <c r="F1482" t="s">
        <v>1157</v>
      </c>
    </row>
    <row r="1483" spans="1:6" x14ac:dyDescent="0.3">
      <c r="A1483" t="s">
        <v>2806</v>
      </c>
      <c r="B1483" t="s">
        <v>1053</v>
      </c>
      <c r="C1483" t="s">
        <v>444</v>
      </c>
      <c r="D1483">
        <v>64942</v>
      </c>
      <c r="E1483">
        <v>0</v>
      </c>
      <c r="F1483" t="s">
        <v>1157</v>
      </c>
    </row>
    <row r="1484" spans="1:6" x14ac:dyDescent="0.3">
      <c r="A1484" t="s">
        <v>2807</v>
      </c>
      <c r="B1484" t="s">
        <v>1053</v>
      </c>
      <c r="C1484" t="s">
        <v>515</v>
      </c>
      <c r="D1484">
        <v>14894</v>
      </c>
      <c r="E1484">
        <v>0</v>
      </c>
      <c r="F1484" t="s">
        <v>1157</v>
      </c>
    </row>
    <row r="1485" spans="1:6" x14ac:dyDescent="0.3">
      <c r="A1485" t="s">
        <v>2808</v>
      </c>
      <c r="B1485" t="s">
        <v>1054</v>
      </c>
      <c r="C1485" t="s">
        <v>393</v>
      </c>
      <c r="D1485">
        <v>68941</v>
      </c>
      <c r="E1485">
        <v>68941</v>
      </c>
      <c r="F1485" t="s">
        <v>1150</v>
      </c>
    </row>
    <row r="1486" spans="1:6" x14ac:dyDescent="0.3">
      <c r="A1486" t="s">
        <v>2809</v>
      </c>
      <c r="B1486" t="s">
        <v>1054</v>
      </c>
      <c r="C1486" t="s">
        <v>365</v>
      </c>
      <c r="D1486">
        <v>5043</v>
      </c>
      <c r="E1486">
        <v>0</v>
      </c>
      <c r="F1486" t="s">
        <v>346</v>
      </c>
    </row>
    <row r="1487" spans="1:6" x14ac:dyDescent="0.3">
      <c r="A1487" t="s">
        <v>2810</v>
      </c>
      <c r="B1487" t="s">
        <v>1054</v>
      </c>
      <c r="C1487" t="s">
        <v>643</v>
      </c>
      <c r="D1487">
        <v>72813</v>
      </c>
      <c r="E1487">
        <v>72813</v>
      </c>
      <c r="F1487" t="s">
        <v>1150</v>
      </c>
    </row>
    <row r="1488" spans="1:6" x14ac:dyDescent="0.3">
      <c r="A1488" t="s">
        <v>2811</v>
      </c>
      <c r="B1488" t="s">
        <v>1054</v>
      </c>
      <c r="C1488" t="s">
        <v>1197</v>
      </c>
      <c r="D1488">
        <v>37615</v>
      </c>
      <c r="E1488">
        <v>37615</v>
      </c>
      <c r="F1488" t="s">
        <v>1150</v>
      </c>
    </row>
    <row r="1489" spans="1:6" x14ac:dyDescent="0.3">
      <c r="A1489" t="s">
        <v>2812</v>
      </c>
      <c r="B1489" t="s">
        <v>1054</v>
      </c>
      <c r="C1489" t="s">
        <v>1521</v>
      </c>
      <c r="D1489">
        <v>31692</v>
      </c>
      <c r="E1489">
        <v>31692</v>
      </c>
      <c r="F1489" t="s">
        <v>1150</v>
      </c>
    </row>
    <row r="1490" spans="1:6" x14ac:dyDescent="0.3">
      <c r="A1490" t="s">
        <v>2813</v>
      </c>
      <c r="B1490" t="s">
        <v>1055</v>
      </c>
      <c r="C1490" t="s">
        <v>560</v>
      </c>
      <c r="D1490">
        <v>15948</v>
      </c>
      <c r="E1490">
        <v>15948</v>
      </c>
      <c r="F1490" t="s">
        <v>1150</v>
      </c>
    </row>
    <row r="1491" spans="1:6" x14ac:dyDescent="0.3">
      <c r="A1491" t="s">
        <v>2814</v>
      </c>
      <c r="B1491" t="s">
        <v>1055</v>
      </c>
      <c r="C1491" t="s">
        <v>743</v>
      </c>
      <c r="D1491">
        <v>51375</v>
      </c>
      <c r="E1491">
        <v>0</v>
      </c>
      <c r="F1491" t="s">
        <v>1157</v>
      </c>
    </row>
    <row r="1492" spans="1:6" x14ac:dyDescent="0.3">
      <c r="A1492" t="s">
        <v>2815</v>
      </c>
      <c r="B1492" t="s">
        <v>1055</v>
      </c>
      <c r="C1492" t="s">
        <v>601</v>
      </c>
      <c r="D1492">
        <v>9197</v>
      </c>
      <c r="E1492">
        <v>0</v>
      </c>
      <c r="F1492" t="s">
        <v>346</v>
      </c>
    </row>
    <row r="1493" spans="1:6" x14ac:dyDescent="0.3">
      <c r="A1493" t="s">
        <v>2816</v>
      </c>
      <c r="B1493" t="s">
        <v>1055</v>
      </c>
      <c r="C1493" t="s">
        <v>664</v>
      </c>
      <c r="D1493">
        <v>12147</v>
      </c>
      <c r="E1493">
        <v>0</v>
      </c>
      <c r="F1493" t="s">
        <v>1157</v>
      </c>
    </row>
    <row r="1494" spans="1:6" x14ac:dyDescent="0.3">
      <c r="A1494" t="s">
        <v>2817</v>
      </c>
      <c r="B1494" t="s">
        <v>1056</v>
      </c>
      <c r="C1494" t="s">
        <v>1351</v>
      </c>
      <c r="D1494">
        <v>8214</v>
      </c>
      <c r="E1494">
        <v>0</v>
      </c>
      <c r="F1494" t="s">
        <v>346</v>
      </c>
    </row>
    <row r="1495" spans="1:6" x14ac:dyDescent="0.3">
      <c r="A1495" t="s">
        <v>2818</v>
      </c>
      <c r="B1495" t="s">
        <v>1056</v>
      </c>
      <c r="C1495" t="s">
        <v>1122</v>
      </c>
      <c r="D1495">
        <v>19288</v>
      </c>
      <c r="E1495">
        <v>0</v>
      </c>
      <c r="F1495" t="s">
        <v>346</v>
      </c>
    </row>
    <row r="1496" spans="1:6" x14ac:dyDescent="0.3">
      <c r="A1496" t="s">
        <v>2819</v>
      </c>
      <c r="B1496" t="s">
        <v>1056</v>
      </c>
      <c r="C1496" t="s">
        <v>1775</v>
      </c>
      <c r="D1496">
        <v>25900</v>
      </c>
      <c r="E1496">
        <v>0</v>
      </c>
      <c r="F1496" t="s">
        <v>346</v>
      </c>
    </row>
    <row r="1497" spans="1:6" x14ac:dyDescent="0.3">
      <c r="A1497" t="s">
        <v>2820</v>
      </c>
      <c r="B1497" t="s">
        <v>1057</v>
      </c>
      <c r="C1497" t="s">
        <v>1722</v>
      </c>
      <c r="D1497">
        <v>46558</v>
      </c>
      <c r="E1497">
        <v>46558</v>
      </c>
      <c r="F1497" t="s">
        <v>1150</v>
      </c>
    </row>
    <row r="1498" spans="1:6" x14ac:dyDescent="0.3">
      <c r="A1498" t="s">
        <v>2821</v>
      </c>
      <c r="B1498" t="s">
        <v>1057</v>
      </c>
      <c r="C1498" t="s">
        <v>978</v>
      </c>
      <c r="D1498">
        <v>12061</v>
      </c>
      <c r="E1498">
        <v>0</v>
      </c>
      <c r="F1498" t="s">
        <v>346</v>
      </c>
    </row>
    <row r="1499" spans="1:6" x14ac:dyDescent="0.3">
      <c r="A1499" t="s">
        <v>2822</v>
      </c>
      <c r="B1499" t="s">
        <v>1057</v>
      </c>
      <c r="C1499" t="s">
        <v>1574</v>
      </c>
      <c r="D1499">
        <v>13065</v>
      </c>
      <c r="E1499">
        <v>13065</v>
      </c>
      <c r="F1499" t="s">
        <v>1150</v>
      </c>
    </row>
    <row r="1500" spans="1:6" x14ac:dyDescent="0.3">
      <c r="A1500" t="s">
        <v>2823</v>
      </c>
      <c r="B1500" t="s">
        <v>1057</v>
      </c>
      <c r="C1500" t="s">
        <v>500</v>
      </c>
      <c r="D1500">
        <v>54884</v>
      </c>
      <c r="E1500">
        <v>54884</v>
      </c>
      <c r="F1500" t="s">
        <v>1150</v>
      </c>
    </row>
    <row r="1501" spans="1:6" x14ac:dyDescent="0.3">
      <c r="A1501" t="s">
        <v>2824</v>
      </c>
      <c r="B1501" t="s">
        <v>1057</v>
      </c>
      <c r="C1501" t="s">
        <v>852</v>
      </c>
      <c r="D1501">
        <v>66955</v>
      </c>
      <c r="E1501">
        <v>66955</v>
      </c>
      <c r="F1501" t="s">
        <v>1150</v>
      </c>
    </row>
    <row r="1502" spans="1:6" x14ac:dyDescent="0.3">
      <c r="A1502" t="s">
        <v>2825</v>
      </c>
      <c r="B1502" t="s">
        <v>1059</v>
      </c>
      <c r="C1502" t="s">
        <v>1882</v>
      </c>
      <c r="D1502">
        <v>32500</v>
      </c>
      <c r="E1502">
        <v>0</v>
      </c>
      <c r="F1502" t="s">
        <v>1157</v>
      </c>
    </row>
    <row r="1503" spans="1:6" x14ac:dyDescent="0.3">
      <c r="A1503" t="s">
        <v>2826</v>
      </c>
      <c r="B1503" t="s">
        <v>1059</v>
      </c>
      <c r="C1503" t="s">
        <v>906</v>
      </c>
      <c r="D1503">
        <v>44575</v>
      </c>
      <c r="E1503">
        <v>0</v>
      </c>
      <c r="F1503" t="s">
        <v>346</v>
      </c>
    </row>
    <row r="1504" spans="1:6" x14ac:dyDescent="0.3">
      <c r="A1504" t="s">
        <v>2827</v>
      </c>
      <c r="B1504" t="s">
        <v>1059</v>
      </c>
      <c r="C1504" t="s">
        <v>968</v>
      </c>
      <c r="D1504">
        <v>47389</v>
      </c>
      <c r="E1504">
        <v>47389</v>
      </c>
      <c r="F1504" t="s">
        <v>1150</v>
      </c>
    </row>
    <row r="1505" spans="1:6" x14ac:dyDescent="0.3">
      <c r="A1505" t="s">
        <v>2828</v>
      </c>
      <c r="B1505" t="s">
        <v>1060</v>
      </c>
      <c r="C1505" t="s">
        <v>713</v>
      </c>
      <c r="D1505">
        <v>23173</v>
      </c>
      <c r="E1505">
        <v>0</v>
      </c>
      <c r="F1505" t="s">
        <v>346</v>
      </c>
    </row>
    <row r="1506" spans="1:6" x14ac:dyDescent="0.3">
      <c r="A1506" t="s">
        <v>2829</v>
      </c>
      <c r="B1506" t="s">
        <v>1060</v>
      </c>
      <c r="C1506" t="s">
        <v>405</v>
      </c>
      <c r="D1506">
        <v>64444</v>
      </c>
      <c r="E1506">
        <v>64444</v>
      </c>
      <c r="F1506" t="s">
        <v>1150</v>
      </c>
    </row>
    <row r="1507" spans="1:6" x14ac:dyDescent="0.3">
      <c r="A1507" t="s">
        <v>2830</v>
      </c>
      <c r="B1507" t="s">
        <v>1062</v>
      </c>
      <c r="C1507" t="s">
        <v>925</v>
      </c>
      <c r="D1507">
        <v>37859</v>
      </c>
      <c r="E1507">
        <v>37859</v>
      </c>
      <c r="F1507" t="s">
        <v>1150</v>
      </c>
    </row>
    <row r="1508" spans="1:6" x14ac:dyDescent="0.3">
      <c r="A1508" t="s">
        <v>2831</v>
      </c>
      <c r="B1508" t="s">
        <v>1062</v>
      </c>
      <c r="C1508" t="s">
        <v>684</v>
      </c>
      <c r="D1508">
        <v>26253</v>
      </c>
      <c r="E1508">
        <v>26253</v>
      </c>
      <c r="F1508" t="s">
        <v>1150</v>
      </c>
    </row>
    <row r="1509" spans="1:6" x14ac:dyDescent="0.3">
      <c r="A1509" t="s">
        <v>2832</v>
      </c>
      <c r="B1509" t="s">
        <v>1062</v>
      </c>
      <c r="C1509" t="s">
        <v>394</v>
      </c>
      <c r="D1509">
        <v>6315</v>
      </c>
      <c r="E1509">
        <v>6315</v>
      </c>
      <c r="F1509" t="s">
        <v>1150</v>
      </c>
    </row>
    <row r="1510" spans="1:6" x14ac:dyDescent="0.3">
      <c r="A1510" t="s">
        <v>2833</v>
      </c>
      <c r="B1510" t="s">
        <v>1062</v>
      </c>
      <c r="C1510" t="s">
        <v>1700</v>
      </c>
      <c r="D1510">
        <v>30864</v>
      </c>
      <c r="E1510">
        <v>30864</v>
      </c>
      <c r="F1510" t="s">
        <v>1150</v>
      </c>
    </row>
    <row r="1511" spans="1:6" x14ac:dyDescent="0.3">
      <c r="A1511" t="s">
        <v>2834</v>
      </c>
      <c r="B1511" t="s">
        <v>1062</v>
      </c>
      <c r="C1511" t="s">
        <v>470</v>
      </c>
      <c r="D1511">
        <v>51747</v>
      </c>
      <c r="E1511">
        <v>51747</v>
      </c>
      <c r="F1511" t="s">
        <v>1150</v>
      </c>
    </row>
    <row r="1512" spans="1:6" x14ac:dyDescent="0.3">
      <c r="A1512" t="s">
        <v>2835</v>
      </c>
      <c r="B1512" t="s">
        <v>1063</v>
      </c>
      <c r="C1512" t="s">
        <v>502</v>
      </c>
      <c r="D1512">
        <v>53056</v>
      </c>
      <c r="E1512">
        <v>0</v>
      </c>
      <c r="F1512" t="s">
        <v>346</v>
      </c>
    </row>
    <row r="1513" spans="1:6" x14ac:dyDescent="0.3">
      <c r="A1513" t="s">
        <v>2836</v>
      </c>
      <c r="B1513" t="s">
        <v>1063</v>
      </c>
      <c r="C1513" t="s">
        <v>1366</v>
      </c>
      <c r="D1513">
        <v>58881</v>
      </c>
      <c r="E1513">
        <v>58881</v>
      </c>
      <c r="F1513" t="s">
        <v>1150</v>
      </c>
    </row>
    <row r="1514" spans="1:6" x14ac:dyDescent="0.3">
      <c r="A1514" t="s">
        <v>2837</v>
      </c>
      <c r="B1514" t="s">
        <v>1063</v>
      </c>
      <c r="C1514" t="s">
        <v>1708</v>
      </c>
      <c r="D1514">
        <v>55581</v>
      </c>
      <c r="E1514">
        <v>55581</v>
      </c>
      <c r="F1514" t="s">
        <v>1150</v>
      </c>
    </row>
    <row r="1515" spans="1:6" x14ac:dyDescent="0.3">
      <c r="A1515" t="s">
        <v>2838</v>
      </c>
      <c r="B1515" t="s">
        <v>1063</v>
      </c>
      <c r="C1515" t="s">
        <v>1342</v>
      </c>
      <c r="D1515">
        <v>65671</v>
      </c>
      <c r="E1515">
        <v>65671</v>
      </c>
      <c r="F1515" t="s">
        <v>1150</v>
      </c>
    </row>
    <row r="1516" spans="1:6" x14ac:dyDescent="0.3">
      <c r="A1516" t="s">
        <v>2839</v>
      </c>
      <c r="B1516" t="s">
        <v>1064</v>
      </c>
      <c r="C1516" t="s">
        <v>1327</v>
      </c>
      <c r="D1516">
        <v>70301</v>
      </c>
      <c r="E1516">
        <v>70301</v>
      </c>
      <c r="F1516" t="s">
        <v>1150</v>
      </c>
    </row>
    <row r="1517" spans="1:6" x14ac:dyDescent="0.3">
      <c r="A1517" t="s">
        <v>2840</v>
      </c>
      <c r="B1517" t="s">
        <v>1064</v>
      </c>
      <c r="C1517" t="s">
        <v>998</v>
      </c>
      <c r="D1517">
        <v>28576</v>
      </c>
      <c r="E1517">
        <v>0</v>
      </c>
      <c r="F1517" t="s">
        <v>1157</v>
      </c>
    </row>
    <row r="1518" spans="1:6" x14ac:dyDescent="0.3">
      <c r="A1518" t="s">
        <v>2841</v>
      </c>
      <c r="B1518" t="s">
        <v>1064</v>
      </c>
      <c r="C1518" t="s">
        <v>1993</v>
      </c>
      <c r="D1518">
        <v>54120</v>
      </c>
      <c r="E1518">
        <v>0</v>
      </c>
      <c r="F1518" t="s">
        <v>346</v>
      </c>
    </row>
    <row r="1519" spans="1:6" x14ac:dyDescent="0.3">
      <c r="A1519" t="s">
        <v>2842</v>
      </c>
      <c r="B1519" t="s">
        <v>1064</v>
      </c>
      <c r="C1519" t="s">
        <v>385</v>
      </c>
      <c r="D1519">
        <v>61852</v>
      </c>
      <c r="E1519">
        <v>61852</v>
      </c>
      <c r="F1519" t="s">
        <v>1150</v>
      </c>
    </row>
    <row r="1520" spans="1:6" x14ac:dyDescent="0.3">
      <c r="A1520" t="s">
        <v>2843</v>
      </c>
      <c r="B1520" t="s">
        <v>1064</v>
      </c>
      <c r="C1520" t="s">
        <v>423</v>
      </c>
      <c r="D1520">
        <v>31756</v>
      </c>
      <c r="E1520">
        <v>0</v>
      </c>
      <c r="F1520" t="s">
        <v>1157</v>
      </c>
    </row>
    <row r="1521" spans="1:6" x14ac:dyDescent="0.3">
      <c r="A1521" t="s">
        <v>2844</v>
      </c>
      <c r="B1521" t="s">
        <v>1065</v>
      </c>
      <c r="C1521" t="s">
        <v>1003</v>
      </c>
      <c r="D1521">
        <v>70427</v>
      </c>
      <c r="E1521">
        <v>0</v>
      </c>
      <c r="F1521" t="s">
        <v>1157</v>
      </c>
    </row>
    <row r="1522" spans="1:6" x14ac:dyDescent="0.3">
      <c r="A1522" t="s">
        <v>2845</v>
      </c>
      <c r="B1522" t="s">
        <v>1065</v>
      </c>
      <c r="C1522" t="s">
        <v>432</v>
      </c>
      <c r="D1522">
        <v>23999</v>
      </c>
      <c r="E1522">
        <v>23999</v>
      </c>
      <c r="F1522" t="s">
        <v>1150</v>
      </c>
    </row>
    <row r="1523" spans="1:6" x14ac:dyDescent="0.3">
      <c r="A1523" t="s">
        <v>2846</v>
      </c>
      <c r="B1523" t="s">
        <v>1067</v>
      </c>
      <c r="C1523" t="s">
        <v>719</v>
      </c>
      <c r="D1523">
        <v>25473</v>
      </c>
      <c r="E1523">
        <v>25473</v>
      </c>
      <c r="F1523" t="s">
        <v>1150</v>
      </c>
    </row>
    <row r="1524" spans="1:6" x14ac:dyDescent="0.3">
      <c r="A1524" t="s">
        <v>2847</v>
      </c>
      <c r="B1524" t="s">
        <v>1067</v>
      </c>
      <c r="C1524" t="s">
        <v>652</v>
      </c>
      <c r="D1524">
        <v>53595</v>
      </c>
      <c r="E1524">
        <v>0</v>
      </c>
      <c r="F1524" t="s">
        <v>1157</v>
      </c>
    </row>
    <row r="1525" spans="1:6" x14ac:dyDescent="0.3">
      <c r="A1525" t="s">
        <v>2848</v>
      </c>
      <c r="B1525" t="s">
        <v>1067</v>
      </c>
      <c r="C1525" t="s">
        <v>874</v>
      </c>
      <c r="D1525">
        <v>49601</v>
      </c>
      <c r="E1525">
        <v>49601</v>
      </c>
      <c r="F1525" t="s">
        <v>1150</v>
      </c>
    </row>
    <row r="1526" spans="1:6" x14ac:dyDescent="0.3">
      <c r="A1526" t="s">
        <v>2849</v>
      </c>
      <c r="B1526" t="s">
        <v>1067</v>
      </c>
      <c r="C1526" t="s">
        <v>860</v>
      </c>
      <c r="D1526">
        <v>63369</v>
      </c>
      <c r="E1526">
        <v>63369</v>
      </c>
      <c r="F1526" t="s">
        <v>1150</v>
      </c>
    </row>
    <row r="1527" spans="1:6" x14ac:dyDescent="0.3">
      <c r="A1527" t="s">
        <v>2850</v>
      </c>
      <c r="B1527" t="s">
        <v>1067</v>
      </c>
      <c r="C1527" t="s">
        <v>815</v>
      </c>
      <c r="D1527">
        <v>14068</v>
      </c>
      <c r="E1527">
        <v>14068</v>
      </c>
      <c r="F1527" t="s">
        <v>1150</v>
      </c>
    </row>
    <row r="1528" spans="1:6" x14ac:dyDescent="0.3">
      <c r="A1528" t="s">
        <v>2851</v>
      </c>
      <c r="B1528" t="s">
        <v>1068</v>
      </c>
      <c r="C1528" t="s">
        <v>686</v>
      </c>
      <c r="D1528">
        <v>22378</v>
      </c>
      <c r="E1528">
        <v>0</v>
      </c>
      <c r="F1528" t="s">
        <v>1157</v>
      </c>
    </row>
    <row r="1529" spans="1:6" x14ac:dyDescent="0.3">
      <c r="A1529" t="s">
        <v>2852</v>
      </c>
      <c r="B1529" t="s">
        <v>1068</v>
      </c>
      <c r="C1529" t="s">
        <v>2853</v>
      </c>
      <c r="D1529">
        <v>17684</v>
      </c>
      <c r="E1529">
        <v>17684</v>
      </c>
      <c r="F1529" t="s">
        <v>1150</v>
      </c>
    </row>
    <row r="1530" spans="1:6" x14ac:dyDescent="0.3">
      <c r="A1530" t="s">
        <v>2854</v>
      </c>
      <c r="B1530" t="s">
        <v>1068</v>
      </c>
      <c r="C1530" t="s">
        <v>808</v>
      </c>
      <c r="D1530">
        <v>5928</v>
      </c>
      <c r="E1530">
        <v>5928</v>
      </c>
      <c r="F1530" t="s">
        <v>1150</v>
      </c>
    </row>
    <row r="1531" spans="1:6" x14ac:dyDescent="0.3">
      <c r="A1531" t="s">
        <v>2855</v>
      </c>
      <c r="B1531" t="s">
        <v>1069</v>
      </c>
      <c r="C1531" t="s">
        <v>2376</v>
      </c>
      <c r="D1531">
        <v>37595</v>
      </c>
      <c r="E1531">
        <v>37595</v>
      </c>
      <c r="F1531" t="s">
        <v>1150</v>
      </c>
    </row>
    <row r="1532" spans="1:6" x14ac:dyDescent="0.3">
      <c r="A1532" t="s">
        <v>2856</v>
      </c>
      <c r="B1532" t="s">
        <v>1069</v>
      </c>
      <c r="C1532" t="s">
        <v>469</v>
      </c>
      <c r="D1532">
        <v>24698</v>
      </c>
      <c r="E1532">
        <v>0</v>
      </c>
      <c r="F1532" t="s">
        <v>1157</v>
      </c>
    </row>
    <row r="1533" spans="1:6" x14ac:dyDescent="0.3">
      <c r="A1533" t="s">
        <v>2857</v>
      </c>
      <c r="B1533" t="s">
        <v>1071</v>
      </c>
      <c r="C1533" t="s">
        <v>2356</v>
      </c>
      <c r="D1533">
        <v>15099</v>
      </c>
      <c r="E1533">
        <v>0</v>
      </c>
      <c r="F1533" t="s">
        <v>346</v>
      </c>
    </row>
    <row r="1534" spans="1:6" x14ac:dyDescent="0.3">
      <c r="A1534" t="s">
        <v>2858</v>
      </c>
      <c r="B1534" t="s">
        <v>1071</v>
      </c>
      <c r="C1534" t="s">
        <v>818</v>
      </c>
      <c r="D1534">
        <v>39694</v>
      </c>
      <c r="E1534">
        <v>39694</v>
      </c>
      <c r="F1534" t="s">
        <v>1150</v>
      </c>
    </row>
    <row r="1535" spans="1:6" x14ac:dyDescent="0.3">
      <c r="A1535" t="s">
        <v>2859</v>
      </c>
      <c r="B1535" t="s">
        <v>1071</v>
      </c>
      <c r="C1535" t="s">
        <v>612</v>
      </c>
      <c r="D1535">
        <v>29735</v>
      </c>
      <c r="E1535">
        <v>0</v>
      </c>
      <c r="F1535" t="s">
        <v>346</v>
      </c>
    </row>
    <row r="1536" spans="1:6" x14ac:dyDescent="0.3">
      <c r="A1536" t="s">
        <v>2860</v>
      </c>
      <c r="B1536" t="s">
        <v>1074</v>
      </c>
      <c r="C1536" t="s">
        <v>422</v>
      </c>
      <c r="D1536">
        <v>43355</v>
      </c>
      <c r="E1536">
        <v>0</v>
      </c>
      <c r="F1536" t="s">
        <v>346</v>
      </c>
    </row>
    <row r="1537" spans="1:6" x14ac:dyDescent="0.3">
      <c r="A1537" t="s">
        <v>2861</v>
      </c>
      <c r="B1537" t="s">
        <v>1074</v>
      </c>
      <c r="C1537" t="s">
        <v>536</v>
      </c>
      <c r="D1537">
        <v>19217</v>
      </c>
      <c r="E1537">
        <v>19217</v>
      </c>
      <c r="F1537" t="s">
        <v>1150</v>
      </c>
    </row>
    <row r="1538" spans="1:6" x14ac:dyDescent="0.3">
      <c r="A1538" t="s">
        <v>2862</v>
      </c>
      <c r="B1538" t="s">
        <v>1074</v>
      </c>
      <c r="C1538" t="s">
        <v>1210</v>
      </c>
      <c r="D1538">
        <v>42742</v>
      </c>
      <c r="E1538">
        <v>42742</v>
      </c>
      <c r="F1538" t="s">
        <v>1150</v>
      </c>
    </row>
    <row r="1539" spans="1:6" x14ac:dyDescent="0.3">
      <c r="A1539" t="s">
        <v>2863</v>
      </c>
      <c r="B1539" t="s">
        <v>1074</v>
      </c>
      <c r="C1539" t="s">
        <v>464</v>
      </c>
      <c r="D1539">
        <v>64472</v>
      </c>
      <c r="E1539">
        <v>64472</v>
      </c>
      <c r="F1539" t="s">
        <v>1150</v>
      </c>
    </row>
    <row r="1540" spans="1:6" x14ac:dyDescent="0.3">
      <c r="A1540" t="s">
        <v>2864</v>
      </c>
      <c r="B1540" t="s">
        <v>1076</v>
      </c>
      <c r="C1540" t="s">
        <v>474</v>
      </c>
      <c r="D1540">
        <v>32653</v>
      </c>
      <c r="E1540">
        <v>32653</v>
      </c>
      <c r="F1540" t="s">
        <v>1150</v>
      </c>
    </row>
    <row r="1541" spans="1:6" x14ac:dyDescent="0.3">
      <c r="A1541" t="s">
        <v>2865</v>
      </c>
      <c r="B1541" t="s">
        <v>1076</v>
      </c>
      <c r="C1541" t="s">
        <v>546</v>
      </c>
      <c r="D1541">
        <v>30013</v>
      </c>
      <c r="E1541">
        <v>30013</v>
      </c>
      <c r="F1541" t="s">
        <v>1150</v>
      </c>
    </row>
    <row r="1542" spans="1:6" x14ac:dyDescent="0.3">
      <c r="A1542" t="s">
        <v>2866</v>
      </c>
      <c r="B1542" t="s">
        <v>1076</v>
      </c>
      <c r="C1542" t="s">
        <v>652</v>
      </c>
      <c r="D1542">
        <v>62132</v>
      </c>
      <c r="E1542">
        <v>0</v>
      </c>
      <c r="F1542" t="s">
        <v>346</v>
      </c>
    </row>
    <row r="1543" spans="1:6" x14ac:dyDescent="0.3">
      <c r="A1543" t="s">
        <v>2867</v>
      </c>
      <c r="B1543" t="s">
        <v>1076</v>
      </c>
      <c r="C1543" t="s">
        <v>583</v>
      </c>
      <c r="D1543">
        <v>24903</v>
      </c>
      <c r="E1543">
        <v>24903</v>
      </c>
      <c r="F1543" t="s">
        <v>1150</v>
      </c>
    </row>
    <row r="1544" spans="1:6" x14ac:dyDescent="0.3">
      <c r="A1544" t="s">
        <v>2868</v>
      </c>
      <c r="B1544" t="s">
        <v>1077</v>
      </c>
      <c r="C1544" t="s">
        <v>522</v>
      </c>
      <c r="D1544">
        <v>28345</v>
      </c>
      <c r="E1544">
        <v>0</v>
      </c>
      <c r="F1544" t="s">
        <v>346</v>
      </c>
    </row>
    <row r="1545" spans="1:6" x14ac:dyDescent="0.3">
      <c r="A1545" t="s">
        <v>2869</v>
      </c>
      <c r="B1545" t="s">
        <v>1077</v>
      </c>
      <c r="C1545" t="s">
        <v>682</v>
      </c>
      <c r="D1545">
        <v>47067</v>
      </c>
      <c r="E1545">
        <v>47067</v>
      </c>
      <c r="F1545" t="s">
        <v>1150</v>
      </c>
    </row>
    <row r="1546" spans="1:6" x14ac:dyDescent="0.3">
      <c r="A1546" t="s">
        <v>2870</v>
      </c>
      <c r="B1546" t="s">
        <v>1077</v>
      </c>
      <c r="C1546" t="s">
        <v>770</v>
      </c>
      <c r="D1546">
        <v>8777</v>
      </c>
      <c r="E1546">
        <v>8777</v>
      </c>
      <c r="F1546" t="s">
        <v>1150</v>
      </c>
    </row>
    <row r="1547" spans="1:6" x14ac:dyDescent="0.3">
      <c r="A1547" t="s">
        <v>2871</v>
      </c>
      <c r="B1547" t="s">
        <v>1078</v>
      </c>
      <c r="C1547" t="s">
        <v>808</v>
      </c>
      <c r="D1547">
        <v>12739</v>
      </c>
      <c r="E1547">
        <v>12739</v>
      </c>
      <c r="F1547" t="s">
        <v>1150</v>
      </c>
    </row>
    <row r="1548" spans="1:6" x14ac:dyDescent="0.3">
      <c r="A1548" t="s">
        <v>2872</v>
      </c>
      <c r="B1548" t="s">
        <v>1078</v>
      </c>
      <c r="C1548" t="s">
        <v>1404</v>
      </c>
      <c r="D1548">
        <v>69077</v>
      </c>
      <c r="E1548">
        <v>69077</v>
      </c>
      <c r="F1548" t="s">
        <v>1150</v>
      </c>
    </row>
    <row r="1549" spans="1:6" x14ac:dyDescent="0.3">
      <c r="A1549" t="s">
        <v>2873</v>
      </c>
      <c r="B1549" t="s">
        <v>1079</v>
      </c>
      <c r="C1549" t="s">
        <v>703</v>
      </c>
      <c r="D1549">
        <v>58477</v>
      </c>
      <c r="E1549">
        <v>58477</v>
      </c>
      <c r="F1549" t="s">
        <v>1150</v>
      </c>
    </row>
    <row r="1550" spans="1:6" x14ac:dyDescent="0.3">
      <c r="A1550" t="s">
        <v>2874</v>
      </c>
      <c r="B1550" t="s">
        <v>1079</v>
      </c>
      <c r="C1550" t="s">
        <v>2046</v>
      </c>
      <c r="D1550">
        <v>65566</v>
      </c>
      <c r="E1550">
        <v>65566</v>
      </c>
      <c r="F1550" t="s">
        <v>1150</v>
      </c>
    </row>
    <row r="1551" spans="1:6" x14ac:dyDescent="0.3">
      <c r="A1551" t="s">
        <v>2875</v>
      </c>
      <c r="B1551" t="s">
        <v>1079</v>
      </c>
      <c r="C1551" t="s">
        <v>1180</v>
      </c>
      <c r="D1551">
        <v>47132</v>
      </c>
      <c r="E1551">
        <v>47132</v>
      </c>
      <c r="F1551" t="s">
        <v>1150</v>
      </c>
    </row>
    <row r="1552" spans="1:6" x14ac:dyDescent="0.3">
      <c r="A1552" t="s">
        <v>2876</v>
      </c>
      <c r="B1552" t="s">
        <v>1079</v>
      </c>
      <c r="C1552" t="s">
        <v>400</v>
      </c>
      <c r="D1552">
        <v>51258</v>
      </c>
      <c r="E1552">
        <v>51258</v>
      </c>
      <c r="F1552" t="s">
        <v>1150</v>
      </c>
    </row>
    <row r="1553" spans="1:6" x14ac:dyDescent="0.3">
      <c r="A1553" t="s">
        <v>2877</v>
      </c>
      <c r="B1553" t="s">
        <v>1080</v>
      </c>
      <c r="C1553" t="s">
        <v>1366</v>
      </c>
      <c r="D1553">
        <v>63591</v>
      </c>
      <c r="E1553">
        <v>63591</v>
      </c>
      <c r="F1553" t="s">
        <v>1150</v>
      </c>
    </row>
    <row r="1554" spans="1:6" x14ac:dyDescent="0.3">
      <c r="A1554" t="s">
        <v>2878</v>
      </c>
      <c r="B1554" t="s">
        <v>1080</v>
      </c>
      <c r="C1554" t="s">
        <v>448</v>
      </c>
      <c r="D1554">
        <v>17538</v>
      </c>
      <c r="E1554">
        <v>17538</v>
      </c>
      <c r="F1554" t="s">
        <v>1150</v>
      </c>
    </row>
    <row r="1555" spans="1:6" x14ac:dyDescent="0.3">
      <c r="A1555" t="s">
        <v>2879</v>
      </c>
      <c r="B1555" t="s">
        <v>1080</v>
      </c>
      <c r="C1555" t="s">
        <v>1560</v>
      </c>
      <c r="D1555">
        <v>26566</v>
      </c>
      <c r="E1555">
        <v>0</v>
      </c>
      <c r="F1555" t="s">
        <v>1157</v>
      </c>
    </row>
    <row r="1556" spans="1:6" x14ac:dyDescent="0.3">
      <c r="A1556" t="s">
        <v>2880</v>
      </c>
      <c r="B1556" t="s">
        <v>1080</v>
      </c>
      <c r="C1556" t="s">
        <v>474</v>
      </c>
      <c r="D1556">
        <v>60851</v>
      </c>
      <c r="E1556">
        <v>0</v>
      </c>
      <c r="F1556" t="s">
        <v>1157</v>
      </c>
    </row>
    <row r="1557" spans="1:6" x14ac:dyDescent="0.3">
      <c r="A1557" t="s">
        <v>2881</v>
      </c>
      <c r="B1557" t="s">
        <v>1080</v>
      </c>
      <c r="C1557" t="s">
        <v>649</v>
      </c>
      <c r="D1557">
        <v>28303</v>
      </c>
      <c r="E1557">
        <v>28303</v>
      </c>
      <c r="F1557" t="s">
        <v>1150</v>
      </c>
    </row>
    <row r="1558" spans="1:6" x14ac:dyDescent="0.3">
      <c r="A1558" t="s">
        <v>2882</v>
      </c>
      <c r="B1558" t="s">
        <v>1081</v>
      </c>
      <c r="C1558" t="s">
        <v>878</v>
      </c>
      <c r="D1558">
        <v>74673</v>
      </c>
      <c r="E1558">
        <v>74673</v>
      </c>
      <c r="F1558" t="s">
        <v>1150</v>
      </c>
    </row>
    <row r="1559" spans="1:6" x14ac:dyDescent="0.3">
      <c r="A1559" t="s">
        <v>2883</v>
      </c>
      <c r="B1559" t="s">
        <v>1081</v>
      </c>
      <c r="C1559" t="s">
        <v>2884</v>
      </c>
      <c r="D1559">
        <v>57662</v>
      </c>
      <c r="E1559">
        <v>0</v>
      </c>
      <c r="F1559" t="s">
        <v>346</v>
      </c>
    </row>
    <row r="1560" spans="1:6" x14ac:dyDescent="0.3">
      <c r="A1560" t="s">
        <v>2885</v>
      </c>
      <c r="B1560" t="s">
        <v>1081</v>
      </c>
      <c r="C1560" t="s">
        <v>1207</v>
      </c>
      <c r="D1560">
        <v>65519</v>
      </c>
      <c r="E1560">
        <v>65519</v>
      </c>
      <c r="F1560" t="s">
        <v>1150</v>
      </c>
    </row>
    <row r="1561" spans="1:6" x14ac:dyDescent="0.3">
      <c r="A1561" t="s">
        <v>2886</v>
      </c>
      <c r="B1561" t="s">
        <v>1081</v>
      </c>
      <c r="C1561" t="s">
        <v>338</v>
      </c>
      <c r="D1561">
        <v>50254</v>
      </c>
      <c r="E1561">
        <v>0</v>
      </c>
      <c r="F1561" t="s">
        <v>346</v>
      </c>
    </row>
    <row r="1562" spans="1:6" x14ac:dyDescent="0.3">
      <c r="A1562" t="s">
        <v>2887</v>
      </c>
      <c r="B1562" t="s">
        <v>1081</v>
      </c>
      <c r="C1562" t="s">
        <v>1456</v>
      </c>
      <c r="D1562">
        <v>36029</v>
      </c>
      <c r="E1562">
        <v>36029</v>
      </c>
      <c r="F1562" t="s">
        <v>1150</v>
      </c>
    </row>
    <row r="1563" spans="1:6" x14ac:dyDescent="0.3">
      <c r="A1563" t="s">
        <v>2888</v>
      </c>
      <c r="B1563" t="s">
        <v>1082</v>
      </c>
      <c r="C1563" t="s">
        <v>1072</v>
      </c>
      <c r="D1563">
        <v>38901</v>
      </c>
      <c r="E1563">
        <v>0</v>
      </c>
      <c r="F1563" t="s">
        <v>1157</v>
      </c>
    </row>
    <row r="1564" spans="1:6" x14ac:dyDescent="0.3">
      <c r="A1564" t="s">
        <v>2889</v>
      </c>
      <c r="B1564" t="s">
        <v>1082</v>
      </c>
      <c r="C1564" t="s">
        <v>1136</v>
      </c>
      <c r="D1564">
        <v>12517</v>
      </c>
      <c r="E1564">
        <v>12517</v>
      </c>
      <c r="F1564" t="s">
        <v>1150</v>
      </c>
    </row>
    <row r="1565" spans="1:6" x14ac:dyDescent="0.3">
      <c r="A1565" t="s">
        <v>2890</v>
      </c>
      <c r="B1565" t="s">
        <v>1082</v>
      </c>
      <c r="C1565" t="s">
        <v>462</v>
      </c>
      <c r="D1565">
        <v>53846</v>
      </c>
      <c r="E1565">
        <v>53846</v>
      </c>
      <c r="F1565" t="s">
        <v>1150</v>
      </c>
    </row>
    <row r="1566" spans="1:6" x14ac:dyDescent="0.3">
      <c r="A1566" t="s">
        <v>2891</v>
      </c>
      <c r="B1566" t="s">
        <v>1082</v>
      </c>
      <c r="C1566" t="s">
        <v>992</v>
      </c>
      <c r="D1566">
        <v>23663</v>
      </c>
      <c r="E1566">
        <v>23663</v>
      </c>
      <c r="F1566" t="s">
        <v>1150</v>
      </c>
    </row>
    <row r="1567" spans="1:6" x14ac:dyDescent="0.3">
      <c r="A1567" t="s">
        <v>2892</v>
      </c>
      <c r="B1567" t="s">
        <v>1082</v>
      </c>
      <c r="C1567" t="s">
        <v>1736</v>
      </c>
      <c r="D1567">
        <v>70131</v>
      </c>
      <c r="E1567">
        <v>0</v>
      </c>
      <c r="F1567" t="s">
        <v>1157</v>
      </c>
    </row>
    <row r="1568" spans="1:6" x14ac:dyDescent="0.3">
      <c r="A1568" t="s">
        <v>2893</v>
      </c>
      <c r="B1568" t="s">
        <v>1083</v>
      </c>
      <c r="C1568" t="s">
        <v>1666</v>
      </c>
      <c r="D1568">
        <v>68368</v>
      </c>
      <c r="E1568">
        <v>68368</v>
      </c>
      <c r="F1568" t="s">
        <v>1150</v>
      </c>
    </row>
    <row r="1569" spans="1:6" x14ac:dyDescent="0.3">
      <c r="A1569" t="s">
        <v>2894</v>
      </c>
      <c r="B1569" t="s">
        <v>1083</v>
      </c>
      <c r="C1569" t="s">
        <v>1143</v>
      </c>
      <c r="D1569">
        <v>28175</v>
      </c>
      <c r="E1569">
        <v>0</v>
      </c>
      <c r="F1569" t="s">
        <v>1157</v>
      </c>
    </row>
    <row r="1570" spans="1:6" x14ac:dyDescent="0.3">
      <c r="A1570" t="s">
        <v>2895</v>
      </c>
      <c r="B1570" t="s">
        <v>1083</v>
      </c>
      <c r="C1570" t="s">
        <v>1666</v>
      </c>
      <c r="D1570">
        <v>8802</v>
      </c>
      <c r="E1570">
        <v>8802</v>
      </c>
      <c r="F1570" t="s">
        <v>1150</v>
      </c>
    </row>
    <row r="1571" spans="1:6" x14ac:dyDescent="0.3">
      <c r="A1571" t="s">
        <v>2896</v>
      </c>
      <c r="B1571" t="s">
        <v>1084</v>
      </c>
      <c r="C1571" t="s">
        <v>591</v>
      </c>
      <c r="D1571">
        <v>23760</v>
      </c>
      <c r="E1571">
        <v>23760</v>
      </c>
      <c r="F1571" t="s">
        <v>1150</v>
      </c>
    </row>
    <row r="1572" spans="1:6" x14ac:dyDescent="0.3">
      <c r="A1572" t="s">
        <v>2897</v>
      </c>
      <c r="B1572" t="s">
        <v>1084</v>
      </c>
      <c r="C1572" t="s">
        <v>324</v>
      </c>
      <c r="D1572">
        <v>69980</v>
      </c>
      <c r="E1572">
        <v>0</v>
      </c>
      <c r="F1572" t="s">
        <v>1157</v>
      </c>
    </row>
    <row r="1573" spans="1:6" x14ac:dyDescent="0.3">
      <c r="A1573" t="s">
        <v>2898</v>
      </c>
      <c r="B1573" t="s">
        <v>1084</v>
      </c>
      <c r="C1573" t="s">
        <v>1120</v>
      </c>
      <c r="D1573">
        <v>26134</v>
      </c>
      <c r="E1573">
        <v>26134</v>
      </c>
      <c r="F1573" t="s">
        <v>1150</v>
      </c>
    </row>
    <row r="1574" spans="1:6" x14ac:dyDescent="0.3">
      <c r="A1574" t="s">
        <v>2899</v>
      </c>
      <c r="B1574" t="s">
        <v>1085</v>
      </c>
      <c r="C1574" t="s">
        <v>709</v>
      </c>
      <c r="D1574">
        <v>16933</v>
      </c>
      <c r="E1574">
        <v>16933</v>
      </c>
      <c r="F1574" t="s">
        <v>1150</v>
      </c>
    </row>
    <row r="1575" spans="1:6" x14ac:dyDescent="0.3">
      <c r="A1575" t="s">
        <v>2900</v>
      </c>
      <c r="B1575" t="s">
        <v>1085</v>
      </c>
      <c r="C1575" t="s">
        <v>1856</v>
      </c>
      <c r="D1575">
        <v>17534</v>
      </c>
      <c r="E1575">
        <v>17534</v>
      </c>
      <c r="F1575" t="s">
        <v>1150</v>
      </c>
    </row>
    <row r="1576" spans="1:6" x14ac:dyDescent="0.3">
      <c r="A1576" t="s">
        <v>2901</v>
      </c>
      <c r="B1576" t="s">
        <v>1085</v>
      </c>
      <c r="C1576" t="s">
        <v>1120</v>
      </c>
      <c r="D1576">
        <v>73444</v>
      </c>
      <c r="E1576">
        <v>73444</v>
      </c>
      <c r="F1576" t="s">
        <v>1150</v>
      </c>
    </row>
    <row r="1577" spans="1:6" x14ac:dyDescent="0.3">
      <c r="A1577" t="s">
        <v>2902</v>
      </c>
      <c r="B1577" t="s">
        <v>1085</v>
      </c>
      <c r="C1577" t="s">
        <v>1993</v>
      </c>
      <c r="D1577">
        <v>59657</v>
      </c>
      <c r="E1577">
        <v>59657</v>
      </c>
      <c r="F1577" t="s">
        <v>1150</v>
      </c>
    </row>
    <row r="1578" spans="1:6" x14ac:dyDescent="0.3">
      <c r="A1578" t="s">
        <v>2903</v>
      </c>
      <c r="B1578" t="s">
        <v>1085</v>
      </c>
      <c r="C1578" t="s">
        <v>808</v>
      </c>
      <c r="D1578">
        <v>64917</v>
      </c>
      <c r="E1578">
        <v>0</v>
      </c>
      <c r="F1578" t="s">
        <v>1157</v>
      </c>
    </row>
    <row r="1579" spans="1:6" x14ac:dyDescent="0.3">
      <c r="A1579" t="s">
        <v>2904</v>
      </c>
      <c r="B1579" t="s">
        <v>1086</v>
      </c>
      <c r="C1579" t="s">
        <v>717</v>
      </c>
      <c r="D1579">
        <v>20651</v>
      </c>
      <c r="E1579">
        <v>0</v>
      </c>
      <c r="F1579" t="s">
        <v>1157</v>
      </c>
    </row>
    <row r="1580" spans="1:6" x14ac:dyDescent="0.3">
      <c r="A1580" t="s">
        <v>2905</v>
      </c>
      <c r="B1580" t="s">
        <v>1086</v>
      </c>
      <c r="C1580" t="s">
        <v>397</v>
      </c>
      <c r="D1580">
        <v>40986</v>
      </c>
      <c r="E1580">
        <v>40986</v>
      </c>
      <c r="F1580" t="s">
        <v>1150</v>
      </c>
    </row>
    <row r="1581" spans="1:6" x14ac:dyDescent="0.3">
      <c r="A1581" t="s">
        <v>2906</v>
      </c>
      <c r="B1581" t="s">
        <v>1086</v>
      </c>
      <c r="C1581" t="s">
        <v>1043</v>
      </c>
      <c r="D1581">
        <v>66104</v>
      </c>
      <c r="E1581">
        <v>66104</v>
      </c>
      <c r="F1581" t="s">
        <v>1150</v>
      </c>
    </row>
    <row r="1582" spans="1:6" x14ac:dyDescent="0.3">
      <c r="A1582" t="s">
        <v>2907</v>
      </c>
      <c r="B1582" t="s">
        <v>1087</v>
      </c>
      <c r="C1582" t="s">
        <v>2129</v>
      </c>
      <c r="D1582">
        <v>56966</v>
      </c>
      <c r="E1582">
        <v>0</v>
      </c>
      <c r="F1582" t="s">
        <v>1157</v>
      </c>
    </row>
    <row r="1583" spans="1:6" x14ac:dyDescent="0.3">
      <c r="A1583" t="s">
        <v>2908</v>
      </c>
      <c r="B1583" t="s">
        <v>1087</v>
      </c>
      <c r="C1583" t="s">
        <v>608</v>
      </c>
      <c r="D1583">
        <v>40622</v>
      </c>
      <c r="E1583">
        <v>0</v>
      </c>
      <c r="F1583" t="s">
        <v>346</v>
      </c>
    </row>
    <row r="1584" spans="1:6" x14ac:dyDescent="0.3">
      <c r="A1584" t="s">
        <v>2909</v>
      </c>
      <c r="B1584" t="s">
        <v>1087</v>
      </c>
      <c r="C1584" t="s">
        <v>2376</v>
      </c>
      <c r="D1584">
        <v>69416</v>
      </c>
      <c r="E1584">
        <v>69416</v>
      </c>
      <c r="F1584" t="s">
        <v>1150</v>
      </c>
    </row>
    <row r="1585" spans="1:6" x14ac:dyDescent="0.3">
      <c r="A1585" t="s">
        <v>2910</v>
      </c>
      <c r="B1585" t="s">
        <v>1087</v>
      </c>
      <c r="C1585" t="s">
        <v>1253</v>
      </c>
      <c r="D1585">
        <v>17144</v>
      </c>
      <c r="E1585">
        <v>17144</v>
      </c>
      <c r="F1585" t="s">
        <v>1150</v>
      </c>
    </row>
    <row r="1586" spans="1:6" x14ac:dyDescent="0.3">
      <c r="A1586" t="s">
        <v>2911</v>
      </c>
      <c r="B1586" t="s">
        <v>1087</v>
      </c>
      <c r="C1586" t="s">
        <v>487</v>
      </c>
      <c r="D1586">
        <v>9668</v>
      </c>
      <c r="E1586">
        <v>9668</v>
      </c>
      <c r="F1586" t="s">
        <v>1150</v>
      </c>
    </row>
    <row r="1587" spans="1:6" x14ac:dyDescent="0.3">
      <c r="A1587" t="s">
        <v>2912</v>
      </c>
      <c r="B1587" t="s">
        <v>1088</v>
      </c>
      <c r="C1587" t="s">
        <v>2628</v>
      </c>
      <c r="D1587">
        <v>37282</v>
      </c>
      <c r="E1587">
        <v>37282</v>
      </c>
      <c r="F1587" t="s">
        <v>1150</v>
      </c>
    </row>
    <row r="1588" spans="1:6" x14ac:dyDescent="0.3">
      <c r="A1588" t="s">
        <v>2913</v>
      </c>
      <c r="B1588" t="s">
        <v>1088</v>
      </c>
      <c r="C1588" t="s">
        <v>1703</v>
      </c>
      <c r="D1588">
        <v>44957</v>
      </c>
      <c r="E1588">
        <v>44957</v>
      </c>
      <c r="F1588" t="s">
        <v>1150</v>
      </c>
    </row>
    <row r="1589" spans="1:6" x14ac:dyDescent="0.3">
      <c r="A1589" t="s">
        <v>2914</v>
      </c>
      <c r="B1589" t="s">
        <v>1088</v>
      </c>
      <c r="C1589" t="s">
        <v>1521</v>
      </c>
      <c r="D1589">
        <v>56251</v>
      </c>
      <c r="E1589">
        <v>56251</v>
      </c>
      <c r="F1589" t="s">
        <v>1150</v>
      </c>
    </row>
    <row r="1590" spans="1:6" x14ac:dyDescent="0.3">
      <c r="A1590" t="s">
        <v>2915</v>
      </c>
      <c r="B1590" t="s">
        <v>1088</v>
      </c>
      <c r="C1590" t="s">
        <v>772</v>
      </c>
      <c r="D1590">
        <v>6482</v>
      </c>
      <c r="E1590">
        <v>0</v>
      </c>
      <c r="F1590" t="s">
        <v>346</v>
      </c>
    </row>
    <row r="1591" spans="1:6" x14ac:dyDescent="0.3">
      <c r="A1591" t="s">
        <v>2916</v>
      </c>
      <c r="B1591" t="s">
        <v>1089</v>
      </c>
      <c r="C1591" t="s">
        <v>1130</v>
      </c>
      <c r="D1591">
        <v>23383</v>
      </c>
      <c r="E1591">
        <v>0</v>
      </c>
      <c r="F1591" t="s">
        <v>346</v>
      </c>
    </row>
    <row r="1592" spans="1:6" x14ac:dyDescent="0.3">
      <c r="A1592" t="s">
        <v>2917</v>
      </c>
      <c r="B1592" t="s">
        <v>1089</v>
      </c>
      <c r="C1592" t="s">
        <v>2386</v>
      </c>
      <c r="D1592">
        <v>24847</v>
      </c>
      <c r="E1592">
        <v>0</v>
      </c>
      <c r="F1592" t="s">
        <v>346</v>
      </c>
    </row>
    <row r="1593" spans="1:6" x14ac:dyDescent="0.3">
      <c r="A1593" t="s">
        <v>2918</v>
      </c>
      <c r="B1593" t="s">
        <v>1089</v>
      </c>
      <c r="C1593" t="s">
        <v>1882</v>
      </c>
      <c r="D1593">
        <v>55080</v>
      </c>
      <c r="E1593">
        <v>0</v>
      </c>
      <c r="F1593" t="s">
        <v>1157</v>
      </c>
    </row>
    <row r="1594" spans="1:6" x14ac:dyDescent="0.3">
      <c r="A1594" t="s">
        <v>2919</v>
      </c>
      <c r="B1594" t="s">
        <v>1091</v>
      </c>
      <c r="C1594" t="s">
        <v>476</v>
      </c>
      <c r="D1594">
        <v>74713</v>
      </c>
      <c r="E1594">
        <v>74713</v>
      </c>
      <c r="F1594" t="s">
        <v>1150</v>
      </c>
    </row>
    <row r="1595" spans="1:6" x14ac:dyDescent="0.3">
      <c r="A1595" t="s">
        <v>2920</v>
      </c>
      <c r="B1595" t="s">
        <v>1091</v>
      </c>
      <c r="C1595" t="s">
        <v>1498</v>
      </c>
      <c r="D1595">
        <v>23822</v>
      </c>
      <c r="E1595">
        <v>23822</v>
      </c>
      <c r="F1595" t="s">
        <v>1150</v>
      </c>
    </row>
    <row r="1596" spans="1:6" x14ac:dyDescent="0.3">
      <c r="A1596" t="s">
        <v>2921</v>
      </c>
      <c r="B1596" t="s">
        <v>1091</v>
      </c>
      <c r="C1596" t="s">
        <v>1775</v>
      </c>
      <c r="D1596">
        <v>38231</v>
      </c>
      <c r="E1596">
        <v>38231</v>
      </c>
      <c r="F1596" t="s">
        <v>1150</v>
      </c>
    </row>
    <row r="1597" spans="1:6" x14ac:dyDescent="0.3">
      <c r="A1597" t="s">
        <v>2922</v>
      </c>
      <c r="B1597" t="s">
        <v>1091</v>
      </c>
      <c r="C1597" t="s">
        <v>351</v>
      </c>
      <c r="D1597">
        <v>53244</v>
      </c>
      <c r="E1597">
        <v>0</v>
      </c>
      <c r="F1597" t="s">
        <v>346</v>
      </c>
    </row>
    <row r="1598" spans="1:6" x14ac:dyDescent="0.3">
      <c r="A1598" t="s">
        <v>2923</v>
      </c>
      <c r="B1598" t="s">
        <v>1092</v>
      </c>
      <c r="C1598" t="s">
        <v>852</v>
      </c>
      <c r="D1598">
        <v>66460</v>
      </c>
      <c r="E1598">
        <v>0</v>
      </c>
      <c r="F1598" t="s">
        <v>1157</v>
      </c>
    </row>
    <row r="1599" spans="1:6" x14ac:dyDescent="0.3">
      <c r="A1599" t="s">
        <v>2924</v>
      </c>
      <c r="B1599" t="s">
        <v>1092</v>
      </c>
      <c r="C1599" t="s">
        <v>1331</v>
      </c>
      <c r="D1599">
        <v>70135</v>
      </c>
      <c r="E1599">
        <v>0</v>
      </c>
      <c r="F1599" t="s">
        <v>346</v>
      </c>
    </row>
    <row r="1600" spans="1:6" x14ac:dyDescent="0.3">
      <c r="A1600" t="s">
        <v>2925</v>
      </c>
      <c r="B1600" t="s">
        <v>1092</v>
      </c>
      <c r="C1600" t="s">
        <v>643</v>
      </c>
      <c r="D1600">
        <v>10050</v>
      </c>
      <c r="E1600">
        <v>10050</v>
      </c>
      <c r="F1600" t="s">
        <v>1150</v>
      </c>
    </row>
    <row r="1601" spans="1:6" x14ac:dyDescent="0.3">
      <c r="A1601" t="s">
        <v>2926</v>
      </c>
      <c r="B1601" t="s">
        <v>1093</v>
      </c>
      <c r="C1601" t="s">
        <v>540</v>
      </c>
      <c r="D1601">
        <v>32910</v>
      </c>
      <c r="E1601">
        <v>32910</v>
      </c>
      <c r="F1601" t="s">
        <v>1150</v>
      </c>
    </row>
    <row r="1602" spans="1:6" x14ac:dyDescent="0.3">
      <c r="A1602" t="s">
        <v>2927</v>
      </c>
      <c r="B1602" t="s">
        <v>1093</v>
      </c>
      <c r="C1602" t="s">
        <v>399</v>
      </c>
      <c r="D1602">
        <v>30140</v>
      </c>
      <c r="E1602">
        <v>30140</v>
      </c>
      <c r="F1602" t="s">
        <v>1150</v>
      </c>
    </row>
    <row r="1603" spans="1:6" x14ac:dyDescent="0.3">
      <c r="A1603" t="s">
        <v>2928</v>
      </c>
      <c r="B1603" t="s">
        <v>1093</v>
      </c>
      <c r="C1603" t="s">
        <v>657</v>
      </c>
      <c r="D1603">
        <v>71567</v>
      </c>
      <c r="E1603">
        <v>0</v>
      </c>
      <c r="F1603" t="s">
        <v>346</v>
      </c>
    </row>
    <row r="1604" spans="1:6" x14ac:dyDescent="0.3">
      <c r="A1604" t="s">
        <v>2929</v>
      </c>
      <c r="B1604" t="s">
        <v>1093</v>
      </c>
      <c r="C1604" t="s">
        <v>1902</v>
      </c>
      <c r="D1604">
        <v>44853</v>
      </c>
      <c r="E1604">
        <v>44853</v>
      </c>
      <c r="F1604" t="s">
        <v>1150</v>
      </c>
    </row>
    <row r="1605" spans="1:6" x14ac:dyDescent="0.3">
      <c r="A1605" t="s">
        <v>2930</v>
      </c>
      <c r="B1605" t="s">
        <v>1093</v>
      </c>
      <c r="C1605" t="s">
        <v>942</v>
      </c>
      <c r="D1605">
        <v>23366</v>
      </c>
      <c r="E1605">
        <v>23366</v>
      </c>
      <c r="F1605" t="s">
        <v>1150</v>
      </c>
    </row>
    <row r="1606" spans="1:6" x14ac:dyDescent="0.3">
      <c r="A1606" t="s">
        <v>2931</v>
      </c>
      <c r="B1606" t="s">
        <v>1094</v>
      </c>
      <c r="C1606" t="s">
        <v>1066</v>
      </c>
      <c r="D1606">
        <v>31723</v>
      </c>
      <c r="E1606">
        <v>31723</v>
      </c>
      <c r="F1606" t="s">
        <v>1150</v>
      </c>
    </row>
    <row r="1607" spans="1:6" x14ac:dyDescent="0.3">
      <c r="A1607" t="s">
        <v>2932</v>
      </c>
      <c r="B1607" t="s">
        <v>1094</v>
      </c>
      <c r="C1607" t="s">
        <v>1876</v>
      </c>
      <c r="D1607">
        <v>69720</v>
      </c>
      <c r="E1607">
        <v>69720</v>
      </c>
      <c r="F1607" t="s">
        <v>1150</v>
      </c>
    </row>
    <row r="1608" spans="1:6" x14ac:dyDescent="0.3">
      <c r="A1608" t="s">
        <v>2933</v>
      </c>
      <c r="B1608" t="s">
        <v>1095</v>
      </c>
      <c r="C1608" t="s">
        <v>1276</v>
      </c>
      <c r="D1608">
        <v>51328</v>
      </c>
      <c r="E1608">
        <v>51328</v>
      </c>
      <c r="F1608" t="s">
        <v>1150</v>
      </c>
    </row>
    <row r="1609" spans="1:6" x14ac:dyDescent="0.3">
      <c r="A1609" t="s">
        <v>2934</v>
      </c>
      <c r="B1609" t="s">
        <v>1095</v>
      </c>
      <c r="C1609" t="s">
        <v>478</v>
      </c>
      <c r="D1609">
        <v>27188</v>
      </c>
      <c r="E1609">
        <v>0</v>
      </c>
      <c r="F1609" t="s">
        <v>346</v>
      </c>
    </row>
    <row r="1610" spans="1:6" x14ac:dyDescent="0.3">
      <c r="A1610" t="s">
        <v>2935</v>
      </c>
      <c r="B1610" t="s">
        <v>1095</v>
      </c>
      <c r="C1610" t="s">
        <v>926</v>
      </c>
      <c r="D1610">
        <v>24072</v>
      </c>
      <c r="E1610">
        <v>0</v>
      </c>
      <c r="F1610" t="s">
        <v>346</v>
      </c>
    </row>
    <row r="1611" spans="1:6" x14ac:dyDescent="0.3">
      <c r="A1611" t="s">
        <v>2936</v>
      </c>
      <c r="B1611" t="s">
        <v>1096</v>
      </c>
      <c r="C1611" t="s">
        <v>533</v>
      </c>
      <c r="D1611">
        <v>39082</v>
      </c>
      <c r="E1611">
        <v>0</v>
      </c>
      <c r="F1611" t="s">
        <v>1157</v>
      </c>
    </row>
    <row r="1612" spans="1:6" x14ac:dyDescent="0.3">
      <c r="A1612" t="s">
        <v>2937</v>
      </c>
      <c r="B1612" t="s">
        <v>1096</v>
      </c>
      <c r="C1612" t="s">
        <v>1993</v>
      </c>
      <c r="D1612">
        <v>33830</v>
      </c>
      <c r="E1612">
        <v>0</v>
      </c>
      <c r="F1612" t="s">
        <v>346</v>
      </c>
    </row>
    <row r="1613" spans="1:6" x14ac:dyDescent="0.3">
      <c r="A1613" t="s">
        <v>2938</v>
      </c>
      <c r="B1613" t="s">
        <v>1096</v>
      </c>
      <c r="C1613" t="s">
        <v>736</v>
      </c>
      <c r="D1613">
        <v>43185</v>
      </c>
      <c r="E1613">
        <v>43185</v>
      </c>
      <c r="F1613" t="s">
        <v>1150</v>
      </c>
    </row>
    <row r="1614" spans="1:6" x14ac:dyDescent="0.3">
      <c r="A1614" t="s">
        <v>2939</v>
      </c>
      <c r="B1614" t="s">
        <v>1097</v>
      </c>
      <c r="C1614" t="s">
        <v>954</v>
      </c>
      <c r="D1614">
        <v>54909</v>
      </c>
      <c r="E1614">
        <v>0</v>
      </c>
      <c r="F1614" t="s">
        <v>346</v>
      </c>
    </row>
    <row r="1615" spans="1:6" x14ac:dyDescent="0.3">
      <c r="A1615" t="s">
        <v>2940</v>
      </c>
      <c r="B1615" t="s">
        <v>1097</v>
      </c>
      <c r="C1615" t="s">
        <v>428</v>
      </c>
      <c r="D1615">
        <v>29116</v>
      </c>
      <c r="E1615">
        <v>29116</v>
      </c>
      <c r="F1615" t="s">
        <v>1150</v>
      </c>
    </row>
    <row r="1616" spans="1:6" x14ac:dyDescent="0.3">
      <c r="A1616" t="s">
        <v>2941</v>
      </c>
      <c r="B1616" t="s">
        <v>1097</v>
      </c>
      <c r="C1616" t="s">
        <v>1660</v>
      </c>
      <c r="D1616">
        <v>14194</v>
      </c>
      <c r="E1616">
        <v>0</v>
      </c>
      <c r="F1616" t="s">
        <v>346</v>
      </c>
    </row>
    <row r="1617" spans="1:6" x14ac:dyDescent="0.3">
      <c r="A1617" t="s">
        <v>2942</v>
      </c>
      <c r="B1617" t="s">
        <v>1097</v>
      </c>
      <c r="C1617" t="s">
        <v>2356</v>
      </c>
      <c r="D1617">
        <v>7793</v>
      </c>
      <c r="E1617">
        <v>7793</v>
      </c>
      <c r="F1617" t="s">
        <v>1150</v>
      </c>
    </row>
    <row r="1618" spans="1:6" x14ac:dyDescent="0.3">
      <c r="A1618" t="s">
        <v>2943</v>
      </c>
      <c r="B1618" t="s">
        <v>1099</v>
      </c>
      <c r="C1618" t="s">
        <v>2002</v>
      </c>
      <c r="D1618">
        <v>64876</v>
      </c>
      <c r="E1618">
        <v>64876</v>
      </c>
      <c r="F1618" t="s">
        <v>1150</v>
      </c>
    </row>
    <row r="1619" spans="1:6" x14ac:dyDescent="0.3">
      <c r="A1619" t="s">
        <v>2944</v>
      </c>
      <c r="B1619" t="s">
        <v>1099</v>
      </c>
      <c r="C1619" t="s">
        <v>359</v>
      </c>
      <c r="D1619">
        <v>53276</v>
      </c>
      <c r="E1619">
        <v>53276</v>
      </c>
      <c r="F1619" t="s">
        <v>1150</v>
      </c>
    </row>
    <row r="1620" spans="1:6" x14ac:dyDescent="0.3">
      <c r="A1620" t="s">
        <v>2945</v>
      </c>
      <c r="B1620" t="s">
        <v>1099</v>
      </c>
      <c r="C1620" t="s">
        <v>418</v>
      </c>
      <c r="D1620">
        <v>54144</v>
      </c>
      <c r="E1620">
        <v>54144</v>
      </c>
      <c r="F1620" t="s">
        <v>1150</v>
      </c>
    </row>
    <row r="1621" spans="1:6" x14ac:dyDescent="0.3">
      <c r="A1621" t="s">
        <v>2946</v>
      </c>
      <c r="B1621" t="s">
        <v>1099</v>
      </c>
      <c r="C1621" t="s">
        <v>895</v>
      </c>
      <c r="D1621">
        <v>74519</v>
      </c>
      <c r="E1621">
        <v>0</v>
      </c>
      <c r="F1621" t="s">
        <v>1157</v>
      </c>
    </row>
    <row r="1622" spans="1:6" x14ac:dyDescent="0.3">
      <c r="A1622" t="s">
        <v>2947</v>
      </c>
      <c r="B1622" t="s">
        <v>1100</v>
      </c>
      <c r="C1622" t="s">
        <v>715</v>
      </c>
      <c r="D1622">
        <v>39147</v>
      </c>
      <c r="E1622">
        <v>0</v>
      </c>
      <c r="F1622" t="s">
        <v>346</v>
      </c>
    </row>
    <row r="1623" spans="1:6" x14ac:dyDescent="0.3">
      <c r="A1623" t="s">
        <v>2948</v>
      </c>
      <c r="B1623" t="s">
        <v>1100</v>
      </c>
      <c r="C1623" t="s">
        <v>2628</v>
      </c>
      <c r="D1623">
        <v>8246</v>
      </c>
      <c r="E1623">
        <v>8246</v>
      </c>
      <c r="F1623" t="s">
        <v>1150</v>
      </c>
    </row>
    <row r="1624" spans="1:6" x14ac:dyDescent="0.3">
      <c r="A1624" t="s">
        <v>2949</v>
      </c>
      <c r="B1624" t="s">
        <v>1101</v>
      </c>
      <c r="C1624" t="s">
        <v>413</v>
      </c>
      <c r="D1624">
        <v>13074</v>
      </c>
      <c r="E1624">
        <v>13074</v>
      </c>
      <c r="F1624" t="s">
        <v>1150</v>
      </c>
    </row>
    <row r="1625" spans="1:6" x14ac:dyDescent="0.3">
      <c r="A1625" t="s">
        <v>2950</v>
      </c>
      <c r="B1625" t="s">
        <v>1101</v>
      </c>
      <c r="C1625" t="s">
        <v>2501</v>
      </c>
      <c r="D1625">
        <v>59400</v>
      </c>
      <c r="E1625">
        <v>59400</v>
      </c>
      <c r="F1625" t="s">
        <v>1150</v>
      </c>
    </row>
    <row r="1626" spans="1:6" x14ac:dyDescent="0.3">
      <c r="A1626" t="s">
        <v>2951</v>
      </c>
      <c r="B1626" t="s">
        <v>1101</v>
      </c>
      <c r="C1626" t="s">
        <v>366</v>
      </c>
      <c r="D1626">
        <v>68652</v>
      </c>
      <c r="E1626">
        <v>68652</v>
      </c>
      <c r="F1626" t="s">
        <v>1150</v>
      </c>
    </row>
    <row r="1627" spans="1:6" x14ac:dyDescent="0.3">
      <c r="A1627" t="s">
        <v>2952</v>
      </c>
      <c r="B1627" t="s">
        <v>1101</v>
      </c>
      <c r="C1627" t="s">
        <v>1180</v>
      </c>
      <c r="D1627">
        <v>35562</v>
      </c>
      <c r="E1627">
        <v>0</v>
      </c>
      <c r="F1627" t="s">
        <v>346</v>
      </c>
    </row>
    <row r="1628" spans="1:6" x14ac:dyDescent="0.3">
      <c r="A1628" t="s">
        <v>2953</v>
      </c>
      <c r="B1628" t="s">
        <v>1101</v>
      </c>
      <c r="C1628" t="s">
        <v>525</v>
      </c>
      <c r="D1628">
        <v>41315</v>
      </c>
      <c r="E1628">
        <v>41315</v>
      </c>
      <c r="F1628" t="s">
        <v>1150</v>
      </c>
    </row>
    <row r="1629" spans="1:6" x14ac:dyDescent="0.3">
      <c r="A1629" t="s">
        <v>2954</v>
      </c>
      <c r="B1629" t="s">
        <v>1102</v>
      </c>
      <c r="C1629" t="s">
        <v>1765</v>
      </c>
      <c r="D1629">
        <v>52139</v>
      </c>
      <c r="E1629">
        <v>52139</v>
      </c>
      <c r="F1629" t="s">
        <v>1150</v>
      </c>
    </row>
    <row r="1630" spans="1:6" x14ac:dyDescent="0.3">
      <c r="A1630" t="s">
        <v>2955</v>
      </c>
      <c r="B1630" t="s">
        <v>1102</v>
      </c>
      <c r="C1630" t="s">
        <v>703</v>
      </c>
      <c r="D1630">
        <v>59353</v>
      </c>
      <c r="E1630">
        <v>59353</v>
      </c>
      <c r="F1630" t="s">
        <v>1150</v>
      </c>
    </row>
    <row r="1631" spans="1:6" x14ac:dyDescent="0.3">
      <c r="A1631" t="s">
        <v>2956</v>
      </c>
      <c r="B1631" t="s">
        <v>1102</v>
      </c>
      <c r="C1631" t="s">
        <v>636</v>
      </c>
      <c r="D1631">
        <v>25482</v>
      </c>
      <c r="E1631">
        <v>0</v>
      </c>
      <c r="F1631" t="s">
        <v>1157</v>
      </c>
    </row>
    <row r="1632" spans="1:6" x14ac:dyDescent="0.3">
      <c r="A1632" t="s">
        <v>2957</v>
      </c>
      <c r="B1632" t="s">
        <v>1102</v>
      </c>
      <c r="C1632" t="s">
        <v>1058</v>
      </c>
      <c r="D1632">
        <v>52547</v>
      </c>
      <c r="E1632">
        <v>0</v>
      </c>
      <c r="F1632" t="s">
        <v>1157</v>
      </c>
    </row>
    <row r="1633" spans="1:6" x14ac:dyDescent="0.3">
      <c r="A1633" t="s">
        <v>2958</v>
      </c>
      <c r="B1633" t="s">
        <v>1103</v>
      </c>
      <c r="C1633" t="s">
        <v>428</v>
      </c>
      <c r="D1633">
        <v>22918</v>
      </c>
      <c r="E1633">
        <v>0</v>
      </c>
      <c r="F1633" t="s">
        <v>1157</v>
      </c>
    </row>
    <row r="1634" spans="1:6" x14ac:dyDescent="0.3">
      <c r="A1634" t="s">
        <v>2959</v>
      </c>
      <c r="B1634" t="s">
        <v>1103</v>
      </c>
      <c r="C1634" t="s">
        <v>418</v>
      </c>
      <c r="D1634">
        <v>30481</v>
      </c>
      <c r="E1634">
        <v>30481</v>
      </c>
      <c r="F1634" t="s">
        <v>1150</v>
      </c>
    </row>
    <row r="1635" spans="1:6" x14ac:dyDescent="0.3">
      <c r="A1635" t="s">
        <v>2960</v>
      </c>
      <c r="B1635" t="s">
        <v>1103</v>
      </c>
      <c r="C1635" t="s">
        <v>1185</v>
      </c>
      <c r="D1635">
        <v>44973</v>
      </c>
      <c r="E1635">
        <v>0</v>
      </c>
      <c r="F1635" t="s">
        <v>1157</v>
      </c>
    </row>
    <row r="1636" spans="1:6" x14ac:dyDescent="0.3">
      <c r="A1636" t="s">
        <v>2961</v>
      </c>
      <c r="B1636" t="s">
        <v>1103</v>
      </c>
      <c r="C1636" t="s">
        <v>1016</v>
      </c>
      <c r="D1636">
        <v>65244</v>
      </c>
      <c r="E1636">
        <v>65244</v>
      </c>
      <c r="F1636" t="s">
        <v>1150</v>
      </c>
    </row>
    <row r="1637" spans="1:6" x14ac:dyDescent="0.3">
      <c r="A1637" t="s">
        <v>2962</v>
      </c>
      <c r="B1637" t="s">
        <v>1103</v>
      </c>
      <c r="C1637" t="s">
        <v>509</v>
      </c>
      <c r="D1637">
        <v>9479</v>
      </c>
      <c r="E1637">
        <v>0</v>
      </c>
      <c r="F1637" t="s">
        <v>346</v>
      </c>
    </row>
    <row r="1638" spans="1:6" x14ac:dyDescent="0.3">
      <c r="A1638" t="s">
        <v>2963</v>
      </c>
      <c r="B1638" t="s">
        <v>1104</v>
      </c>
      <c r="C1638" t="s">
        <v>998</v>
      </c>
      <c r="D1638">
        <v>63592</v>
      </c>
      <c r="E1638">
        <v>0</v>
      </c>
      <c r="F1638" t="s">
        <v>1157</v>
      </c>
    </row>
    <row r="1639" spans="1:6" x14ac:dyDescent="0.3">
      <c r="A1639" t="s">
        <v>2964</v>
      </c>
      <c r="B1639" t="s">
        <v>1104</v>
      </c>
      <c r="C1639" t="s">
        <v>326</v>
      </c>
      <c r="D1639">
        <v>52026</v>
      </c>
      <c r="E1639">
        <v>0</v>
      </c>
      <c r="F1639" t="s">
        <v>1157</v>
      </c>
    </row>
    <row r="1640" spans="1:6" x14ac:dyDescent="0.3">
      <c r="A1640" t="s">
        <v>2965</v>
      </c>
      <c r="B1640" t="s">
        <v>1104</v>
      </c>
      <c r="C1640" t="s">
        <v>892</v>
      </c>
      <c r="D1640">
        <v>23647</v>
      </c>
      <c r="E1640">
        <v>23647</v>
      </c>
      <c r="F1640" t="s">
        <v>1150</v>
      </c>
    </row>
    <row r="1641" spans="1:6" x14ac:dyDescent="0.3">
      <c r="A1641" t="s">
        <v>2966</v>
      </c>
      <c r="B1641" t="s">
        <v>1105</v>
      </c>
      <c r="C1641" t="s">
        <v>1743</v>
      </c>
      <c r="D1641">
        <v>8948</v>
      </c>
      <c r="E1641">
        <v>8948</v>
      </c>
      <c r="F1641" t="s">
        <v>1150</v>
      </c>
    </row>
    <row r="1642" spans="1:6" x14ac:dyDescent="0.3">
      <c r="A1642" t="s">
        <v>2967</v>
      </c>
      <c r="B1642" t="s">
        <v>1105</v>
      </c>
      <c r="C1642" t="s">
        <v>825</v>
      </c>
      <c r="D1642">
        <v>20142</v>
      </c>
      <c r="E1642">
        <v>20142</v>
      </c>
      <c r="F1642" t="s">
        <v>1150</v>
      </c>
    </row>
    <row r="1643" spans="1:6" x14ac:dyDescent="0.3">
      <c r="A1643" t="s">
        <v>2968</v>
      </c>
      <c r="B1643" t="s">
        <v>1105</v>
      </c>
      <c r="C1643" t="s">
        <v>1435</v>
      </c>
      <c r="D1643">
        <v>9362</v>
      </c>
      <c r="E1643">
        <v>0</v>
      </c>
      <c r="F1643" t="s">
        <v>1157</v>
      </c>
    </row>
    <row r="1644" spans="1:6" x14ac:dyDescent="0.3">
      <c r="A1644" t="s">
        <v>2969</v>
      </c>
      <c r="B1644" t="s">
        <v>1106</v>
      </c>
      <c r="C1644" t="s">
        <v>878</v>
      </c>
      <c r="D1644">
        <v>47402</v>
      </c>
      <c r="E1644">
        <v>47402</v>
      </c>
      <c r="F1644" t="s">
        <v>1150</v>
      </c>
    </row>
    <row r="1645" spans="1:6" x14ac:dyDescent="0.3">
      <c r="A1645" t="s">
        <v>2970</v>
      </c>
      <c r="B1645" t="s">
        <v>1106</v>
      </c>
      <c r="C1645" t="s">
        <v>1860</v>
      </c>
      <c r="D1645">
        <v>74960</v>
      </c>
      <c r="E1645">
        <v>0</v>
      </c>
      <c r="F1645" t="s">
        <v>1157</v>
      </c>
    </row>
    <row r="1646" spans="1:6" x14ac:dyDescent="0.3">
      <c r="A1646" t="s">
        <v>2971</v>
      </c>
      <c r="B1646" t="s">
        <v>1106</v>
      </c>
      <c r="C1646" t="s">
        <v>595</v>
      </c>
      <c r="D1646">
        <v>48793</v>
      </c>
      <c r="E1646">
        <v>0</v>
      </c>
      <c r="F1646" t="s">
        <v>1157</v>
      </c>
    </row>
    <row r="1647" spans="1:6" x14ac:dyDescent="0.3">
      <c r="A1647" t="s">
        <v>2972</v>
      </c>
      <c r="B1647" t="s">
        <v>1108</v>
      </c>
      <c r="C1647" t="s">
        <v>409</v>
      </c>
      <c r="D1647">
        <v>12163</v>
      </c>
      <c r="E1647">
        <v>12163</v>
      </c>
      <c r="F1647" t="s">
        <v>1150</v>
      </c>
    </row>
    <row r="1648" spans="1:6" x14ac:dyDescent="0.3">
      <c r="A1648" t="s">
        <v>2973</v>
      </c>
      <c r="B1648" t="s">
        <v>1108</v>
      </c>
      <c r="C1648" t="s">
        <v>1269</v>
      </c>
      <c r="D1648">
        <v>40896</v>
      </c>
      <c r="E1648">
        <v>0</v>
      </c>
      <c r="F1648" t="s">
        <v>1157</v>
      </c>
    </row>
    <row r="1649" spans="1:6" x14ac:dyDescent="0.3">
      <c r="A1649" t="s">
        <v>2974</v>
      </c>
      <c r="B1649" t="s">
        <v>1109</v>
      </c>
      <c r="C1649" t="s">
        <v>652</v>
      </c>
      <c r="D1649">
        <v>56573</v>
      </c>
      <c r="E1649">
        <v>0</v>
      </c>
      <c r="F1649" t="s">
        <v>346</v>
      </c>
    </row>
    <row r="1650" spans="1:6" x14ac:dyDescent="0.3">
      <c r="A1650" t="s">
        <v>2975</v>
      </c>
      <c r="B1650" t="s">
        <v>1109</v>
      </c>
      <c r="C1650" t="s">
        <v>1185</v>
      </c>
      <c r="D1650">
        <v>22623</v>
      </c>
      <c r="E1650">
        <v>22623</v>
      </c>
      <c r="F1650" t="s">
        <v>1150</v>
      </c>
    </row>
    <row r="1651" spans="1:6" x14ac:dyDescent="0.3">
      <c r="A1651" t="s">
        <v>2976</v>
      </c>
      <c r="B1651" t="s">
        <v>1110</v>
      </c>
      <c r="C1651" t="s">
        <v>348</v>
      </c>
      <c r="D1651">
        <v>37158</v>
      </c>
      <c r="E1651">
        <v>0</v>
      </c>
      <c r="F1651" t="s">
        <v>346</v>
      </c>
    </row>
    <row r="1652" spans="1:6" x14ac:dyDescent="0.3">
      <c r="A1652" t="s">
        <v>2977</v>
      </c>
      <c r="B1652" t="s">
        <v>1110</v>
      </c>
      <c r="C1652" t="s">
        <v>805</v>
      </c>
      <c r="D1652">
        <v>57362</v>
      </c>
      <c r="E1652">
        <v>57362</v>
      </c>
      <c r="F1652" t="s">
        <v>1150</v>
      </c>
    </row>
    <row r="1653" spans="1:6" x14ac:dyDescent="0.3">
      <c r="A1653" t="s">
        <v>2978</v>
      </c>
      <c r="B1653" t="s">
        <v>1112</v>
      </c>
      <c r="C1653" t="s">
        <v>2157</v>
      </c>
      <c r="D1653">
        <v>27899</v>
      </c>
      <c r="E1653">
        <v>27899</v>
      </c>
      <c r="F1653" t="s">
        <v>1150</v>
      </c>
    </row>
    <row r="1654" spans="1:6" x14ac:dyDescent="0.3">
      <c r="A1654" t="s">
        <v>2979</v>
      </c>
      <c r="B1654" t="s">
        <v>1112</v>
      </c>
      <c r="C1654" t="s">
        <v>743</v>
      </c>
      <c r="D1654">
        <v>38707</v>
      </c>
      <c r="E1654">
        <v>38707</v>
      </c>
      <c r="F1654" t="s">
        <v>1150</v>
      </c>
    </row>
    <row r="1655" spans="1:6" x14ac:dyDescent="0.3">
      <c r="A1655" t="s">
        <v>2980</v>
      </c>
      <c r="B1655" t="s">
        <v>1112</v>
      </c>
      <c r="C1655" t="s">
        <v>670</v>
      </c>
      <c r="D1655">
        <v>37422</v>
      </c>
      <c r="E1655">
        <v>37422</v>
      </c>
      <c r="F1655" t="s">
        <v>1150</v>
      </c>
    </row>
    <row r="1656" spans="1:6" x14ac:dyDescent="0.3">
      <c r="A1656" t="s">
        <v>2981</v>
      </c>
      <c r="B1656" t="s">
        <v>1113</v>
      </c>
      <c r="C1656" t="s">
        <v>918</v>
      </c>
      <c r="D1656">
        <v>7197</v>
      </c>
      <c r="E1656">
        <v>7197</v>
      </c>
      <c r="F1656" t="s">
        <v>1150</v>
      </c>
    </row>
    <row r="1657" spans="1:6" x14ac:dyDescent="0.3">
      <c r="A1657" t="s">
        <v>2982</v>
      </c>
      <c r="B1657" t="s">
        <v>1113</v>
      </c>
      <c r="C1657" t="s">
        <v>963</v>
      </c>
      <c r="D1657">
        <v>39416</v>
      </c>
      <c r="E1657">
        <v>39416</v>
      </c>
      <c r="F1657" t="s">
        <v>1150</v>
      </c>
    </row>
    <row r="1658" spans="1:6" x14ac:dyDescent="0.3">
      <c r="A1658" t="s">
        <v>2983</v>
      </c>
      <c r="B1658" t="s">
        <v>1113</v>
      </c>
      <c r="C1658" t="s">
        <v>711</v>
      </c>
      <c r="D1658">
        <v>67161</v>
      </c>
      <c r="E1658">
        <v>0</v>
      </c>
      <c r="F1658" t="s">
        <v>346</v>
      </c>
    </row>
    <row r="1659" spans="1:6" x14ac:dyDescent="0.3">
      <c r="A1659" t="s">
        <v>2984</v>
      </c>
      <c r="B1659" t="s">
        <v>1113</v>
      </c>
      <c r="C1659" t="s">
        <v>636</v>
      </c>
      <c r="D1659">
        <v>20196</v>
      </c>
      <c r="E1659">
        <v>20196</v>
      </c>
      <c r="F1659" t="s">
        <v>1150</v>
      </c>
    </row>
    <row r="1660" spans="1:6" x14ac:dyDescent="0.3">
      <c r="A1660" t="s">
        <v>2985</v>
      </c>
      <c r="B1660" t="s">
        <v>1113</v>
      </c>
      <c r="C1660" t="s">
        <v>459</v>
      </c>
      <c r="D1660">
        <v>47787</v>
      </c>
      <c r="E1660">
        <v>47787</v>
      </c>
      <c r="F1660" t="s">
        <v>1150</v>
      </c>
    </row>
    <row r="1661" spans="1:6" x14ac:dyDescent="0.3">
      <c r="A1661" t="s">
        <v>2986</v>
      </c>
      <c r="B1661" t="s">
        <v>1114</v>
      </c>
      <c r="C1661" t="s">
        <v>583</v>
      </c>
      <c r="D1661">
        <v>32326</v>
      </c>
      <c r="E1661">
        <v>32326</v>
      </c>
      <c r="F1661" t="s">
        <v>1150</v>
      </c>
    </row>
    <row r="1662" spans="1:6" x14ac:dyDescent="0.3">
      <c r="A1662" t="s">
        <v>2987</v>
      </c>
      <c r="B1662" t="s">
        <v>1114</v>
      </c>
      <c r="C1662" t="s">
        <v>453</v>
      </c>
      <c r="D1662">
        <v>50981</v>
      </c>
      <c r="E1662">
        <v>50981</v>
      </c>
      <c r="F1662" t="s">
        <v>1150</v>
      </c>
    </row>
    <row r="1663" spans="1:6" x14ac:dyDescent="0.3">
      <c r="A1663" t="s">
        <v>2988</v>
      </c>
      <c r="B1663" t="s">
        <v>1114</v>
      </c>
      <c r="C1663" t="s">
        <v>1156</v>
      </c>
      <c r="D1663">
        <v>23029</v>
      </c>
      <c r="E1663">
        <v>0</v>
      </c>
      <c r="F1663" t="s">
        <v>1157</v>
      </c>
    </row>
    <row r="1664" spans="1:6" x14ac:dyDescent="0.3">
      <c r="A1664" t="s">
        <v>2989</v>
      </c>
      <c r="B1664" t="s">
        <v>1115</v>
      </c>
      <c r="C1664" t="s">
        <v>905</v>
      </c>
      <c r="D1664">
        <v>15806</v>
      </c>
      <c r="E1664">
        <v>15806</v>
      </c>
      <c r="F1664" t="s">
        <v>1150</v>
      </c>
    </row>
    <row r="1665" spans="1:6" x14ac:dyDescent="0.3">
      <c r="A1665" t="s">
        <v>2990</v>
      </c>
      <c r="B1665" t="s">
        <v>1115</v>
      </c>
      <c r="C1665" t="s">
        <v>2052</v>
      </c>
      <c r="D1665">
        <v>20909</v>
      </c>
      <c r="E1665">
        <v>0</v>
      </c>
      <c r="F1665" t="s">
        <v>346</v>
      </c>
    </row>
    <row r="1666" spans="1:6" x14ac:dyDescent="0.3">
      <c r="A1666" t="s">
        <v>2991</v>
      </c>
      <c r="B1666" t="s">
        <v>1116</v>
      </c>
      <c r="C1666" t="s">
        <v>1385</v>
      </c>
      <c r="D1666">
        <v>55550</v>
      </c>
      <c r="E1666">
        <v>0</v>
      </c>
      <c r="F1666" t="s">
        <v>346</v>
      </c>
    </row>
    <row r="1667" spans="1:6" x14ac:dyDescent="0.3">
      <c r="A1667" t="s">
        <v>2992</v>
      </c>
      <c r="B1667" t="s">
        <v>1116</v>
      </c>
      <c r="C1667" t="s">
        <v>2540</v>
      </c>
      <c r="D1667">
        <v>36264</v>
      </c>
      <c r="E1667">
        <v>0</v>
      </c>
      <c r="F1667" t="s">
        <v>346</v>
      </c>
    </row>
    <row r="1668" spans="1:6" x14ac:dyDescent="0.3">
      <c r="A1668" t="s">
        <v>2993</v>
      </c>
      <c r="B1668" t="s">
        <v>1117</v>
      </c>
      <c r="C1668" t="s">
        <v>775</v>
      </c>
      <c r="D1668">
        <v>27302</v>
      </c>
      <c r="E1668">
        <v>27302</v>
      </c>
      <c r="F1668" t="s">
        <v>1150</v>
      </c>
    </row>
    <row r="1669" spans="1:6" x14ac:dyDescent="0.3">
      <c r="A1669" t="s">
        <v>2994</v>
      </c>
      <c r="B1669" t="s">
        <v>1117</v>
      </c>
      <c r="C1669" t="s">
        <v>745</v>
      </c>
      <c r="D1669">
        <v>60976</v>
      </c>
      <c r="E1669">
        <v>60976</v>
      </c>
      <c r="F1669" t="s">
        <v>1150</v>
      </c>
    </row>
    <row r="1670" spans="1:6" x14ac:dyDescent="0.3">
      <c r="A1670" t="s">
        <v>2995</v>
      </c>
      <c r="B1670" t="s">
        <v>1117</v>
      </c>
      <c r="C1670" t="s">
        <v>536</v>
      </c>
      <c r="D1670">
        <v>57244</v>
      </c>
      <c r="E1670">
        <v>0</v>
      </c>
      <c r="F1670" t="s">
        <v>1157</v>
      </c>
    </row>
    <row r="1671" spans="1:6" x14ac:dyDescent="0.3">
      <c r="A1671" t="s">
        <v>2996</v>
      </c>
      <c r="B1671" t="s">
        <v>1117</v>
      </c>
      <c r="C1671" t="s">
        <v>684</v>
      </c>
      <c r="D1671">
        <v>69054</v>
      </c>
      <c r="E1671">
        <v>0</v>
      </c>
      <c r="F1671" t="s">
        <v>1157</v>
      </c>
    </row>
    <row r="1672" spans="1:6" x14ac:dyDescent="0.3">
      <c r="A1672" t="s">
        <v>2997</v>
      </c>
      <c r="B1672" t="s">
        <v>1119</v>
      </c>
      <c r="C1672" t="s">
        <v>2998</v>
      </c>
      <c r="D1672">
        <v>65757</v>
      </c>
      <c r="E1672">
        <v>65757</v>
      </c>
      <c r="F1672" t="s">
        <v>1150</v>
      </c>
    </row>
    <row r="1673" spans="1:6" x14ac:dyDescent="0.3">
      <c r="A1673" t="s">
        <v>2999</v>
      </c>
      <c r="B1673" t="s">
        <v>1119</v>
      </c>
      <c r="C1673" t="s">
        <v>1736</v>
      </c>
      <c r="D1673">
        <v>10870</v>
      </c>
      <c r="E1673">
        <v>10870</v>
      </c>
      <c r="F1673" t="s">
        <v>1150</v>
      </c>
    </row>
    <row r="1674" spans="1:6" x14ac:dyDescent="0.3">
      <c r="A1674" t="s">
        <v>3000</v>
      </c>
      <c r="B1674" t="s">
        <v>1119</v>
      </c>
      <c r="C1674" t="s">
        <v>1357</v>
      </c>
      <c r="D1674">
        <v>39088</v>
      </c>
      <c r="E1674">
        <v>39088</v>
      </c>
      <c r="F1674" t="s">
        <v>1150</v>
      </c>
    </row>
    <row r="1675" spans="1:6" x14ac:dyDescent="0.3">
      <c r="A1675" t="s">
        <v>3001</v>
      </c>
      <c r="B1675" t="s">
        <v>1119</v>
      </c>
      <c r="C1675" t="s">
        <v>1253</v>
      </c>
      <c r="D1675">
        <v>40101</v>
      </c>
      <c r="E1675">
        <v>0</v>
      </c>
      <c r="F1675" t="s">
        <v>346</v>
      </c>
    </row>
    <row r="1676" spans="1:6" x14ac:dyDescent="0.3">
      <c r="A1676" t="s">
        <v>3002</v>
      </c>
      <c r="B1676" t="s">
        <v>1119</v>
      </c>
      <c r="C1676" t="s">
        <v>1605</v>
      </c>
      <c r="D1676">
        <v>70219</v>
      </c>
      <c r="E1676">
        <v>70219</v>
      </c>
      <c r="F1676" t="s">
        <v>1150</v>
      </c>
    </row>
    <row r="1677" spans="1:6" x14ac:dyDescent="0.3">
      <c r="A1677" t="s">
        <v>3003</v>
      </c>
      <c r="B1677" t="s">
        <v>1121</v>
      </c>
      <c r="C1677" t="s">
        <v>1152</v>
      </c>
      <c r="D1677">
        <v>40614</v>
      </c>
      <c r="E1677">
        <v>0</v>
      </c>
      <c r="F1677" t="s">
        <v>346</v>
      </c>
    </row>
    <row r="1678" spans="1:6" x14ac:dyDescent="0.3">
      <c r="A1678" t="s">
        <v>3004</v>
      </c>
      <c r="B1678" t="s">
        <v>1121</v>
      </c>
      <c r="C1678" t="s">
        <v>3005</v>
      </c>
      <c r="D1678">
        <v>12561</v>
      </c>
      <c r="E1678">
        <v>12561</v>
      </c>
      <c r="F1678" t="s">
        <v>1150</v>
      </c>
    </row>
    <row r="1679" spans="1:6" x14ac:dyDescent="0.3">
      <c r="A1679" t="s">
        <v>3006</v>
      </c>
      <c r="B1679" t="s">
        <v>1123</v>
      </c>
      <c r="C1679" t="s">
        <v>2607</v>
      </c>
      <c r="D1679">
        <v>12140</v>
      </c>
      <c r="E1679">
        <v>12140</v>
      </c>
      <c r="F1679" t="s">
        <v>1150</v>
      </c>
    </row>
    <row r="1680" spans="1:6" x14ac:dyDescent="0.3">
      <c r="A1680" t="s">
        <v>3007</v>
      </c>
      <c r="B1680" t="s">
        <v>1123</v>
      </c>
      <c r="C1680" t="s">
        <v>1710</v>
      </c>
      <c r="D1680">
        <v>9313</v>
      </c>
      <c r="E1680">
        <v>0</v>
      </c>
      <c r="F1680" t="s">
        <v>1157</v>
      </c>
    </row>
    <row r="1681" spans="1:6" x14ac:dyDescent="0.3">
      <c r="A1681" t="s">
        <v>3008</v>
      </c>
      <c r="B1681" t="s">
        <v>1124</v>
      </c>
      <c r="C1681" t="s">
        <v>761</v>
      </c>
      <c r="D1681">
        <v>48224</v>
      </c>
      <c r="E1681">
        <v>48224</v>
      </c>
      <c r="F1681" t="s">
        <v>1150</v>
      </c>
    </row>
    <row r="1682" spans="1:6" x14ac:dyDescent="0.3">
      <c r="A1682" t="s">
        <v>3009</v>
      </c>
      <c r="B1682" t="s">
        <v>1124</v>
      </c>
      <c r="C1682" t="s">
        <v>3010</v>
      </c>
      <c r="D1682">
        <v>10288</v>
      </c>
      <c r="E1682">
        <v>0</v>
      </c>
      <c r="F1682" t="s">
        <v>346</v>
      </c>
    </row>
    <row r="1683" spans="1:6" x14ac:dyDescent="0.3">
      <c r="A1683" t="s">
        <v>3011</v>
      </c>
      <c r="B1683" t="s">
        <v>1124</v>
      </c>
      <c r="C1683" t="s">
        <v>442</v>
      </c>
      <c r="D1683">
        <v>72105</v>
      </c>
      <c r="E1683">
        <v>0</v>
      </c>
      <c r="F1683" t="s">
        <v>1157</v>
      </c>
    </row>
    <row r="1684" spans="1:6" x14ac:dyDescent="0.3">
      <c r="A1684" t="s">
        <v>3012</v>
      </c>
      <c r="B1684" t="s">
        <v>1124</v>
      </c>
      <c r="C1684" t="s">
        <v>934</v>
      </c>
      <c r="D1684">
        <v>62992</v>
      </c>
      <c r="E1684">
        <v>62992</v>
      </c>
      <c r="F1684" t="s">
        <v>1150</v>
      </c>
    </row>
    <row r="1685" spans="1:6" x14ac:dyDescent="0.3">
      <c r="A1685" t="s">
        <v>3013</v>
      </c>
      <c r="B1685" t="s">
        <v>1125</v>
      </c>
      <c r="C1685" t="s">
        <v>711</v>
      </c>
      <c r="D1685">
        <v>51381</v>
      </c>
      <c r="E1685">
        <v>51381</v>
      </c>
      <c r="F1685" t="s">
        <v>1150</v>
      </c>
    </row>
    <row r="1686" spans="1:6" x14ac:dyDescent="0.3">
      <c r="A1686" t="s">
        <v>3014</v>
      </c>
      <c r="B1686" t="s">
        <v>1125</v>
      </c>
      <c r="C1686" t="s">
        <v>448</v>
      </c>
      <c r="D1686">
        <v>23895</v>
      </c>
      <c r="E1686">
        <v>23895</v>
      </c>
      <c r="F1686" t="s">
        <v>1150</v>
      </c>
    </row>
    <row r="1687" spans="1:6" x14ac:dyDescent="0.3">
      <c r="A1687" t="s">
        <v>3015</v>
      </c>
      <c r="B1687" t="s">
        <v>1125</v>
      </c>
      <c r="C1687" t="s">
        <v>507</v>
      </c>
      <c r="D1687">
        <v>12930</v>
      </c>
      <c r="E1687">
        <v>12930</v>
      </c>
      <c r="F1687" t="s">
        <v>1150</v>
      </c>
    </row>
    <row r="1688" spans="1:6" x14ac:dyDescent="0.3">
      <c r="A1688" t="s">
        <v>3016</v>
      </c>
      <c r="B1688" t="s">
        <v>1125</v>
      </c>
      <c r="C1688" t="s">
        <v>1660</v>
      </c>
      <c r="D1688">
        <v>16480</v>
      </c>
      <c r="E1688">
        <v>16480</v>
      </c>
      <c r="F1688" t="s">
        <v>1150</v>
      </c>
    </row>
    <row r="1689" spans="1:6" x14ac:dyDescent="0.3">
      <c r="A1689" t="s">
        <v>3017</v>
      </c>
      <c r="B1689" t="s">
        <v>1126</v>
      </c>
      <c r="C1689" t="s">
        <v>886</v>
      </c>
      <c r="D1689">
        <v>17963</v>
      </c>
      <c r="E1689">
        <v>17963</v>
      </c>
      <c r="F1689" t="s">
        <v>1150</v>
      </c>
    </row>
    <row r="1690" spans="1:6" x14ac:dyDescent="0.3">
      <c r="A1690" t="s">
        <v>3018</v>
      </c>
      <c r="B1690" t="s">
        <v>1126</v>
      </c>
      <c r="C1690" t="s">
        <v>709</v>
      </c>
      <c r="D1690">
        <v>51836</v>
      </c>
      <c r="E1690">
        <v>51836</v>
      </c>
      <c r="F1690" t="s">
        <v>1150</v>
      </c>
    </row>
    <row r="1691" spans="1:6" x14ac:dyDescent="0.3">
      <c r="A1691" t="s">
        <v>3019</v>
      </c>
      <c r="B1691" t="s">
        <v>1126</v>
      </c>
      <c r="C1691" t="s">
        <v>359</v>
      </c>
      <c r="D1691">
        <v>48603</v>
      </c>
      <c r="E1691">
        <v>48603</v>
      </c>
      <c r="F1691" t="s">
        <v>1150</v>
      </c>
    </row>
    <row r="1692" spans="1:6" x14ac:dyDescent="0.3">
      <c r="A1692" t="s">
        <v>3020</v>
      </c>
      <c r="B1692" t="s">
        <v>1126</v>
      </c>
      <c r="C1692" t="s">
        <v>338</v>
      </c>
      <c r="D1692">
        <v>27878</v>
      </c>
      <c r="E1692">
        <v>27878</v>
      </c>
      <c r="F1692" t="s">
        <v>1150</v>
      </c>
    </row>
    <row r="1693" spans="1:6" x14ac:dyDescent="0.3">
      <c r="A1693" t="s">
        <v>3021</v>
      </c>
      <c r="B1693" t="s">
        <v>1127</v>
      </c>
      <c r="C1693" t="s">
        <v>670</v>
      </c>
      <c r="D1693">
        <v>58678</v>
      </c>
      <c r="E1693">
        <v>58678</v>
      </c>
      <c r="F1693" t="s">
        <v>1150</v>
      </c>
    </row>
    <row r="1694" spans="1:6" x14ac:dyDescent="0.3">
      <c r="A1694" t="s">
        <v>3022</v>
      </c>
      <c r="B1694" t="s">
        <v>1127</v>
      </c>
      <c r="C1694" t="s">
        <v>815</v>
      </c>
      <c r="D1694">
        <v>26698</v>
      </c>
      <c r="E1694">
        <v>26698</v>
      </c>
      <c r="F1694" t="s">
        <v>1150</v>
      </c>
    </row>
    <row r="1695" spans="1:6" x14ac:dyDescent="0.3">
      <c r="A1695" t="s">
        <v>3023</v>
      </c>
      <c r="B1695" t="s">
        <v>1127</v>
      </c>
      <c r="C1695" t="s">
        <v>432</v>
      </c>
      <c r="D1695">
        <v>69182</v>
      </c>
      <c r="E1695">
        <v>69182</v>
      </c>
      <c r="F1695" t="s">
        <v>1150</v>
      </c>
    </row>
    <row r="1696" spans="1:6" x14ac:dyDescent="0.3">
      <c r="A1696" t="s">
        <v>3024</v>
      </c>
      <c r="B1696" t="s">
        <v>1127</v>
      </c>
      <c r="C1696" t="s">
        <v>783</v>
      </c>
      <c r="D1696">
        <v>5715</v>
      </c>
      <c r="E1696">
        <v>5715</v>
      </c>
      <c r="F1696" t="s">
        <v>1150</v>
      </c>
    </row>
    <row r="1697" spans="1:6" x14ac:dyDescent="0.3">
      <c r="A1697" t="s">
        <v>3025</v>
      </c>
      <c r="B1697" t="s">
        <v>1127</v>
      </c>
      <c r="C1697" t="s">
        <v>1533</v>
      </c>
      <c r="D1697">
        <v>47908</v>
      </c>
      <c r="E1697">
        <v>47908</v>
      </c>
      <c r="F1697" t="s">
        <v>1150</v>
      </c>
    </row>
    <row r="1698" spans="1:6" x14ac:dyDescent="0.3">
      <c r="A1698" t="s">
        <v>3026</v>
      </c>
      <c r="B1698" t="s">
        <v>1128</v>
      </c>
      <c r="C1698" t="s">
        <v>898</v>
      </c>
      <c r="D1698">
        <v>42277</v>
      </c>
      <c r="E1698">
        <v>0</v>
      </c>
      <c r="F1698" t="s">
        <v>346</v>
      </c>
    </row>
    <row r="1699" spans="1:6" x14ac:dyDescent="0.3">
      <c r="A1699" t="s">
        <v>3027</v>
      </c>
      <c r="B1699" t="s">
        <v>1128</v>
      </c>
      <c r="C1699" t="s">
        <v>2013</v>
      </c>
      <c r="D1699">
        <v>40812</v>
      </c>
      <c r="E1699">
        <v>0</v>
      </c>
      <c r="F1699" t="s">
        <v>346</v>
      </c>
    </row>
    <row r="1700" spans="1:6" x14ac:dyDescent="0.3">
      <c r="A1700" t="s">
        <v>3028</v>
      </c>
      <c r="B1700" t="s">
        <v>1128</v>
      </c>
      <c r="C1700" t="s">
        <v>1176</v>
      </c>
      <c r="D1700">
        <v>36249</v>
      </c>
      <c r="E1700">
        <v>36249</v>
      </c>
      <c r="F1700" t="s">
        <v>1150</v>
      </c>
    </row>
    <row r="1701" spans="1:6" x14ac:dyDescent="0.3">
      <c r="A1701" t="s">
        <v>3029</v>
      </c>
      <c r="B1701" t="s">
        <v>1128</v>
      </c>
      <c r="C1701" t="s">
        <v>574</v>
      </c>
      <c r="D1701">
        <v>69757</v>
      </c>
      <c r="E1701">
        <v>69757</v>
      </c>
      <c r="F1701" t="s">
        <v>1150</v>
      </c>
    </row>
    <row r="1702" spans="1:6" x14ac:dyDescent="0.3">
      <c r="A1702" t="s">
        <v>3030</v>
      </c>
      <c r="B1702" t="s">
        <v>1128</v>
      </c>
      <c r="C1702" t="s">
        <v>1143</v>
      </c>
      <c r="D1702">
        <v>15573</v>
      </c>
      <c r="E1702">
        <v>15573</v>
      </c>
      <c r="F1702" t="s">
        <v>1150</v>
      </c>
    </row>
    <row r="1703" spans="1:6" x14ac:dyDescent="0.3">
      <c r="A1703" t="s">
        <v>3031</v>
      </c>
      <c r="B1703" t="s">
        <v>1129</v>
      </c>
      <c r="C1703" t="s">
        <v>422</v>
      </c>
      <c r="D1703">
        <v>5645</v>
      </c>
      <c r="E1703">
        <v>5645</v>
      </c>
      <c r="F1703" t="s">
        <v>1150</v>
      </c>
    </row>
    <row r="1704" spans="1:6" x14ac:dyDescent="0.3">
      <c r="A1704" t="s">
        <v>3032</v>
      </c>
      <c r="B1704" t="s">
        <v>1129</v>
      </c>
      <c r="C1704" t="s">
        <v>355</v>
      </c>
      <c r="D1704">
        <v>52258</v>
      </c>
      <c r="E1704">
        <v>0</v>
      </c>
      <c r="F1704" t="s">
        <v>346</v>
      </c>
    </row>
    <row r="1705" spans="1:6" x14ac:dyDescent="0.3">
      <c r="A1705" t="s">
        <v>3033</v>
      </c>
      <c r="B1705" t="s">
        <v>1131</v>
      </c>
      <c r="C1705" t="s">
        <v>479</v>
      </c>
      <c r="D1705">
        <v>21671</v>
      </c>
      <c r="E1705">
        <v>21671</v>
      </c>
      <c r="F1705" t="s">
        <v>1150</v>
      </c>
    </row>
    <row r="1706" spans="1:6" x14ac:dyDescent="0.3">
      <c r="A1706" t="s">
        <v>3034</v>
      </c>
      <c r="B1706" t="s">
        <v>1131</v>
      </c>
      <c r="C1706" t="s">
        <v>874</v>
      </c>
      <c r="D1706">
        <v>15976</v>
      </c>
      <c r="E1706">
        <v>15976</v>
      </c>
      <c r="F1706" t="s">
        <v>1150</v>
      </c>
    </row>
    <row r="1707" spans="1:6" x14ac:dyDescent="0.3">
      <c r="A1707" t="s">
        <v>3035</v>
      </c>
      <c r="B1707" t="s">
        <v>1131</v>
      </c>
      <c r="C1707" t="s">
        <v>580</v>
      </c>
      <c r="D1707">
        <v>26182</v>
      </c>
      <c r="E1707">
        <v>26182</v>
      </c>
      <c r="F1707" t="s">
        <v>1150</v>
      </c>
    </row>
    <row r="1708" spans="1:6" x14ac:dyDescent="0.3">
      <c r="A1708" t="s">
        <v>3036</v>
      </c>
      <c r="B1708" t="s">
        <v>1131</v>
      </c>
      <c r="C1708" t="s">
        <v>397</v>
      </c>
      <c r="D1708">
        <v>52365</v>
      </c>
      <c r="E1708">
        <v>52365</v>
      </c>
      <c r="F1708" t="s">
        <v>1150</v>
      </c>
    </row>
    <row r="1709" spans="1:6" x14ac:dyDescent="0.3">
      <c r="A1709" t="s">
        <v>3037</v>
      </c>
      <c r="B1709" t="s">
        <v>1132</v>
      </c>
      <c r="C1709" t="s">
        <v>2610</v>
      </c>
      <c r="D1709">
        <v>69839</v>
      </c>
      <c r="E1709">
        <v>0</v>
      </c>
      <c r="F1709" t="s">
        <v>346</v>
      </c>
    </row>
    <row r="1710" spans="1:6" x14ac:dyDescent="0.3">
      <c r="A1710" t="s">
        <v>3038</v>
      </c>
      <c r="B1710" t="s">
        <v>1132</v>
      </c>
      <c r="C1710" t="s">
        <v>2129</v>
      </c>
      <c r="D1710">
        <v>7317</v>
      </c>
      <c r="E1710">
        <v>0</v>
      </c>
      <c r="F1710" t="s">
        <v>346</v>
      </c>
    </row>
    <row r="1711" spans="1:6" x14ac:dyDescent="0.3">
      <c r="A1711" t="s">
        <v>3039</v>
      </c>
      <c r="B1711" t="s">
        <v>1132</v>
      </c>
      <c r="C1711" t="s">
        <v>538</v>
      </c>
      <c r="D1711">
        <v>28815</v>
      </c>
      <c r="E1711">
        <v>28815</v>
      </c>
      <c r="F1711" t="s">
        <v>1150</v>
      </c>
    </row>
    <row r="1712" spans="1:6" x14ac:dyDescent="0.3">
      <c r="A1712" t="s">
        <v>3040</v>
      </c>
      <c r="B1712" t="s">
        <v>1133</v>
      </c>
      <c r="C1712" t="s">
        <v>1140</v>
      </c>
      <c r="D1712">
        <v>64996</v>
      </c>
      <c r="E1712">
        <v>64996</v>
      </c>
      <c r="F1712" t="s">
        <v>1150</v>
      </c>
    </row>
    <row r="1713" spans="1:6" x14ac:dyDescent="0.3">
      <c r="A1713" t="s">
        <v>3041</v>
      </c>
      <c r="B1713" t="s">
        <v>1133</v>
      </c>
      <c r="C1713" t="s">
        <v>1381</v>
      </c>
      <c r="D1713">
        <v>15754</v>
      </c>
      <c r="E1713">
        <v>15754</v>
      </c>
      <c r="F1713" t="s">
        <v>1150</v>
      </c>
    </row>
    <row r="1714" spans="1:6" x14ac:dyDescent="0.3">
      <c r="A1714" t="s">
        <v>3042</v>
      </c>
      <c r="B1714" t="s">
        <v>1134</v>
      </c>
      <c r="C1714" t="s">
        <v>673</v>
      </c>
      <c r="D1714">
        <v>59143</v>
      </c>
      <c r="E1714">
        <v>0</v>
      </c>
      <c r="F1714" t="s">
        <v>1157</v>
      </c>
    </row>
    <row r="1715" spans="1:6" x14ac:dyDescent="0.3">
      <c r="A1715" t="s">
        <v>3043</v>
      </c>
      <c r="B1715" t="s">
        <v>1134</v>
      </c>
      <c r="C1715" t="s">
        <v>942</v>
      </c>
      <c r="D1715">
        <v>73958</v>
      </c>
      <c r="E1715">
        <v>73958</v>
      </c>
      <c r="F1715" t="s">
        <v>1150</v>
      </c>
    </row>
    <row r="1716" spans="1:6" x14ac:dyDescent="0.3">
      <c r="A1716" t="s">
        <v>3044</v>
      </c>
      <c r="B1716" t="s">
        <v>1134</v>
      </c>
      <c r="C1716" t="s">
        <v>429</v>
      </c>
      <c r="D1716">
        <v>28424</v>
      </c>
      <c r="E1716">
        <v>28424</v>
      </c>
      <c r="F1716" t="s">
        <v>1150</v>
      </c>
    </row>
    <row r="1717" spans="1:6" x14ac:dyDescent="0.3">
      <c r="A1717" t="s">
        <v>3045</v>
      </c>
      <c r="B1717" t="s">
        <v>1134</v>
      </c>
      <c r="C1717" t="s">
        <v>1120</v>
      </c>
      <c r="D1717">
        <v>55429</v>
      </c>
      <c r="E1717">
        <v>0</v>
      </c>
      <c r="F1717" t="s">
        <v>1157</v>
      </c>
    </row>
    <row r="1718" spans="1:6" x14ac:dyDescent="0.3">
      <c r="A1718" t="s">
        <v>3046</v>
      </c>
      <c r="B1718" t="s">
        <v>1135</v>
      </c>
      <c r="C1718" t="s">
        <v>1710</v>
      </c>
      <c r="D1718">
        <v>5806</v>
      </c>
      <c r="E1718">
        <v>5806</v>
      </c>
      <c r="F1718" t="s">
        <v>1150</v>
      </c>
    </row>
    <row r="1719" spans="1:6" x14ac:dyDescent="0.3">
      <c r="A1719" t="s">
        <v>3047</v>
      </c>
      <c r="B1719" t="s">
        <v>1135</v>
      </c>
      <c r="C1719" t="s">
        <v>2376</v>
      </c>
      <c r="D1719">
        <v>72896</v>
      </c>
      <c r="E1719">
        <v>72896</v>
      </c>
      <c r="F1719" t="s">
        <v>1150</v>
      </c>
    </row>
    <row r="1720" spans="1:6" x14ac:dyDescent="0.3">
      <c r="A1720" t="s">
        <v>3048</v>
      </c>
      <c r="B1720" t="s">
        <v>1135</v>
      </c>
      <c r="C1720" t="s">
        <v>971</v>
      </c>
      <c r="D1720">
        <v>54799</v>
      </c>
      <c r="E1720">
        <v>54799</v>
      </c>
      <c r="F1720" t="s">
        <v>1150</v>
      </c>
    </row>
    <row r="1721" spans="1:6" x14ac:dyDescent="0.3">
      <c r="A1721" t="s">
        <v>3049</v>
      </c>
      <c r="B1721" t="s">
        <v>1137</v>
      </c>
      <c r="C1721" t="s">
        <v>723</v>
      </c>
      <c r="D1721">
        <v>47008</v>
      </c>
      <c r="E1721">
        <v>47008</v>
      </c>
      <c r="F1721" t="s">
        <v>1150</v>
      </c>
    </row>
    <row r="1722" spans="1:6" x14ac:dyDescent="0.3">
      <c r="A1722" t="s">
        <v>3050</v>
      </c>
      <c r="B1722" t="s">
        <v>1137</v>
      </c>
      <c r="C1722" t="s">
        <v>719</v>
      </c>
      <c r="D1722">
        <v>28029</v>
      </c>
      <c r="E1722">
        <v>28029</v>
      </c>
      <c r="F1722" t="s">
        <v>1150</v>
      </c>
    </row>
    <row r="1723" spans="1:6" x14ac:dyDescent="0.3">
      <c r="A1723" t="s">
        <v>3051</v>
      </c>
      <c r="B1723" t="s">
        <v>1138</v>
      </c>
      <c r="C1723" t="s">
        <v>570</v>
      </c>
      <c r="D1723">
        <v>22584</v>
      </c>
      <c r="E1723">
        <v>0</v>
      </c>
      <c r="F1723" t="s">
        <v>1157</v>
      </c>
    </row>
    <row r="1724" spans="1:6" x14ac:dyDescent="0.3">
      <c r="A1724" t="s">
        <v>3052</v>
      </c>
      <c r="B1724" t="s">
        <v>1138</v>
      </c>
      <c r="C1724" t="s">
        <v>504</v>
      </c>
      <c r="D1724">
        <v>16264</v>
      </c>
      <c r="E1724">
        <v>0</v>
      </c>
      <c r="F1724" t="s">
        <v>1157</v>
      </c>
    </row>
    <row r="1725" spans="1:6" x14ac:dyDescent="0.3">
      <c r="A1725" t="s">
        <v>3053</v>
      </c>
      <c r="B1725" t="s">
        <v>1138</v>
      </c>
      <c r="C1725" t="s">
        <v>1451</v>
      </c>
      <c r="D1725">
        <v>33445</v>
      </c>
      <c r="E1725">
        <v>0</v>
      </c>
      <c r="F1725" t="s">
        <v>1157</v>
      </c>
    </row>
    <row r="1726" spans="1:6" x14ac:dyDescent="0.3">
      <c r="A1726" t="s">
        <v>3054</v>
      </c>
      <c r="B1726" t="s">
        <v>1138</v>
      </c>
      <c r="C1726" t="s">
        <v>1122</v>
      </c>
      <c r="D1726">
        <v>52069</v>
      </c>
      <c r="E1726">
        <v>52069</v>
      </c>
      <c r="F1726" t="s">
        <v>1150</v>
      </c>
    </row>
    <row r="1727" spans="1:6" x14ac:dyDescent="0.3">
      <c r="A1727" t="s">
        <v>3055</v>
      </c>
      <c r="B1727" t="s">
        <v>1139</v>
      </c>
      <c r="C1727" t="s">
        <v>1072</v>
      </c>
      <c r="D1727">
        <v>19797</v>
      </c>
      <c r="E1727">
        <v>0</v>
      </c>
      <c r="F1727" t="s">
        <v>1157</v>
      </c>
    </row>
    <row r="1728" spans="1:6" x14ac:dyDescent="0.3">
      <c r="A1728" t="s">
        <v>3056</v>
      </c>
      <c r="B1728" t="s">
        <v>1139</v>
      </c>
      <c r="C1728" t="s">
        <v>377</v>
      </c>
      <c r="D1728">
        <v>74182</v>
      </c>
      <c r="E1728">
        <v>0</v>
      </c>
      <c r="F1728" t="s">
        <v>346</v>
      </c>
    </row>
    <row r="1729" spans="1:6" x14ac:dyDescent="0.3">
      <c r="A1729" t="s">
        <v>3057</v>
      </c>
      <c r="B1729" t="s">
        <v>1139</v>
      </c>
      <c r="C1729" t="s">
        <v>506</v>
      </c>
      <c r="D1729">
        <v>11609</v>
      </c>
      <c r="E1729">
        <v>0</v>
      </c>
      <c r="F1729" t="s">
        <v>346</v>
      </c>
    </row>
    <row r="1730" spans="1:6" x14ac:dyDescent="0.3">
      <c r="A1730" t="s">
        <v>3058</v>
      </c>
      <c r="B1730" t="s">
        <v>1141</v>
      </c>
      <c r="C1730" t="s">
        <v>462</v>
      </c>
      <c r="D1730">
        <v>10669</v>
      </c>
      <c r="E1730">
        <v>10669</v>
      </c>
      <c r="F1730" t="s">
        <v>1150</v>
      </c>
    </row>
    <row r="1731" spans="1:6" x14ac:dyDescent="0.3">
      <c r="A1731" t="s">
        <v>3059</v>
      </c>
      <c r="B1731" t="s">
        <v>1141</v>
      </c>
      <c r="C1731" t="s">
        <v>1521</v>
      </c>
      <c r="D1731">
        <v>22907</v>
      </c>
      <c r="E1731">
        <v>22907</v>
      </c>
      <c r="F1731" t="s">
        <v>1150</v>
      </c>
    </row>
    <row r="1732" spans="1:6" x14ac:dyDescent="0.3">
      <c r="A1732" t="s">
        <v>3060</v>
      </c>
      <c r="B1732" t="s">
        <v>1141</v>
      </c>
      <c r="C1732" t="s">
        <v>864</v>
      </c>
      <c r="D1732">
        <v>44139</v>
      </c>
      <c r="E1732">
        <v>44139</v>
      </c>
      <c r="F1732" t="s">
        <v>1150</v>
      </c>
    </row>
    <row r="1733" spans="1:6" x14ac:dyDescent="0.3">
      <c r="A1733" t="s">
        <v>3061</v>
      </c>
      <c r="B1733" t="s">
        <v>1142</v>
      </c>
      <c r="C1733" t="s">
        <v>1342</v>
      </c>
      <c r="D1733">
        <v>62112</v>
      </c>
      <c r="E1733">
        <v>0</v>
      </c>
      <c r="F1733" t="s">
        <v>346</v>
      </c>
    </row>
    <row r="1734" spans="1:6" x14ac:dyDescent="0.3">
      <c r="A1734" t="s">
        <v>3062</v>
      </c>
      <c r="B1734" t="s">
        <v>1142</v>
      </c>
      <c r="C1734" t="s">
        <v>974</v>
      </c>
      <c r="D1734">
        <v>54168</v>
      </c>
      <c r="E1734">
        <v>54168</v>
      </c>
      <c r="F1734" t="s">
        <v>1150</v>
      </c>
    </row>
  </sheetData>
  <pageMargins left="0.75" right="0.75" top="1" bottom="1" header="0.5" footer="0.5"/>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A24ED7-B213-4F65-A4C5-94A9507E4536}">
  <dimension ref="A3:B9"/>
  <sheetViews>
    <sheetView workbookViewId="0">
      <selection activeCell="B6" sqref="B6"/>
    </sheetView>
  </sheetViews>
  <sheetFormatPr defaultRowHeight="14.4" x14ac:dyDescent="0.3"/>
  <cols>
    <col min="1" max="1" width="16.5546875" bestFit="1" customWidth="1"/>
    <col min="2" max="2" width="19.6640625" bestFit="1" customWidth="1"/>
  </cols>
  <sheetData>
    <row r="3" spans="1:2" x14ac:dyDescent="0.3">
      <c r="A3" s="1" t="s">
        <v>3068</v>
      </c>
      <c r="B3" t="s">
        <v>3070</v>
      </c>
    </row>
    <row r="4" spans="1:2" x14ac:dyDescent="0.3">
      <c r="A4" s="2" t="s">
        <v>248</v>
      </c>
      <c r="B4" s="4">
        <v>427022197</v>
      </c>
    </row>
    <row r="5" spans="1:2" x14ac:dyDescent="0.3">
      <c r="A5" s="2" t="s">
        <v>247</v>
      </c>
      <c r="B5" s="4">
        <v>450533597</v>
      </c>
    </row>
    <row r="6" spans="1:2" x14ac:dyDescent="0.3">
      <c r="A6" s="2" t="s">
        <v>249</v>
      </c>
      <c r="B6" s="4">
        <v>497829664</v>
      </c>
    </row>
    <row r="7" spans="1:2" x14ac:dyDescent="0.3">
      <c r="A7" s="2" t="s">
        <v>243</v>
      </c>
      <c r="B7" s="4">
        <v>533031767</v>
      </c>
    </row>
    <row r="8" spans="1:2" x14ac:dyDescent="0.3">
      <c r="A8" s="2" t="s">
        <v>245</v>
      </c>
      <c r="B8" s="4">
        <v>594747072</v>
      </c>
    </row>
    <row r="9" spans="1:2" x14ac:dyDescent="0.3">
      <c r="A9" s="2" t="s">
        <v>3069</v>
      </c>
      <c r="B9" s="4">
        <v>2503164297</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3EE4D-C0BF-4409-A5B3-C422371FDB9D}">
  <dimension ref="A3:B9"/>
  <sheetViews>
    <sheetView zoomScaleNormal="100" workbookViewId="0">
      <selection activeCell="E28" sqref="E28"/>
    </sheetView>
  </sheetViews>
  <sheetFormatPr defaultRowHeight="14.4" x14ac:dyDescent="0.3"/>
  <cols>
    <col min="1" max="1" width="13.6640625" bestFit="1" customWidth="1"/>
    <col min="2" max="2" width="19.6640625" bestFit="1" customWidth="1"/>
  </cols>
  <sheetData>
    <row r="3" spans="1:2" x14ac:dyDescent="0.3">
      <c r="A3" s="1" t="s">
        <v>3068</v>
      </c>
      <c r="B3" t="s">
        <v>3070</v>
      </c>
    </row>
    <row r="4" spans="1:2" x14ac:dyDescent="0.3">
      <c r="A4" s="2" t="s">
        <v>240</v>
      </c>
      <c r="B4" s="4">
        <v>384799573</v>
      </c>
    </row>
    <row r="5" spans="1:2" x14ac:dyDescent="0.3">
      <c r="A5" s="2" t="s">
        <v>236</v>
      </c>
      <c r="B5" s="4">
        <v>427797608</v>
      </c>
    </row>
    <row r="6" spans="1:2" x14ac:dyDescent="0.3">
      <c r="A6" s="2" t="s">
        <v>232</v>
      </c>
      <c r="B6" s="4">
        <v>484624436</v>
      </c>
    </row>
    <row r="7" spans="1:2" x14ac:dyDescent="0.3">
      <c r="A7" s="2" t="s">
        <v>238</v>
      </c>
      <c r="B7" s="4">
        <v>564509728</v>
      </c>
    </row>
    <row r="8" spans="1:2" x14ac:dyDescent="0.3">
      <c r="A8" s="2" t="s">
        <v>234</v>
      </c>
      <c r="B8" s="4">
        <v>641432952</v>
      </c>
    </row>
    <row r="9" spans="1:2" x14ac:dyDescent="0.3">
      <c r="A9" s="2" t="s">
        <v>3069</v>
      </c>
      <c r="B9" s="4">
        <v>2503164297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058C3-C1A0-4DFA-9970-64CE1A1AA14C}">
  <dimension ref="A3:B7"/>
  <sheetViews>
    <sheetView workbookViewId="0">
      <selection activeCell="K28" sqref="K28"/>
    </sheetView>
  </sheetViews>
  <sheetFormatPr defaultRowHeight="14.4" x14ac:dyDescent="0.3"/>
  <cols>
    <col min="1" max="1" width="12.5546875" bestFit="1" customWidth="1"/>
    <col min="2" max="2" width="15.77734375" bestFit="1" customWidth="1"/>
  </cols>
  <sheetData>
    <row r="3" spans="1:2" x14ac:dyDescent="0.3">
      <c r="A3" s="1" t="s">
        <v>3068</v>
      </c>
      <c r="B3" t="s">
        <v>3071</v>
      </c>
    </row>
    <row r="4" spans="1:2" x14ac:dyDescent="0.3">
      <c r="A4" s="2" t="s">
        <v>323</v>
      </c>
      <c r="B4" s="4">
        <v>296</v>
      </c>
    </row>
    <row r="5" spans="1:2" x14ac:dyDescent="0.3">
      <c r="A5" s="2" t="s">
        <v>346</v>
      </c>
      <c r="B5" s="4">
        <v>105</v>
      </c>
    </row>
    <row r="6" spans="1:2" x14ac:dyDescent="0.3">
      <c r="A6" s="2" t="s">
        <v>336</v>
      </c>
      <c r="B6" s="4">
        <v>99</v>
      </c>
    </row>
    <row r="7" spans="1:2" x14ac:dyDescent="0.3">
      <c r="A7" s="2" t="s">
        <v>3069</v>
      </c>
      <c r="B7" s="4">
        <v>500</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DAA7E-DE92-46AB-984F-A05EC5BFEAAF}">
  <dimension ref="A3:B17"/>
  <sheetViews>
    <sheetView workbookViewId="0">
      <selection activeCell="B7" sqref="B7"/>
    </sheetView>
  </sheetViews>
  <sheetFormatPr defaultRowHeight="14.4" x14ac:dyDescent="0.3"/>
  <cols>
    <col min="1" max="1" width="12.5546875" bestFit="1" customWidth="1"/>
    <col min="2" max="2" width="19.6640625" bestFit="1" customWidth="1"/>
  </cols>
  <sheetData>
    <row r="3" spans="1:2" x14ac:dyDescent="0.3">
      <c r="A3" s="1" t="s">
        <v>3068</v>
      </c>
      <c r="B3" t="s">
        <v>3070</v>
      </c>
    </row>
    <row r="4" spans="1:2" x14ac:dyDescent="0.3">
      <c r="A4" s="2" t="s">
        <v>3073</v>
      </c>
      <c r="B4" s="4">
        <v>187317746</v>
      </c>
    </row>
    <row r="5" spans="1:2" x14ac:dyDescent="0.3">
      <c r="A5" s="2" t="s">
        <v>3074</v>
      </c>
      <c r="B5" s="4">
        <v>192583581</v>
      </c>
    </row>
    <row r="6" spans="1:2" x14ac:dyDescent="0.3">
      <c r="A6" s="2" t="s">
        <v>3075</v>
      </c>
      <c r="B6" s="4">
        <v>248284492</v>
      </c>
    </row>
    <row r="7" spans="1:2" x14ac:dyDescent="0.3">
      <c r="A7" s="2" t="s">
        <v>3076</v>
      </c>
      <c r="B7" s="4">
        <v>198322406</v>
      </c>
    </row>
    <row r="8" spans="1:2" x14ac:dyDescent="0.3">
      <c r="A8" s="2" t="s">
        <v>3077</v>
      </c>
      <c r="B8" s="4">
        <v>182528703</v>
      </c>
    </row>
    <row r="9" spans="1:2" x14ac:dyDescent="0.3">
      <c r="A9" s="2" t="s">
        <v>3078</v>
      </c>
      <c r="B9" s="4">
        <v>215313430</v>
      </c>
    </row>
    <row r="10" spans="1:2" x14ac:dyDescent="0.3">
      <c r="A10" s="2" t="s">
        <v>3079</v>
      </c>
      <c r="B10" s="4">
        <v>170032971</v>
      </c>
    </row>
    <row r="11" spans="1:2" x14ac:dyDescent="0.3">
      <c r="A11" s="2" t="s">
        <v>3080</v>
      </c>
      <c r="B11" s="4">
        <v>189937799</v>
      </c>
    </row>
    <row r="12" spans="1:2" x14ac:dyDescent="0.3">
      <c r="A12" s="2" t="s">
        <v>3081</v>
      </c>
      <c r="B12" s="4">
        <v>238852202</v>
      </c>
    </row>
    <row r="13" spans="1:2" x14ac:dyDescent="0.3">
      <c r="A13" s="2" t="s">
        <v>3082</v>
      </c>
      <c r="B13" s="4">
        <v>181014812</v>
      </c>
    </row>
    <row r="14" spans="1:2" x14ac:dyDescent="0.3">
      <c r="A14" s="2" t="s">
        <v>3083</v>
      </c>
      <c r="B14" s="4">
        <v>244703272</v>
      </c>
    </row>
    <row r="15" spans="1:2" x14ac:dyDescent="0.3">
      <c r="A15" s="2" t="s">
        <v>3084</v>
      </c>
      <c r="B15" s="4">
        <v>254272883</v>
      </c>
    </row>
    <row r="16" spans="1:2" x14ac:dyDescent="0.3">
      <c r="A16" s="2" t="s">
        <v>3085</v>
      </c>
      <c r="B16" s="4"/>
    </row>
    <row r="17" spans="1:2" x14ac:dyDescent="0.3">
      <c r="A17" s="2" t="s">
        <v>3069</v>
      </c>
      <c r="B17" s="4">
        <v>2503164297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665C4-B34F-4A3B-BB6A-158ADE08C9D4}">
  <dimension ref="A3:B7"/>
  <sheetViews>
    <sheetView workbookViewId="0">
      <selection activeCell="Q15" sqref="Q15"/>
    </sheetView>
  </sheetViews>
  <sheetFormatPr defaultRowHeight="14.4" x14ac:dyDescent="0.3"/>
  <cols>
    <col min="1" max="1" width="12.5546875" bestFit="1" customWidth="1"/>
    <col min="2" max="2" width="19.6640625" bestFit="1" customWidth="1"/>
  </cols>
  <sheetData>
    <row r="3" spans="1:2" x14ac:dyDescent="0.3">
      <c r="A3" s="1" t="s">
        <v>3068</v>
      </c>
      <c r="B3" t="s">
        <v>3070</v>
      </c>
    </row>
    <row r="4" spans="1:2" x14ac:dyDescent="0.3">
      <c r="A4" s="2" t="s">
        <v>14</v>
      </c>
      <c r="B4">
        <v>1322596316</v>
      </c>
    </row>
    <row r="5" spans="1:2" x14ac:dyDescent="0.3">
      <c r="A5" s="2" t="s">
        <v>9</v>
      </c>
      <c r="B5">
        <v>1180567981</v>
      </c>
    </row>
    <row r="6" spans="1:2" x14ac:dyDescent="0.3">
      <c r="A6" s="2" t="s">
        <v>3085</v>
      </c>
    </row>
    <row r="7" spans="1:2" x14ac:dyDescent="0.3">
      <c r="A7" s="2" t="s">
        <v>3069</v>
      </c>
      <c r="B7">
        <v>2503164297</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552C-F1F8-4A30-9C25-08E626DC600A}">
  <dimension ref="A3:B7"/>
  <sheetViews>
    <sheetView workbookViewId="0">
      <selection activeCell="B5" sqref="B5"/>
    </sheetView>
  </sheetViews>
  <sheetFormatPr defaultRowHeight="14.4" x14ac:dyDescent="0.3"/>
  <cols>
    <col min="1" max="1" width="12.5546875" bestFit="1" customWidth="1"/>
    <col min="2" max="2" width="15.77734375" bestFit="1" customWidth="1"/>
  </cols>
  <sheetData>
    <row r="3" spans="1:2" x14ac:dyDescent="0.3">
      <c r="A3" s="1" t="s">
        <v>3068</v>
      </c>
      <c r="B3" t="s">
        <v>3071</v>
      </c>
    </row>
    <row r="4" spans="1:2" x14ac:dyDescent="0.3">
      <c r="A4" s="2" t="s">
        <v>1157</v>
      </c>
      <c r="B4" s="4">
        <v>330</v>
      </c>
    </row>
    <row r="5" spans="1:2" x14ac:dyDescent="0.3">
      <c r="A5" s="2" t="s">
        <v>1150</v>
      </c>
      <c r="B5" s="4">
        <v>1064</v>
      </c>
    </row>
    <row r="6" spans="1:2" x14ac:dyDescent="0.3">
      <c r="A6" s="2" t="s">
        <v>346</v>
      </c>
      <c r="B6" s="4">
        <v>339</v>
      </c>
    </row>
    <row r="7" spans="1:2" x14ac:dyDescent="0.3">
      <c r="A7" s="2" t="s">
        <v>3069</v>
      </c>
      <c r="B7" s="4">
        <v>1733</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AE1DC-B3EC-4DBF-9BD7-AAC2BE0E363A}">
  <dimension ref="A3:B35"/>
  <sheetViews>
    <sheetView workbookViewId="0">
      <selection activeCell="B8" sqref="B8"/>
    </sheetView>
  </sheetViews>
  <sheetFormatPr defaultRowHeight="14.4" x14ac:dyDescent="0.3"/>
  <cols>
    <col min="1" max="1" width="12.5546875" bestFit="1" customWidth="1"/>
    <col min="2" max="2" width="15.77734375" bestFit="1" customWidth="1"/>
  </cols>
  <sheetData>
    <row r="3" spans="1:2" x14ac:dyDescent="0.3">
      <c r="A3" s="1" t="s">
        <v>3068</v>
      </c>
      <c r="B3" t="s">
        <v>3071</v>
      </c>
    </row>
    <row r="4" spans="1:2" x14ac:dyDescent="0.3">
      <c r="A4" s="2" t="s">
        <v>254</v>
      </c>
      <c r="B4" s="4">
        <v>18</v>
      </c>
    </row>
    <row r="5" spans="1:2" x14ac:dyDescent="0.3">
      <c r="A5" s="2" t="s">
        <v>274</v>
      </c>
      <c r="B5" s="4">
        <v>12</v>
      </c>
    </row>
    <row r="6" spans="1:2" x14ac:dyDescent="0.3">
      <c r="A6" s="2" t="s">
        <v>276</v>
      </c>
      <c r="B6" s="4">
        <v>18</v>
      </c>
    </row>
    <row r="7" spans="1:2" x14ac:dyDescent="0.3">
      <c r="A7" s="2" t="s">
        <v>278</v>
      </c>
      <c r="B7" s="4">
        <v>17</v>
      </c>
    </row>
    <row r="8" spans="1:2" x14ac:dyDescent="0.3">
      <c r="A8" s="2" t="s">
        <v>280</v>
      </c>
      <c r="B8" s="4">
        <v>14</v>
      </c>
    </row>
    <row r="9" spans="1:2" x14ac:dyDescent="0.3">
      <c r="A9" s="2" t="s">
        <v>282</v>
      </c>
      <c r="B9" s="4">
        <v>15</v>
      </c>
    </row>
    <row r="10" spans="1:2" x14ac:dyDescent="0.3">
      <c r="A10" s="2" t="s">
        <v>284</v>
      </c>
      <c r="B10" s="4">
        <v>19</v>
      </c>
    </row>
    <row r="11" spans="1:2" x14ac:dyDescent="0.3">
      <c r="A11" s="2" t="s">
        <v>286</v>
      </c>
      <c r="B11" s="4">
        <v>18</v>
      </c>
    </row>
    <row r="12" spans="1:2" x14ac:dyDescent="0.3">
      <c r="A12" s="2" t="s">
        <v>288</v>
      </c>
      <c r="B12" s="4">
        <v>14</v>
      </c>
    </row>
    <row r="13" spans="1:2" x14ac:dyDescent="0.3">
      <c r="A13" s="2" t="s">
        <v>290</v>
      </c>
      <c r="B13" s="4">
        <v>18</v>
      </c>
    </row>
    <row r="14" spans="1:2" x14ac:dyDescent="0.3">
      <c r="A14" s="2" t="s">
        <v>292</v>
      </c>
      <c r="B14" s="4">
        <v>15</v>
      </c>
    </row>
    <row r="15" spans="1:2" x14ac:dyDescent="0.3">
      <c r="A15" s="2" t="s">
        <v>256</v>
      </c>
      <c r="B15" s="4">
        <v>14</v>
      </c>
    </row>
    <row r="16" spans="1:2" x14ac:dyDescent="0.3">
      <c r="A16" s="2" t="s">
        <v>294</v>
      </c>
      <c r="B16" s="4">
        <v>14</v>
      </c>
    </row>
    <row r="17" spans="1:2" x14ac:dyDescent="0.3">
      <c r="A17" s="2" t="s">
        <v>296</v>
      </c>
      <c r="B17" s="4">
        <v>22</v>
      </c>
    </row>
    <row r="18" spans="1:2" x14ac:dyDescent="0.3">
      <c r="A18" s="2" t="s">
        <v>298</v>
      </c>
      <c r="B18" s="4">
        <v>21</v>
      </c>
    </row>
    <row r="19" spans="1:2" x14ac:dyDescent="0.3">
      <c r="A19" s="2" t="s">
        <v>300</v>
      </c>
      <c r="B19" s="4">
        <v>19</v>
      </c>
    </row>
    <row r="20" spans="1:2" x14ac:dyDescent="0.3">
      <c r="A20" s="2" t="s">
        <v>302</v>
      </c>
      <c r="B20" s="4">
        <v>18</v>
      </c>
    </row>
    <row r="21" spans="1:2" x14ac:dyDescent="0.3">
      <c r="A21" s="2" t="s">
        <v>304</v>
      </c>
      <c r="B21" s="4">
        <v>13</v>
      </c>
    </row>
    <row r="22" spans="1:2" x14ac:dyDescent="0.3">
      <c r="A22" s="2" t="s">
        <v>306</v>
      </c>
      <c r="B22" s="4">
        <v>13</v>
      </c>
    </row>
    <row r="23" spans="1:2" x14ac:dyDescent="0.3">
      <c r="A23" s="2" t="s">
        <v>308</v>
      </c>
      <c r="B23" s="4">
        <v>17</v>
      </c>
    </row>
    <row r="24" spans="1:2" x14ac:dyDescent="0.3">
      <c r="A24" s="2" t="s">
        <v>310</v>
      </c>
      <c r="B24" s="4">
        <v>25</v>
      </c>
    </row>
    <row r="25" spans="1:2" x14ac:dyDescent="0.3">
      <c r="A25" s="2" t="s">
        <v>312</v>
      </c>
      <c r="B25" s="4">
        <v>22</v>
      </c>
    </row>
    <row r="26" spans="1:2" x14ac:dyDescent="0.3">
      <c r="A26" s="2" t="s">
        <v>259</v>
      </c>
      <c r="B26" s="4">
        <v>13</v>
      </c>
    </row>
    <row r="27" spans="1:2" x14ac:dyDescent="0.3">
      <c r="A27" s="2" t="s">
        <v>314</v>
      </c>
      <c r="B27" s="4">
        <v>22</v>
      </c>
    </row>
    <row r="28" spans="1:2" x14ac:dyDescent="0.3">
      <c r="A28" s="2" t="s">
        <v>261</v>
      </c>
      <c r="B28" s="4">
        <v>11</v>
      </c>
    </row>
    <row r="29" spans="1:2" x14ac:dyDescent="0.3">
      <c r="A29" s="2" t="s">
        <v>263</v>
      </c>
      <c r="B29" s="4">
        <v>19</v>
      </c>
    </row>
    <row r="30" spans="1:2" x14ac:dyDescent="0.3">
      <c r="A30" s="2" t="s">
        <v>265</v>
      </c>
      <c r="B30" s="4">
        <v>14</v>
      </c>
    </row>
    <row r="31" spans="1:2" x14ac:dyDescent="0.3">
      <c r="A31" s="2" t="s">
        <v>267</v>
      </c>
      <c r="B31" s="4">
        <v>17</v>
      </c>
    </row>
    <row r="32" spans="1:2" x14ac:dyDescent="0.3">
      <c r="A32" s="2" t="s">
        <v>270</v>
      </c>
      <c r="B32" s="4">
        <v>15</v>
      </c>
    </row>
    <row r="33" spans="1:2" x14ac:dyDescent="0.3">
      <c r="A33" s="2" t="s">
        <v>272</v>
      </c>
      <c r="B33" s="4">
        <v>13</v>
      </c>
    </row>
    <row r="34" spans="1:2" x14ac:dyDescent="0.3">
      <c r="A34" s="2" t="s">
        <v>3085</v>
      </c>
      <c r="B34" s="4"/>
    </row>
    <row r="35" spans="1:2" x14ac:dyDescent="0.3">
      <c r="A35" s="2" t="s">
        <v>3069</v>
      </c>
      <c r="B35" s="4">
        <v>500</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167B8-85B5-4002-B357-C210F73165BF}">
  <dimension ref="A3:E7"/>
  <sheetViews>
    <sheetView workbookViewId="0">
      <selection activeCell="E3" sqref="E3"/>
    </sheetView>
  </sheetViews>
  <sheetFormatPr defaultRowHeight="14.4" x14ac:dyDescent="0.3"/>
  <cols>
    <col min="1" max="1" width="13.77734375" bestFit="1" customWidth="1"/>
    <col min="2" max="2" width="19.6640625" bestFit="1" customWidth="1"/>
    <col min="4" max="4" width="14.33203125" customWidth="1"/>
    <col min="5" max="5" width="11" bestFit="1" customWidth="1"/>
  </cols>
  <sheetData>
    <row r="3" spans="1:5" x14ac:dyDescent="0.3">
      <c r="A3" s="1" t="s">
        <v>3068</v>
      </c>
      <c r="B3" t="s">
        <v>3070</v>
      </c>
      <c r="D3" t="s">
        <v>3095</v>
      </c>
      <c r="E3" t="s">
        <v>3088</v>
      </c>
    </row>
    <row r="4" spans="1:5" x14ac:dyDescent="0.3">
      <c r="A4" s="2" t="s">
        <v>246</v>
      </c>
      <c r="B4" s="4">
        <v>1472302866</v>
      </c>
      <c r="D4" t="str">
        <f>A4</f>
        <v>Andhra Pradesh</v>
      </c>
      <c r="E4">
        <f>GETPIVOTDATA("Loan_Amount",$A$3,"state",A4)</f>
        <v>1472302866</v>
      </c>
    </row>
    <row r="5" spans="1:5" x14ac:dyDescent="0.3">
      <c r="A5" s="2" t="s">
        <v>244</v>
      </c>
      <c r="B5" s="4">
        <v>1030861431</v>
      </c>
      <c r="D5" t="str">
        <f>A5</f>
        <v>Telangana</v>
      </c>
      <c r="E5">
        <f>GETPIVOTDATA("Loan_Amount",$A$3,"state",A5)</f>
        <v>1030861431</v>
      </c>
    </row>
    <row r="6" spans="1:5" x14ac:dyDescent="0.3">
      <c r="A6" s="2" t="s">
        <v>3085</v>
      </c>
      <c r="B6" s="4"/>
    </row>
    <row r="7" spans="1:5" x14ac:dyDescent="0.3">
      <c r="A7" s="2" t="s">
        <v>3069</v>
      </c>
      <c r="B7" s="4">
        <v>2503164297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
  <sheetViews>
    <sheetView showGridLines="0" tabSelected="1" topLeftCell="K11" zoomScale="88" zoomScaleNormal="25" workbookViewId="0">
      <selection activeCell="AK18" activeCellId="1" sqref="AI32 AK18"/>
    </sheetView>
  </sheetViews>
  <sheetFormatPr defaultRowHeight="14.4" x14ac:dyDescent="0.3"/>
  <cols>
    <col min="1" max="16384" width="8.88671875" style="3"/>
  </cols>
  <sheetData/>
  <pageMargins left="0.75" right="0.75" top="1" bottom="1" header="0.5" footer="0.5"/>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6A33F7C9-20DE-4BF6-B6FD-914AD6549254}">
  <ds:schemaRefs/>
</ds:datastoreItem>
</file>

<file path=customXml/itemProps2.xml><?xml version="1.0" encoding="utf-8"?>
<ds:datastoreItem xmlns:ds="http://schemas.openxmlformats.org/officeDocument/2006/customXml" ds:itemID="{B725AC00-89DE-42DA-AB47-F4ABA7CABC22}">
  <ds:schemaRefs/>
</ds:datastoreItem>
</file>

<file path=customXml/itemProps3.xml><?xml version="1.0" encoding="utf-8"?>
<ds:datastoreItem xmlns:ds="http://schemas.openxmlformats.org/officeDocument/2006/customXml" ds:itemID="{A04D18A5-0AAB-4A0B-9E04-0EDEE1B8197F}">
  <ds:schemaRefs/>
</ds:datastoreItem>
</file>

<file path=customXml/itemProps4.xml><?xml version="1.0" encoding="utf-8"?>
<ds:datastoreItem xmlns:ds="http://schemas.openxmlformats.org/officeDocument/2006/customXml" ds:itemID="{73AB677F-FEDA-4D09-8A23-43EA9D62C483}">
  <ds:schemaRefs/>
</ds:datastoreItem>
</file>

<file path=customXml/itemProps5.xml><?xml version="1.0" encoding="utf-8"?>
<ds:datastoreItem xmlns:ds="http://schemas.openxmlformats.org/officeDocument/2006/customXml" ds:itemID="{C8F0526A-678E-44D5-838D-175D429709AC}">
  <ds:schemaRefs/>
</ds:datastoreItem>
</file>

<file path=customXml/itemProps6.xml><?xml version="1.0" encoding="utf-8"?>
<ds:datastoreItem xmlns:ds="http://schemas.openxmlformats.org/officeDocument/2006/customXml" ds:itemID="{40C2DE76-2C62-448C-8E9E-1A9969C488A5}">
  <ds:schemaRefs/>
</ds:datastoreItem>
</file>

<file path=customXml/itemProps7.xml><?xml version="1.0" encoding="utf-8"?>
<ds:datastoreItem xmlns:ds="http://schemas.openxmlformats.org/officeDocument/2006/customXml" ds:itemID="{9EC54B45-9BA5-42FF-84E1-CC3557FFCDEF}">
  <ds:schemaRefs/>
</ds:datastoreItem>
</file>

<file path=customXml/itemProps8.xml><?xml version="1.0" encoding="utf-8"?>
<ds:datastoreItem xmlns:ds="http://schemas.openxmlformats.org/officeDocument/2006/customXml" ds:itemID="{14FC048C-B0EB-4E66-A3A8-DD00AA428B06}">
  <ds:schemaRefs/>
</ds:datastoreItem>
</file>

<file path=customXml/itemProps9.xml><?xml version="1.0" encoding="utf-8"?>
<ds:datastoreItem xmlns:ds="http://schemas.openxmlformats.org/officeDocument/2006/customXml" ds:itemID="{C7830836-6DEB-4A85-9741-77F40157640A}">
  <ds:schemaRefs/>
</ds:datastoreItem>
</file>

<file path=customXml/itemProps10.xml><?xml version="1.0" encoding="utf-8"?>
<ds:datastoreItem xmlns:ds="http://schemas.openxmlformats.org/officeDocument/2006/customXml" ds:itemID="{78461657-D673-4119-A669-82688844EBA7}">
  <ds:schemaRefs/>
</ds:datastoreItem>
</file>

<file path=customXml/itemProps11.xml><?xml version="1.0" encoding="utf-8"?>
<ds:datastoreItem xmlns:ds="http://schemas.openxmlformats.org/officeDocument/2006/customXml" ds:itemID="{1D9F1120-9F4E-4A67-A88F-6BD95F30FA4B}">
  <ds:schemaRefs/>
</ds:datastoreItem>
</file>

<file path=customXml/itemProps12.xml><?xml version="1.0" encoding="utf-8"?>
<ds:datastoreItem xmlns:ds="http://schemas.openxmlformats.org/officeDocument/2006/customXml" ds:itemID="{AF9C897A-65FA-415D-A032-F63BF8153145}">
  <ds:schemaRefs/>
</ds:datastoreItem>
</file>

<file path=customXml/itemProps13.xml><?xml version="1.0" encoding="utf-8"?>
<ds:datastoreItem xmlns:ds="http://schemas.openxmlformats.org/officeDocument/2006/customXml" ds:itemID="{0FB15614-D5FD-4E12-8D80-DA0ACDF1BE85}">
  <ds:schemaRefs>
    <ds:schemaRef ds:uri="http://www.w3.org/2001/XMLSchema"/>
    <ds:schemaRef ds:uri="http://microsoft.data.visualization.engine.tours/1.0"/>
  </ds:schemaRefs>
</ds:datastoreItem>
</file>

<file path=customXml/itemProps14.xml><?xml version="1.0" encoding="utf-8"?>
<ds:datastoreItem xmlns:ds="http://schemas.openxmlformats.org/officeDocument/2006/customXml" ds:itemID="{67ABDCA9-6B5E-44FF-B48D-35888C9EBB58}">
  <ds:schemaRefs/>
</ds:datastoreItem>
</file>

<file path=customXml/itemProps15.xml><?xml version="1.0" encoding="utf-8"?>
<ds:datastoreItem xmlns:ds="http://schemas.openxmlformats.org/officeDocument/2006/customXml" ds:itemID="{F8D4335D-C27D-407D-82AE-F20EA75D6DEB}">
  <ds:schemaRefs/>
</ds:datastoreItem>
</file>

<file path=customXml/itemProps16.xml><?xml version="1.0" encoding="utf-8"?>
<ds:datastoreItem xmlns:ds="http://schemas.openxmlformats.org/officeDocument/2006/customXml" ds:itemID="{4AB4E0EB-104A-401D-BE66-C1200697E38A}">
  <ds:schemaRefs>
    <ds:schemaRef ds:uri="http://www.w3.org/2001/XMLSchema"/>
    <ds:schemaRef ds:uri="http://microsoft.data.visualization.Client.Excel/1.0"/>
  </ds:schemaRefs>
</ds:datastoreItem>
</file>

<file path=customXml/itemProps17.xml><?xml version="1.0" encoding="utf-8"?>
<ds:datastoreItem xmlns:ds="http://schemas.openxmlformats.org/officeDocument/2006/customXml" ds:itemID="{165F2B23-C567-47B2-8635-5C565B2977BE}">
  <ds:schemaRefs/>
</ds:datastoreItem>
</file>

<file path=customXml/itemProps18.xml><?xml version="1.0" encoding="utf-8"?>
<ds:datastoreItem xmlns:ds="http://schemas.openxmlformats.org/officeDocument/2006/customXml" ds:itemID="{3A717D5B-EFEA-4ED4-B722-1CEF2F4D9ACA}">
  <ds:schemaRefs/>
</ds:datastoreItem>
</file>

<file path=customXml/itemProps19.xml><?xml version="1.0" encoding="utf-8"?>
<ds:datastoreItem xmlns:ds="http://schemas.openxmlformats.org/officeDocument/2006/customXml" ds:itemID="{BF842FF4-29DE-4D1B-8EBA-AD15BD964AD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Customers</vt:lpstr>
      <vt:lpstr>Loan_Types</vt:lpstr>
      <vt:lpstr>Branches</vt:lpstr>
      <vt:lpstr>Employees</vt:lpstr>
      <vt:lpstr>Loans</vt:lpstr>
      <vt:lpstr>Loan_Repayments</vt:lpstr>
      <vt:lpstr>Branch Wise Loan Amount </vt:lpstr>
      <vt:lpstr>Loan Type Wise Loan Amount</vt:lpstr>
      <vt:lpstr>Approval Status Analysis</vt:lpstr>
      <vt:lpstr>Monthly Loan Disbursement Trend</vt:lpstr>
      <vt:lpstr>gender wise loan distribution</vt:lpstr>
      <vt:lpstr>Repayment status Analysis</vt:lpstr>
      <vt:lpstr>employee wise loan processing</vt:lpstr>
      <vt:lpstr>map</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Bharath chowdary</cp:lastModifiedBy>
  <dcterms:created xsi:type="dcterms:W3CDTF">2026-06-17T08:30:35Z</dcterms:created>
  <dcterms:modified xsi:type="dcterms:W3CDTF">2026-06-27T11:04:53Z</dcterms:modified>
</cp:coreProperties>
</file>