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815fba959d7c03c/Dokumen/TARUNA/NOTA SPANDEK/"/>
    </mc:Choice>
  </mc:AlternateContent>
  <xr:revisionPtr revIDLastSave="234" documentId="14_{B78E69AE-5059-4CED-A330-D78419A8AAFE}" xr6:coauthVersionLast="47" xr6:coauthVersionMax="47" xr10:uidLastSave="{2455FF3B-E2E6-4F6D-BD5B-551F75C8BD78}"/>
  <bookViews>
    <workbookView xWindow="-120" yWindow="-120" windowWidth="29040" windowHeight="15720" activeTab="4" xr2:uid="{00000000-000D-0000-FFFF-FFFF00000000}"/>
  </bookViews>
  <sheets>
    <sheet name="NOTA PRINT ATAS" sheetId="4" r:id="rId1"/>
    <sheet name="NOTA CP 2 NOTA" sheetId="6" r:id="rId2"/>
    <sheet name="NOTA CP 1 NOTA" sheetId="9" r:id="rId3"/>
    <sheet name="NOTA CP TRIAL NOTA" sheetId="3" state="hidden" r:id="rId4"/>
    <sheet name="OKTOBER 2025" sheetId="7" r:id="rId5"/>
    <sheet name="SEPTEMBER 2025" sheetId="5" state="hidden" r:id="rId6"/>
    <sheet name="NOTA" sheetId="2" state="hidden" r:id="rId7"/>
  </sheets>
  <definedNames>
    <definedName name="_xlnm._FilterDatabase" localSheetId="4" hidden="1">'OKTOBER 2025'!$A$7:$P$89</definedName>
    <definedName name="_xlnm._FilterDatabase" localSheetId="5" hidden="1">'SEPTEMBER 2025'!$B$5:$O$79</definedName>
    <definedName name="_xlnm.Print_Area" localSheetId="6">NOTA!$B$3:$S$42</definedName>
    <definedName name="_xlnm.Print_Area" localSheetId="2">'NOTA CP 1 NOTA'!$B$3:$I$29</definedName>
    <definedName name="_xlnm.Print_Area" localSheetId="1">'NOTA CP 2 NOTA'!$B$3:$I$58</definedName>
    <definedName name="_xlnm.Print_Area" localSheetId="3">'NOTA CP TRIAL NOTA'!$B$3:$M$29</definedName>
    <definedName name="_xlnm.Print_Area" localSheetId="0">'NOTA PRINT ATAS'!$B$3:$I$29</definedName>
    <definedName name="_xlnm.Print_Area" localSheetId="4">'OKTOBER 2025'!$B$3:$P$72</definedName>
    <definedName name="_xlnm.Print_Area" localSheetId="5">'SEPTEMBER 2025'!$B$3:$P$72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RSv9XbVtRW7aqSgE29yzJscEBnzAYfJ4WevDI3/Sr1s="/>
    </ext>
  </extLst>
</workbook>
</file>

<file path=xl/calcChain.xml><?xml version="1.0" encoding="utf-8"?>
<calcChain xmlns="http://schemas.openxmlformats.org/spreadsheetml/2006/main">
  <c r="I13" i="9" l="1"/>
  <c r="I21" i="9" s="1"/>
  <c r="I23" i="9" s="1"/>
  <c r="D5" i="9"/>
  <c r="L13" i="3" l="1"/>
  <c r="K13" i="3"/>
  <c r="E9" i="3"/>
  <c r="E7" i="3"/>
  <c r="E6" i="3"/>
  <c r="E5" i="3"/>
  <c r="H13" i="3"/>
  <c r="F13" i="3"/>
  <c r="E13" i="3"/>
  <c r="D13" i="3"/>
  <c r="N10" i="7" l="1"/>
  <c r="L10" i="7"/>
  <c r="O78" i="5" l="1"/>
  <c r="A19" i="7"/>
  <c r="O7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" i="5"/>
  <c r="O76" i="5"/>
  <c r="O75" i="5"/>
  <c r="L76" i="5"/>
  <c r="L75" i="5"/>
  <c r="O74" i="5"/>
  <c r="A17" i="7" l="1"/>
  <c r="A18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13" i="7"/>
  <c r="A14" i="7"/>
  <c r="A15" i="7"/>
  <c r="A16" i="7"/>
  <c r="A8" i="7"/>
  <c r="A9" i="7"/>
  <c r="A11" i="7"/>
  <c r="A12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N73" i="7"/>
  <c r="L73" i="7"/>
  <c r="N72" i="7"/>
  <c r="L72" i="7"/>
  <c r="N71" i="7"/>
  <c r="L71" i="7"/>
  <c r="N70" i="7"/>
  <c r="L70" i="7"/>
  <c r="N69" i="7"/>
  <c r="L69" i="7"/>
  <c r="N68" i="7"/>
  <c r="L68" i="7"/>
  <c r="N67" i="7"/>
  <c r="L67" i="7"/>
  <c r="N66" i="7"/>
  <c r="L66" i="7"/>
  <c r="N65" i="7"/>
  <c r="L65" i="7"/>
  <c r="N64" i="7"/>
  <c r="L64" i="7"/>
  <c r="N63" i="7"/>
  <c r="L63" i="7"/>
  <c r="N62" i="7"/>
  <c r="L62" i="7"/>
  <c r="N61" i="7"/>
  <c r="L61" i="7"/>
  <c r="N60" i="7"/>
  <c r="L60" i="7"/>
  <c r="N59" i="7"/>
  <c r="L59" i="7"/>
  <c r="N58" i="7"/>
  <c r="L58" i="7"/>
  <c r="N57" i="7"/>
  <c r="L57" i="7"/>
  <c r="N56" i="7"/>
  <c r="L56" i="7"/>
  <c r="N55" i="7"/>
  <c r="L55" i="7"/>
  <c r="N54" i="7"/>
  <c r="L54" i="7"/>
  <c r="N53" i="7"/>
  <c r="L53" i="7"/>
  <c r="N52" i="7"/>
  <c r="L52" i="7"/>
  <c r="N51" i="7"/>
  <c r="L51" i="7"/>
  <c r="N50" i="7"/>
  <c r="L50" i="7"/>
  <c r="N49" i="7"/>
  <c r="L49" i="7"/>
  <c r="N48" i="7"/>
  <c r="L48" i="7"/>
  <c r="N47" i="7"/>
  <c r="L47" i="7"/>
  <c r="N46" i="7"/>
  <c r="L46" i="7"/>
  <c r="N45" i="7"/>
  <c r="L45" i="7"/>
  <c r="N44" i="7"/>
  <c r="L44" i="7"/>
  <c r="N43" i="7"/>
  <c r="L43" i="7"/>
  <c r="N42" i="7"/>
  <c r="L42" i="7"/>
  <c r="N41" i="7"/>
  <c r="L41" i="7"/>
  <c r="N40" i="7"/>
  <c r="L40" i="7"/>
  <c r="N39" i="7"/>
  <c r="L39" i="7"/>
  <c r="N38" i="7"/>
  <c r="L38" i="7"/>
  <c r="N37" i="7"/>
  <c r="L37" i="7"/>
  <c r="N36" i="7"/>
  <c r="L36" i="7"/>
  <c r="N35" i="7"/>
  <c r="L35" i="7"/>
  <c r="N34" i="7"/>
  <c r="L34" i="7"/>
  <c r="N33" i="7"/>
  <c r="L33" i="7"/>
  <c r="N32" i="7"/>
  <c r="L32" i="7"/>
  <c r="N31" i="7"/>
  <c r="L31" i="7"/>
  <c r="N30" i="7"/>
  <c r="L30" i="7"/>
  <c r="N29" i="7"/>
  <c r="L29" i="7"/>
  <c r="N28" i="7"/>
  <c r="L28" i="7"/>
  <c r="N27" i="7"/>
  <c r="L27" i="7"/>
  <c r="N26" i="7"/>
  <c r="L26" i="7"/>
  <c r="N25" i="7"/>
  <c r="L25" i="7"/>
  <c r="N24" i="7"/>
  <c r="L24" i="7"/>
  <c r="N23" i="7"/>
  <c r="L23" i="7"/>
  <c r="N22" i="7"/>
  <c r="L22" i="7"/>
  <c r="N21" i="7"/>
  <c r="L21" i="7"/>
  <c r="N20" i="7"/>
  <c r="L20" i="7"/>
  <c r="N19" i="7"/>
  <c r="L19" i="7"/>
  <c r="N18" i="7"/>
  <c r="L18" i="7"/>
  <c r="N17" i="7"/>
  <c r="L17" i="7"/>
  <c r="N16" i="7"/>
  <c r="L16" i="7"/>
  <c r="N15" i="7"/>
  <c r="L15" i="7"/>
  <c r="N14" i="7"/>
  <c r="L14" i="7"/>
  <c r="N13" i="7"/>
  <c r="L13" i="7"/>
  <c r="N12" i="7"/>
  <c r="L12" i="7"/>
  <c r="N11" i="7"/>
  <c r="L11" i="7"/>
  <c r="N9" i="7"/>
  <c r="L9" i="7"/>
  <c r="N8" i="7"/>
  <c r="L8" i="7"/>
  <c r="N7" i="7"/>
  <c r="L7" i="7"/>
  <c r="A7" i="7"/>
  <c r="N89" i="7" l="1"/>
  <c r="L89" i="7"/>
  <c r="O73" i="5" l="1"/>
  <c r="A8" i="5" l="1"/>
  <c r="A9" i="5"/>
  <c r="A10" i="5"/>
  <c r="A11" i="5"/>
  <c r="A7" i="5"/>
  <c r="L74" i="5" l="1"/>
  <c r="L77" i="5"/>
  <c r="L78" i="5"/>
  <c r="L73" i="5"/>
  <c r="O72" i="5"/>
  <c r="O71" i="5" l="1"/>
  <c r="O70" i="5" l="1"/>
  <c r="O69" i="5" l="1"/>
  <c r="O68" i="5"/>
  <c r="D5" i="6"/>
  <c r="D36" i="6"/>
  <c r="D41" i="6" s="1"/>
  <c r="O67" i="5" l="1"/>
  <c r="O66" i="5" l="1"/>
  <c r="L66" i="5"/>
  <c r="O65" i="5"/>
  <c r="L65" i="5"/>
  <c r="O64" i="5"/>
  <c r="O63" i="5"/>
  <c r="O62" i="5" l="1"/>
  <c r="L62" i="5"/>
  <c r="O61" i="5"/>
  <c r="O60" i="5"/>
  <c r="O59" i="5"/>
  <c r="L59" i="5"/>
  <c r="O58" i="5"/>
  <c r="L53" i="5" l="1"/>
  <c r="O53" i="5"/>
  <c r="O50" i="5" l="1"/>
  <c r="L50" i="5"/>
  <c r="O49" i="5"/>
  <c r="L49" i="5"/>
  <c r="O45" i="5" l="1"/>
  <c r="L45" i="5"/>
  <c r="O43" i="5"/>
  <c r="L43" i="5"/>
  <c r="I44" i="6" l="1"/>
  <c r="I52" i="6" s="1"/>
  <c r="I54" i="6" s="1"/>
  <c r="O28" i="5"/>
  <c r="O27" i="5"/>
  <c r="L28" i="5"/>
  <c r="L27" i="5"/>
  <c r="O15" i="5" l="1"/>
  <c r="O14" i="5"/>
  <c r="O13" i="5"/>
  <c r="O12" i="5"/>
  <c r="L15" i="5"/>
  <c r="L14" i="5"/>
  <c r="L13" i="5"/>
  <c r="L12" i="5"/>
  <c r="L9" i="5"/>
  <c r="L10" i="5"/>
  <c r="L11" i="5"/>
  <c r="L16" i="5"/>
  <c r="L17" i="5"/>
  <c r="L18" i="5"/>
  <c r="L19" i="5"/>
  <c r="L20" i="5"/>
  <c r="L21" i="5"/>
  <c r="L22" i="5"/>
  <c r="L23" i="5"/>
  <c r="L24" i="5"/>
  <c r="L25" i="5"/>
  <c r="L26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4" i="5"/>
  <c r="L46" i="5"/>
  <c r="L47" i="5"/>
  <c r="L48" i="5"/>
  <c r="L51" i="5"/>
  <c r="L52" i="5"/>
  <c r="L54" i="5"/>
  <c r="L55" i="5"/>
  <c r="L56" i="5"/>
  <c r="L57" i="5"/>
  <c r="L58" i="5"/>
  <c r="L60" i="5"/>
  <c r="L61" i="5"/>
  <c r="L63" i="5"/>
  <c r="L64" i="5"/>
  <c r="L67" i="5"/>
  <c r="L68" i="5"/>
  <c r="L69" i="5"/>
  <c r="L70" i="5"/>
  <c r="L71" i="5"/>
  <c r="L72" i="5"/>
  <c r="D5" i="4"/>
  <c r="O8" i="5" l="1"/>
  <c r="O9" i="5"/>
  <c r="O10" i="5"/>
  <c r="O11" i="5"/>
  <c r="O16" i="5"/>
  <c r="O17" i="5"/>
  <c r="O18" i="5"/>
  <c r="O19" i="5"/>
  <c r="O20" i="5"/>
  <c r="O21" i="5"/>
  <c r="O22" i="5"/>
  <c r="O23" i="5"/>
  <c r="O24" i="5"/>
  <c r="O25" i="5"/>
  <c r="O26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4" i="5"/>
  <c r="O46" i="5"/>
  <c r="O47" i="5"/>
  <c r="O48" i="5"/>
  <c r="O51" i="5"/>
  <c r="O52" i="5"/>
  <c r="O54" i="5"/>
  <c r="O55" i="5"/>
  <c r="O56" i="5"/>
  <c r="O57" i="5"/>
  <c r="L8" i="5"/>
  <c r="O7" i="5"/>
  <c r="L7" i="5"/>
  <c r="I13" i="6"/>
  <c r="I21" i="6" s="1"/>
  <c r="I23" i="6" s="1"/>
  <c r="L79" i="5" l="1"/>
  <c r="O79" i="5"/>
  <c r="I13" i="4"/>
  <c r="I21" i="4" s="1"/>
  <c r="I23" i="4" s="1"/>
  <c r="M13" i="3"/>
  <c r="M21" i="3" s="1"/>
  <c r="M23" i="3" s="1"/>
  <c r="S34" i="2"/>
  <c r="S14" i="2"/>
  <c r="I34" i="2"/>
  <c r="S13" i="2"/>
  <c r="N5" i="2"/>
  <c r="N10" i="2" s="1"/>
  <c r="D5" i="2"/>
  <c r="D10" i="2" s="1"/>
  <c r="I13" i="2"/>
  <c r="I32" i="2" s="1"/>
  <c r="S32" i="2" l="1"/>
</calcChain>
</file>

<file path=xl/sharedStrings.xml><?xml version="1.0" encoding="utf-8"?>
<sst xmlns="http://schemas.openxmlformats.org/spreadsheetml/2006/main" count="725" uniqueCount="294">
  <si>
    <t>NOTA PENJUALAN</t>
  </si>
  <si>
    <t>Tanggal</t>
  </si>
  <si>
    <t xml:space="preserve">Nota No. </t>
  </si>
  <si>
    <t>TRN/IX/NT/2025/00003</t>
  </si>
  <si>
    <t>Kepada Yth</t>
  </si>
  <si>
    <t>PAK STEVANUS KODIM</t>
  </si>
  <si>
    <t>Alamat</t>
  </si>
  <si>
    <t>Karang Tumaritis, Distrik Nabire,</t>
  </si>
  <si>
    <t>Tlp./HP</t>
  </si>
  <si>
    <t>082398842183</t>
  </si>
  <si>
    <t>Kabupaten Nabire, Papua Tengah</t>
  </si>
  <si>
    <t>Jatuh Tempo</t>
  </si>
  <si>
    <t>No.</t>
  </si>
  <si>
    <t>Nama Barang</t>
  </si>
  <si>
    <t>Qty (Pcs)</t>
  </si>
  <si>
    <t>Harga Satuan</t>
  </si>
  <si>
    <t>Jumlah</t>
  </si>
  <si>
    <t>*)Pembayaran dapat ditransfer ke  :</t>
  </si>
  <si>
    <t>Jumlah Rp.</t>
  </si>
  <si>
    <t>BNI</t>
  </si>
  <si>
    <t>BRI</t>
  </si>
  <si>
    <t>DP Rp.</t>
  </si>
  <si>
    <t>3019112001</t>
  </si>
  <si>
    <t>4895-0100-4951-509</t>
  </si>
  <si>
    <t>Total Rp.</t>
  </si>
  <si>
    <t>NOSA KURNITA</t>
  </si>
  <si>
    <t>Tanda Terima</t>
  </si>
  <si>
    <t>Hormat kami,</t>
  </si>
  <si>
    <t>TRN/IX/NT/2025/00002</t>
  </si>
  <si>
    <t>TOKO SINAR KUDUS</t>
  </si>
  <si>
    <t>NABIRE</t>
  </si>
  <si>
    <t>-</t>
  </si>
  <si>
    <t>PER TANGGAL 16/9/25</t>
  </si>
  <si>
    <t>NO. INVOICE</t>
  </si>
  <si>
    <t>NAMA COSTUMER</t>
  </si>
  <si>
    <t>TOKO</t>
  </si>
  <si>
    <t>COIL</t>
  </si>
  <si>
    <t>HARGA</t>
  </si>
  <si>
    <t>WARNA</t>
  </si>
  <si>
    <t>JENIS</t>
  </si>
  <si>
    <t>UKURAN (MM)</t>
  </si>
  <si>
    <t>PANJANG (MTR)</t>
  </si>
  <si>
    <t>JML LEMBAR</t>
  </si>
  <si>
    <t>TOTAL  (MTR)</t>
  </si>
  <si>
    <t>HARGA (RP)</t>
  </si>
  <si>
    <t>JUMLAH HARGA</t>
  </si>
  <si>
    <t>KETERANGAN</t>
  </si>
  <si>
    <t>TRN/IX/NT/2025/00001</t>
  </si>
  <si>
    <t>OM HARIS</t>
  </si>
  <si>
    <t>082159043596</t>
  </si>
  <si>
    <t>TARUNA</t>
  </si>
  <si>
    <t>SILVER</t>
  </si>
  <si>
    <t>SPANDEK</t>
  </si>
  <si>
    <t>CASH</t>
  </si>
  <si>
    <t>BIRU</t>
  </si>
  <si>
    <t>TRINDEK</t>
  </si>
  <si>
    <t>NOTA</t>
  </si>
  <si>
    <t>MAROON</t>
  </si>
  <si>
    <t>DP/NOTA</t>
  </si>
  <si>
    <t>TRN/IX/NT/2025/00004</t>
  </si>
  <si>
    <t>BAPAK LERIS</t>
  </si>
  <si>
    <t>ELIM</t>
  </si>
  <si>
    <t>TRN/IX/NT/2025/00005</t>
  </si>
  <si>
    <t>TRN/IX/NT/2025/00006</t>
  </si>
  <si>
    <t>TRN/IX/NT/2025/00007</t>
  </si>
  <si>
    <t>TRN/IX/NT/2025/00008</t>
  </si>
  <si>
    <t>TRN/IX/NT/2025/00009</t>
  </si>
  <si>
    <t>TRN/IX/NT/2025/00010</t>
  </si>
  <si>
    <t>TRN/IX/NT/2025/00011</t>
  </si>
  <si>
    <t>TRN/IX/NT/2025/00012</t>
  </si>
  <si>
    <t>TRN/IX/NT/2025/00013</t>
  </si>
  <si>
    <t>TRN/IX/NT/2025/00014</t>
  </si>
  <si>
    <t>TRN/IX/NT/2025/00015</t>
  </si>
  <si>
    <t>TRN/IX/NT/2025/00016</t>
  </si>
  <si>
    <t>TRN/IX/NT/2025/00017</t>
  </si>
  <si>
    <t>TRN/IX/NT/2025/00018</t>
  </si>
  <si>
    <t>TRN/IX/NT/2025/00019</t>
  </si>
  <si>
    <t>TRN/IX/NT/2025/00020</t>
  </si>
  <si>
    <t>TRN/IX/NT/2025/00021</t>
  </si>
  <si>
    <t>TRN/IX/NT/2025/00022</t>
  </si>
  <si>
    <t>TRN/IX/NT/2025/00023</t>
  </si>
  <si>
    <t>TRN/IX/NT/2025/00024</t>
  </si>
  <si>
    <t>TRN/IX/NT/2025/00025</t>
  </si>
  <si>
    <t>TRN/IX/NT/2025/00026</t>
  </si>
  <si>
    <t>TRN/IX/NT/2025/00027</t>
  </si>
  <si>
    <t>TRN/IX/NT/2025/00028</t>
  </si>
  <si>
    <t>TRN/IX/NT/2025/00029</t>
  </si>
  <si>
    <t>TRN/IX/NT/2025/00030</t>
  </si>
  <si>
    <t>TRN/IX/NT/2025/00031</t>
  </si>
  <si>
    <t>TRN/IX/NT/2025/00032</t>
  </si>
  <si>
    <t>TRN/IX/NT/2025/00033</t>
  </si>
  <si>
    <t>TRN/IX/NT/2025/00034</t>
  </si>
  <si>
    <t>TRN/IX/NT/2025/00035</t>
  </si>
  <si>
    <t>TRN/IX/NT/2025/00036</t>
  </si>
  <si>
    <t>TRN/IX/NT/2025/00037</t>
  </si>
  <si>
    <t>TRN/IX/NT/2025/00038</t>
  </si>
  <si>
    <t>TRN/IX/NT/2025/00039</t>
  </si>
  <si>
    <t>TRN/IX/NT/2025/00040</t>
  </si>
  <si>
    <t>TRN/IX/NT/2025/00041</t>
  </si>
  <si>
    <t>TRN/IX/NT/2025/00042</t>
  </si>
  <si>
    <t>TRN/IX/NT/2025/00043</t>
  </si>
  <si>
    <t>TRN/IX/NT/2025/00044</t>
  </si>
  <si>
    <t>TRN/IX/NT/2025/00045</t>
  </si>
  <si>
    <t>TRN/IX/NT/2025/00046</t>
  </si>
  <si>
    <t>TRN/IX/NT/2025/00047</t>
  </si>
  <si>
    <t>TRN/IX/NT/2025/00048</t>
  </si>
  <si>
    <t>TRN/IX/NT/2025/00049</t>
  </si>
  <si>
    <t>TRN/IX/NT/2025/00050</t>
  </si>
  <si>
    <t>TRN/IX/NT/2025/00051</t>
  </si>
  <si>
    <t>TRN/IX/NT/2025/00052</t>
  </si>
  <si>
    <t>TRN/IX/NT/2025/00053</t>
  </si>
  <si>
    <t>0001/TRN/IX/25</t>
  </si>
  <si>
    <t>0001/ELM/IX/25</t>
  </si>
  <si>
    <t>TOKO BINTANG BANGUNAN</t>
  </si>
  <si>
    <t>BENGKEL ALNIAR</t>
  </si>
  <si>
    <t>Kalibobo - Nabire</t>
  </si>
  <si>
    <t>GIRIMULYO-NABIRE</t>
  </si>
  <si>
    <t>08XXX</t>
  </si>
  <si>
    <t>SPANDEX BIRU 0,30X6MTR</t>
  </si>
  <si>
    <t>SEMEN CONCH</t>
  </si>
  <si>
    <t>SEMEN TONASA</t>
  </si>
  <si>
    <t>Sisa Rp.</t>
  </si>
  <si>
    <t>Tanda Terima,</t>
  </si>
  <si>
    <t>BAPAK AFRIAN</t>
  </si>
  <si>
    <t xml:space="preserve">NO. HP </t>
  </si>
  <si>
    <t>TANGGAL</t>
  </si>
  <si>
    <t>CV 58</t>
  </si>
  <si>
    <t>MAMA ANO</t>
  </si>
  <si>
    <t>082290779674</t>
  </si>
  <si>
    <t>BAPAK WAHYU</t>
  </si>
  <si>
    <t>TONY</t>
  </si>
  <si>
    <t>082199089445</t>
  </si>
  <si>
    <t>BAPAN TOMMY</t>
  </si>
  <si>
    <t>082398917356</t>
  </si>
  <si>
    <t>TOKO ALAN JAYA</t>
  </si>
  <si>
    <t>MAS LUGITO</t>
  </si>
  <si>
    <t>BAPAK PITER</t>
  </si>
  <si>
    <t>082382111179</t>
  </si>
  <si>
    <t>CASH/BAYAR DITEMPAT</t>
  </si>
  <si>
    <t>KAKAK TIARA BMW</t>
  </si>
  <si>
    <t>082335029411</t>
  </si>
  <si>
    <t>MAS SILOW</t>
  </si>
  <si>
    <t>CASH BYR DITEMPAT</t>
  </si>
  <si>
    <t>IBU KARTI</t>
  </si>
  <si>
    <t>KAK KIKI KALIBOBO</t>
  </si>
  <si>
    <t>OM SOMEL</t>
  </si>
  <si>
    <t>GEREJA LAODIKIA KORAWA</t>
  </si>
  <si>
    <t>GUNUNG KIDUL</t>
  </si>
  <si>
    <t>TOKO DWI DJAYA</t>
  </si>
  <si>
    <t>IBU BURHAN</t>
  </si>
  <si>
    <t>085244225891</t>
  </si>
  <si>
    <t>TF/LUNAS</t>
  </si>
  <si>
    <t>TF LUNAS</t>
  </si>
  <si>
    <t>SPANDE SILVER 0,35 X 6 MTR</t>
  </si>
  <si>
    <t>MAS MINTO</t>
  </si>
  <si>
    <t>MAS YANTO GLEWO</t>
  </si>
  <si>
    <t>PAK MOKO (ROTI DIKA)</t>
  </si>
  <si>
    <t>HJ. BAHAR KEILA</t>
  </si>
  <si>
    <t>BAPAK TIO</t>
  </si>
  <si>
    <t>BAPAK YUSAK</t>
  </si>
  <si>
    <t>MAS IRWAN</t>
  </si>
  <si>
    <t>MAS BUDI</t>
  </si>
  <si>
    <t>CASH BAYAR DITEMPAT</t>
  </si>
  <si>
    <t>MAS KARIM SP 1</t>
  </si>
  <si>
    <t>PAK RONI</t>
  </si>
  <si>
    <t>081299292311</t>
  </si>
  <si>
    <t>BAYAR DITEMPAT</t>
  </si>
  <si>
    <t>IBU LIS MANSOBEN</t>
  </si>
  <si>
    <t>LUNAS TF BNI NOSA</t>
  </si>
  <si>
    <t>LUNAS TF MANDIRI IBU</t>
  </si>
  <si>
    <t>DTA</t>
  </si>
  <si>
    <t>PAK AXO</t>
  </si>
  <si>
    <t>BAPAK WAWAN</t>
  </si>
  <si>
    <t>PAK ASNAWI</t>
  </si>
  <si>
    <t>MAS INDARTO</t>
  </si>
  <si>
    <t>08136401270</t>
  </si>
  <si>
    <t>BAPAK DEKY</t>
  </si>
  <si>
    <t>BAPAK DENI</t>
  </si>
  <si>
    <t>JJ PDT. NIKO</t>
  </si>
  <si>
    <t>JJ Pdt. NIKO</t>
  </si>
  <si>
    <t>SENG TRINDEK BIRU 0,25 X 6 MTR</t>
  </si>
  <si>
    <t>TOKO NURJANAH</t>
  </si>
  <si>
    <t>SENG SPANDEK BIRU 0,25 X 2,10 MTR</t>
  </si>
  <si>
    <t>NOTA REKAP PENJUALAN SPANDEK DAN TRINDEX PERIODE SEPTEMBER 2025</t>
  </si>
  <si>
    <t>BAPAK PITER KUSUMA</t>
  </si>
  <si>
    <t>TRN/IX/NT/2025/00054</t>
  </si>
  <si>
    <t>SUDAH BAYAR TF BRI NOSA</t>
  </si>
  <si>
    <t>NO</t>
  </si>
  <si>
    <t xml:space="preserve">PAK BURHAN </t>
  </si>
  <si>
    <t>PAK JO EXSELEN</t>
  </si>
  <si>
    <t>NOTA REKAP PENJUALAN SPANDEK DAN TRINDEX PERIODE OKTOBER 2025</t>
  </si>
  <si>
    <t>OM COMEL</t>
  </si>
  <si>
    <t>EMON</t>
  </si>
  <si>
    <t>082199957130</t>
  </si>
  <si>
    <t>IBU SURATMIN</t>
  </si>
  <si>
    <t>085256995683</t>
  </si>
  <si>
    <t>BAPAK JHON</t>
  </si>
  <si>
    <t>TRN/X/NTC/2025/0001</t>
  </si>
  <si>
    <t>TRN/X/NTC/2025/0002</t>
  </si>
  <si>
    <t>TRN/X/NTC/2025/0003</t>
  </si>
  <si>
    <t>TRN/X/NTC/2025/0004</t>
  </si>
  <si>
    <t>TRN/X/NTC/2025/0005</t>
  </si>
  <si>
    <t>TRN/X/NTC/2025/0006</t>
  </si>
  <si>
    <t>TRN/X/NTC/2025/0007</t>
  </si>
  <si>
    <t>TRN/X/NTC/2025/0008</t>
  </si>
  <si>
    <t>TRN/X/NTC/2025/0009</t>
  </si>
  <si>
    <t>TRN/X/NTC/2025/0010</t>
  </si>
  <si>
    <t>TRN/X/NTC/2025/0011</t>
  </si>
  <si>
    <t>TRN/X/NTC/2025/0012</t>
  </si>
  <si>
    <t>TRN/X/NTC/2025/0013</t>
  </si>
  <si>
    <t>TRN/X/NTC/2025/0014</t>
  </si>
  <si>
    <t>TRN/X/NTC/2025/0015</t>
  </si>
  <si>
    <t>TRN/X/NTC/2025/0016</t>
  </si>
  <si>
    <t>TRN/X/NTC/2025/0017</t>
  </si>
  <si>
    <t>TRN/X/NTC/2025/0018</t>
  </si>
  <si>
    <t>TRN/X/NTC/2025/0019</t>
  </si>
  <si>
    <t>TRN/X/NTC/2025/0020</t>
  </si>
  <si>
    <t>TRN/X/NTC/2025/0021</t>
  </si>
  <si>
    <t>TRN/X/NTC/2025/0022</t>
  </si>
  <si>
    <t>TRN/X/NTC/2025/0023</t>
  </si>
  <si>
    <t>TRN/X/NTC/2025/0024</t>
  </si>
  <si>
    <t>TRN/X/NTC/2025/0025</t>
  </si>
  <si>
    <t>TRN/X/NTC/2025/0026</t>
  </si>
  <si>
    <t>TRN/X/NTC/2025/0027</t>
  </si>
  <si>
    <t>TRN/X/NTC/2025/0028</t>
  </si>
  <si>
    <t>TRN/X/NTC/2025/0029</t>
  </si>
  <si>
    <t>TRN/X/NTC/2025/0030</t>
  </si>
  <si>
    <t>TRN/X/NTC/2025/0031</t>
  </si>
  <si>
    <t>TRN/X/NTC/2025/0032</t>
  </si>
  <si>
    <t>TRN/X/NTC/2025/0033</t>
  </si>
  <si>
    <t>TRN/X/NTC/2025/0034</t>
  </si>
  <si>
    <t>TRN/X/NTC/2025/0035</t>
  </si>
  <si>
    <t>TRN/X/NTC/2025/0036</t>
  </si>
  <si>
    <t>TRN/X/NTC/2025/0037</t>
  </si>
  <si>
    <t>TRN/X/NTC/2025/0038</t>
  </si>
  <si>
    <t>TRN/X/NTC/2025/0039</t>
  </si>
  <si>
    <t>TRN/X/NTC/2025/0040</t>
  </si>
  <si>
    <t>TRN/X/NTC/2025/0041</t>
  </si>
  <si>
    <t>TRN/X/NTC/2025/0042</t>
  </si>
  <si>
    <t>TRN/X/NTC/2025/0043</t>
  </si>
  <si>
    <t>TRN/X/NTC/2025/0044</t>
  </si>
  <si>
    <t>TRN/X/NTC/2025/0045</t>
  </si>
  <si>
    <t>TRN/X/NTC/2025/0046</t>
  </si>
  <si>
    <t>TRN/X/NTC/2025/0047</t>
  </si>
  <si>
    <t>TRN/X/NTC/2025/0048</t>
  </si>
  <si>
    <t>TRN/X/NTC/2025/0049</t>
  </si>
  <si>
    <t>TRN/X/NTC/2025/0050</t>
  </si>
  <si>
    <t>TRN/X/NTC/2025/0051</t>
  </si>
  <si>
    <t>TRN/X/NTC/2025/0052</t>
  </si>
  <si>
    <t>TRN/X/NTC/2025/0053</t>
  </si>
  <si>
    <t>TRN/X/NTC/2025/0054</t>
  </si>
  <si>
    <t>TRN/X/NTC/2025/0055</t>
  </si>
  <si>
    <t>TRN/X/NTC/2025/0056</t>
  </si>
  <si>
    <t>TRN/X/NTC/2025/0057</t>
  </si>
  <si>
    <t>TRN/X/NTC/2025/0058</t>
  </si>
  <si>
    <t>TRN/X/NTC/2025/0059</t>
  </si>
  <si>
    <t>TRN/X/NTC/2025/0060</t>
  </si>
  <si>
    <t>TRN/X/NTC/2025/0061</t>
  </si>
  <si>
    <t>TRN/X/NTC/2025/0062</t>
  </si>
  <si>
    <t>TRN/X/NTC/2025/0063</t>
  </si>
  <si>
    <t>TRN/X/NTC/2025/0064</t>
  </si>
  <si>
    <t>TRN/X/NTC/2025/0065</t>
  </si>
  <si>
    <t>TRN/X/NTC/2025/0066</t>
  </si>
  <si>
    <t>TRN/X/NTC/2025/0067</t>
  </si>
  <si>
    <t>TRN/X/NTC/2025/0068</t>
  </si>
  <si>
    <t>TRN/X/NTC/2025/0069</t>
  </si>
  <si>
    <t>TRN/X/NTC/2025/0070</t>
  </si>
  <si>
    <t>TRN/X/NTC/2025/0071</t>
  </si>
  <si>
    <t>TRN/X/NTC/2025/0072</t>
  </si>
  <si>
    <t>TRN/X/NTC/2025/0073</t>
  </si>
  <si>
    <t>TRN/X/NTC/2025/0074</t>
  </si>
  <si>
    <t>TRN/X/NTC/2025/0075</t>
  </si>
  <si>
    <t>TRN/X/NTC/2025/0076</t>
  </si>
  <si>
    <t>TRN/X/NTC/2025/0077</t>
  </si>
  <si>
    <t>TRN/X/NTC/2025/0078</t>
  </si>
  <si>
    <t>TRN/X/NTC/2025/0079</t>
  </si>
  <si>
    <t>TRN/X/NTC/2025/0080</t>
  </si>
  <si>
    <t>TRN/X/NTC/2025/0081</t>
  </si>
  <si>
    <t>IBU RUMAROPEN</t>
  </si>
  <si>
    <t>085261026181</t>
  </si>
  <si>
    <t>KAKAK IRMA</t>
  </si>
  <si>
    <t>082248115655</t>
  </si>
  <si>
    <t>MAS DAVI</t>
  </si>
  <si>
    <t>LUNAS</t>
  </si>
  <si>
    <t xml:space="preserve">LUNAS </t>
  </si>
  <si>
    <t>DP 6,000,000</t>
  </si>
  <si>
    <t>MAS YUDI</t>
  </si>
  <si>
    <t>SP1 JALUR 3 - NABIRE</t>
  </si>
  <si>
    <t>085354202120</t>
  </si>
  <si>
    <t>PAK. MAKSAM</t>
  </si>
  <si>
    <t>KANG RIFAN AMIRULAH</t>
  </si>
  <si>
    <t xml:space="preserve">SENG </t>
  </si>
  <si>
    <t>X</t>
  </si>
  <si>
    <t>MTR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</si>
</sst>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@\ * &quot;:&quot;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20"/>
      <color theme="1"/>
      <name val="Courier New"/>
      <family val="3"/>
    </font>
    <font>
      <b/>
      <sz val="11"/>
      <color theme="1"/>
      <name val="Courier New"/>
      <family val="3"/>
    </font>
    <font>
      <b/>
      <i/>
      <sz val="9"/>
      <color theme="1"/>
      <name val="Courier New"/>
      <family val="3"/>
    </font>
    <font>
      <i/>
      <sz val="9"/>
      <color theme="1"/>
      <name val="Courier New"/>
      <family val="3"/>
    </font>
    <font>
      <i/>
      <sz val="8"/>
      <color theme="1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sz val="16"/>
      <color theme="1"/>
      <name val="Courier New"/>
      <family val="3"/>
    </font>
    <font>
      <b/>
      <sz val="14"/>
      <color theme="1"/>
      <name val="Courier New"/>
      <family val="3"/>
    </font>
    <font>
      <b/>
      <sz val="16"/>
      <color theme="0"/>
      <name val="Courier New"/>
      <family val="3"/>
    </font>
    <font>
      <sz val="9"/>
      <color theme="1"/>
      <name val="Courier New"/>
      <family val="3"/>
    </font>
    <font>
      <b/>
      <sz val="9"/>
      <color theme="1"/>
      <name val="Courier New"/>
      <family val="3"/>
    </font>
    <font>
      <b/>
      <sz val="12"/>
      <name val="Courier New"/>
      <family val="3"/>
    </font>
    <font>
      <i/>
      <sz val="10"/>
      <color theme="1"/>
      <name val="Courier New"/>
      <family val="3"/>
    </font>
    <font>
      <sz val="8"/>
      <name val="Calibri"/>
      <family val="2"/>
      <scheme val="minor"/>
    </font>
    <font>
      <b/>
      <sz val="10"/>
      <name val="Courier New"/>
      <family val="3"/>
    </font>
    <font>
      <b/>
      <sz val="14"/>
      <name val="Courier New"/>
      <family val="3"/>
    </font>
    <font>
      <sz val="14"/>
      <color theme="1"/>
      <name val="Courier New"/>
      <family val="3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  <border>
      <left/>
      <right/>
      <top style="medium">
        <color theme="2"/>
      </top>
      <bottom style="medium">
        <color theme="2"/>
      </bottom>
      <diagonal/>
    </border>
    <border>
      <left/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quotePrefix="1" applyFont="1" applyAlignment="1">
      <alignment horizontal="left" vertical="center"/>
    </xf>
    <xf numFmtId="0" fontId="10" fillId="0" borderId="0" xfId="0" applyFont="1" applyAlignment="1">
      <alignment vertical="center"/>
    </xf>
    <xf numFmtId="164" fontId="2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2" fillId="0" borderId="0" xfId="1" applyNumberFormat="1" applyFont="1" applyBorder="1" applyAlignment="1">
      <alignment vertical="center"/>
    </xf>
    <xf numFmtId="164" fontId="2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left" vertical="center"/>
    </xf>
    <xf numFmtId="164" fontId="4" fillId="0" borderId="0" xfId="1" applyNumberFormat="1" applyFont="1" applyBorder="1" applyAlignment="1">
      <alignment horizontal="center" vertical="center"/>
    </xf>
    <xf numFmtId="164" fontId="8" fillId="0" borderId="0" xfId="1" applyNumberFormat="1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64" fontId="2" fillId="0" borderId="2" xfId="1" quotePrefix="1" applyNumberFormat="1" applyFont="1" applyBorder="1" applyAlignment="1">
      <alignment horizontal="center" vertical="center"/>
    </xf>
    <xf numFmtId="164" fontId="2" fillId="0" borderId="3" xfId="1" quotePrefix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right" vertical="center"/>
    </xf>
    <xf numFmtId="164" fontId="2" fillId="0" borderId="0" xfId="1" applyNumberFormat="1" applyFont="1" applyBorder="1" applyAlignment="1">
      <alignment horizontal="right" vertical="center"/>
    </xf>
    <xf numFmtId="164" fontId="4" fillId="0" borderId="1" xfId="1" applyNumberFormat="1" applyFont="1" applyBorder="1" applyAlignment="1">
      <alignment vertical="center"/>
    </xf>
    <xf numFmtId="164" fontId="5" fillId="0" borderId="0" xfId="1" applyNumberFormat="1" applyFont="1" applyAlignment="1">
      <alignment horizontal="right"/>
    </xf>
    <xf numFmtId="164" fontId="2" fillId="0" borderId="0" xfId="1" quotePrefix="1" applyNumberFormat="1" applyFont="1" applyAlignment="1">
      <alignment horizontal="left" vertical="center"/>
    </xf>
    <xf numFmtId="164" fontId="2" fillId="0" borderId="2" xfId="1" applyNumberFormat="1" applyFont="1" applyBorder="1" applyAlignment="1">
      <alignment vertical="center"/>
    </xf>
    <xf numFmtId="164" fontId="2" fillId="0" borderId="3" xfId="1" applyNumberFormat="1" applyFont="1" applyBorder="1" applyAlignment="1">
      <alignment vertical="center"/>
    </xf>
    <xf numFmtId="164" fontId="2" fillId="0" borderId="4" xfId="1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right" vertical="center"/>
    </xf>
    <xf numFmtId="164" fontId="4" fillId="0" borderId="0" xfId="1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5" xfId="1" quotePrefix="1" applyNumberFormat="1" applyFont="1" applyBorder="1" applyAlignment="1">
      <alignment horizontal="center" vertical="center"/>
    </xf>
    <xf numFmtId="164" fontId="2" fillId="0" borderId="6" xfId="1" quotePrefix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64" fontId="13" fillId="0" borderId="0" xfId="1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5" fontId="13" fillId="0" borderId="0" xfId="0" applyNumberFormat="1" applyFont="1" applyAlignment="1">
      <alignment vertical="center"/>
    </xf>
    <xf numFmtId="164" fontId="9" fillId="0" borderId="0" xfId="1" applyNumberFormat="1" applyFont="1" applyAlignment="1">
      <alignment horizontal="left" vertical="center"/>
    </xf>
    <xf numFmtId="164" fontId="16" fillId="0" borderId="0" xfId="1" applyNumberFormat="1" applyFont="1" applyAlignment="1">
      <alignment horizontal="right" vertical="center"/>
    </xf>
    <xf numFmtId="164" fontId="8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8" fillId="0" borderId="0" xfId="1" applyNumberFormat="1" applyFont="1" applyAlignment="1">
      <alignment vertical="center"/>
    </xf>
    <xf numFmtId="164" fontId="8" fillId="0" borderId="0" xfId="1" quotePrefix="1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1" applyNumberFormat="1" applyFont="1" applyBorder="1" applyAlignment="1">
      <alignment horizontal="center" vertical="center" wrapText="1"/>
    </xf>
    <xf numFmtId="164" fontId="9" fillId="0" borderId="1" xfId="1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4" fontId="8" fillId="0" borderId="2" xfId="1" applyNumberFormat="1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3" xfId="0" quotePrefix="1" applyFont="1" applyBorder="1" applyAlignment="1">
      <alignment horizontal="center" vertical="center"/>
    </xf>
    <xf numFmtId="164" fontId="8" fillId="0" borderId="3" xfId="1" applyNumberFormat="1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164" fontId="8" fillId="0" borderId="4" xfId="1" applyNumberFormat="1" applyFont="1" applyBorder="1" applyAlignment="1">
      <alignment horizontal="center" vertical="center"/>
    </xf>
    <xf numFmtId="164" fontId="8" fillId="0" borderId="4" xfId="1" applyNumberFormat="1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164" fontId="8" fillId="0" borderId="0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center" vertical="center"/>
    </xf>
    <xf numFmtId="164" fontId="9" fillId="0" borderId="0" xfId="1" applyNumberFormat="1" applyFont="1" applyBorder="1" applyAlignment="1">
      <alignment horizontal="right" vertical="center"/>
    </xf>
    <xf numFmtId="164" fontId="9" fillId="0" borderId="1" xfId="1" applyNumberFormat="1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8" fillId="0" borderId="0" xfId="1" applyNumberFormat="1" applyFont="1" applyBorder="1" applyAlignment="1">
      <alignment vertical="center"/>
    </xf>
    <xf numFmtId="164" fontId="9" fillId="0" borderId="0" xfId="1" applyNumberFormat="1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2" fontId="4" fillId="0" borderId="0" xfId="0" applyNumberFormat="1" applyFont="1" applyAlignment="1">
      <alignment horizontal="center" vertical="center"/>
    </xf>
    <xf numFmtId="164" fontId="4" fillId="0" borderId="0" xfId="1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8" fillId="0" borderId="9" xfId="0" quotePrefix="1" applyFont="1" applyBorder="1" applyAlignment="1">
      <alignment horizontal="center" vertical="center"/>
    </xf>
    <xf numFmtId="0" fontId="8" fillId="0" borderId="10" xfId="0" quotePrefix="1" applyFont="1" applyBorder="1" applyAlignment="1">
      <alignment horizontal="center" vertical="center"/>
    </xf>
    <xf numFmtId="164" fontId="8" fillId="0" borderId="5" xfId="1" quotePrefix="1" applyNumberFormat="1" applyFont="1" applyBorder="1" applyAlignment="1">
      <alignment horizontal="center" vertical="center"/>
    </xf>
    <xf numFmtId="164" fontId="8" fillId="0" borderId="6" xfId="1" quotePrefix="1" applyNumberFormat="1" applyFont="1" applyBorder="1" applyAlignment="1">
      <alignment horizontal="center" vertical="center"/>
    </xf>
    <xf numFmtId="164" fontId="8" fillId="0" borderId="6" xfId="1" applyNumberFormat="1" applyFont="1" applyBorder="1" applyAlignment="1">
      <alignment horizontal="center" vertical="center"/>
    </xf>
    <xf numFmtId="164" fontId="8" fillId="0" borderId="7" xfId="1" applyNumberFormat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0" fillId="0" borderId="0" xfId="0" applyFont="1" applyAlignment="1">
      <alignment vertical="center"/>
    </xf>
    <xf numFmtId="164" fontId="2" fillId="4" borderId="1" xfId="1" applyNumberFormat="1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4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4" fontId="2" fillId="5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2" fontId="2" fillId="5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8" fillId="0" borderId="0" xfId="0" applyNumberFormat="1" applyFont="1" applyAlignment="1">
      <alignment vertical="center"/>
    </xf>
    <xf numFmtId="14" fontId="4" fillId="0" borderId="0" xfId="0" applyNumberFormat="1" applyFont="1" applyAlignment="1">
      <alignment vertical="center"/>
    </xf>
    <xf numFmtId="164" fontId="4" fillId="0" borderId="21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left" vertical="top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top"/>
    </xf>
    <xf numFmtId="14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2" fillId="0" borderId="1" xfId="0" quotePrefix="1" applyFont="1" applyBorder="1" applyAlignment="1">
      <alignment vertical="top"/>
    </xf>
    <xf numFmtId="2" fontId="2" fillId="0" borderId="1" xfId="0" applyNumberFormat="1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64" fontId="2" fillId="0" borderId="1" xfId="1" applyNumberFormat="1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3" borderId="0" xfId="0" applyFont="1" applyFill="1" applyAlignment="1">
      <alignment horizontal="center" vertical="center"/>
    </xf>
    <xf numFmtId="14" fontId="2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2" fontId="2" fillId="3" borderId="0" xfId="0" applyNumberFormat="1" applyFont="1" applyFill="1" applyAlignment="1">
      <alignment horizontal="center" vertical="center"/>
    </xf>
    <xf numFmtId="164" fontId="2" fillId="3" borderId="0" xfId="1" applyNumberFormat="1" applyFont="1" applyFill="1" applyAlignment="1">
      <alignment vertical="center"/>
    </xf>
    <xf numFmtId="164" fontId="4" fillId="3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quotePrefix="1" applyFont="1" applyFill="1" applyBorder="1" applyAlignment="1">
      <alignment vertical="center"/>
    </xf>
    <xf numFmtId="2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4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14" fontId="2" fillId="3" borderId="1" xfId="0" applyNumberFormat="1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1" xfId="0" quotePrefix="1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quotePrefix="1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2" fontId="2" fillId="3" borderId="1" xfId="0" applyNumberFormat="1" applyFont="1" applyFill="1" applyBorder="1" applyAlignment="1">
      <alignment horizontal="center" vertical="top"/>
    </xf>
    <xf numFmtId="1" fontId="2" fillId="3" borderId="1" xfId="0" applyNumberFormat="1" applyFont="1" applyFill="1" applyBorder="1" applyAlignment="1">
      <alignment horizontal="center" vertical="top"/>
    </xf>
    <xf numFmtId="164" fontId="2" fillId="3" borderId="1" xfId="1" applyNumberFormat="1" applyFont="1" applyFill="1" applyBorder="1" applyAlignment="1">
      <alignment vertical="top"/>
    </xf>
    <xf numFmtId="2" fontId="4" fillId="3" borderId="0" xfId="0" applyNumberFormat="1" applyFont="1" applyFill="1" applyAlignment="1">
      <alignment horizontal="center" vertical="center"/>
    </xf>
    <xf numFmtId="164" fontId="4" fillId="3" borderId="0" xfId="1" applyNumberFormat="1" applyFont="1" applyFill="1" applyAlignment="1">
      <alignment vertical="center"/>
    </xf>
    <xf numFmtId="164" fontId="4" fillId="0" borderId="0" xfId="1" applyNumberFormat="1" applyFont="1" applyAlignment="1">
      <alignment horizontal="center" vertical="center"/>
    </xf>
    <xf numFmtId="14" fontId="2" fillId="0" borderId="2" xfId="0" applyNumberFormat="1" applyFont="1" applyBorder="1" applyAlignment="1">
      <alignment vertical="top"/>
    </xf>
    <xf numFmtId="14" fontId="2" fillId="0" borderId="4" xfId="0" applyNumberFormat="1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" xfId="0" quotePrefix="1" applyFont="1" applyBorder="1" applyAlignment="1">
      <alignment vertical="top" wrapText="1"/>
    </xf>
    <xf numFmtId="0" fontId="2" fillId="0" borderId="3" xfId="0" quotePrefix="1" applyFont="1" applyBorder="1" applyAlignment="1">
      <alignment vertical="top" wrapText="1"/>
    </xf>
    <xf numFmtId="0" fontId="2" fillId="0" borderId="4" xfId="0" quotePrefix="1" applyFont="1" applyBorder="1" applyAlignment="1">
      <alignment vertical="top" wrapText="1"/>
    </xf>
    <xf numFmtId="0" fontId="2" fillId="0" borderId="3" xfId="0" applyFont="1" applyBorder="1" applyAlignment="1">
      <alignment vertical="top"/>
    </xf>
    <xf numFmtId="0" fontId="2" fillId="0" borderId="2" xfId="0" quotePrefix="1" applyFont="1" applyBorder="1" applyAlignment="1">
      <alignment vertical="top"/>
    </xf>
    <xf numFmtId="14" fontId="2" fillId="0" borderId="3" xfId="0" applyNumberFormat="1" applyFont="1" applyBorder="1" applyAlignment="1">
      <alignment vertical="top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2" fillId="0" borderId="2" xfId="0" applyNumberFormat="1" applyFont="1" applyBorder="1" applyAlignment="1">
      <alignment vertical="top" wrapText="1"/>
    </xf>
    <xf numFmtId="14" fontId="2" fillId="0" borderId="3" xfId="0" applyNumberFormat="1" applyFont="1" applyBorder="1" applyAlignment="1">
      <alignment vertical="top" wrapText="1"/>
    </xf>
    <xf numFmtId="14" fontId="2" fillId="0" borderId="4" xfId="0" applyNumberFormat="1" applyFont="1" applyBorder="1" applyAlignment="1">
      <alignment vertical="top" wrapText="1"/>
    </xf>
    <xf numFmtId="165" fontId="8" fillId="0" borderId="0" xfId="1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top" wrapText="1"/>
    </xf>
    <xf numFmtId="165" fontId="8" fillId="0" borderId="0" xfId="1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14" fontId="9" fillId="0" borderId="0" xfId="0" quotePrefix="1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15" fillId="3" borderId="18" xfId="0" applyFont="1" applyFill="1" applyBorder="1" applyAlignment="1">
      <alignment horizontal="center" vertical="center"/>
    </xf>
    <xf numFmtId="165" fontId="8" fillId="0" borderId="0" xfId="1" applyNumberFormat="1" applyFont="1" applyAlignment="1">
      <alignment horizontal="left" vertical="center"/>
    </xf>
    <xf numFmtId="14" fontId="8" fillId="0" borderId="0" xfId="1" applyNumberFormat="1" applyFont="1" applyAlignment="1">
      <alignment horizontal="left" vertical="center"/>
    </xf>
    <xf numFmtId="0" fontId="8" fillId="0" borderId="0" xfId="0" quotePrefix="1" applyFont="1" applyAlignment="1">
      <alignment horizontal="left" vertical="center"/>
    </xf>
    <xf numFmtId="0" fontId="19" fillId="3" borderId="16" xfId="0" applyFont="1" applyFill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19" fillId="3" borderId="18" xfId="0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0" xfId="0" quotePrefix="1" applyFont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10" fillId="3" borderId="0" xfId="0" applyFont="1" applyFill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164" fontId="4" fillId="3" borderId="20" xfId="1" applyNumberFormat="1" applyFont="1" applyFill="1" applyBorder="1" applyAlignment="1">
      <alignment horizontal="center" vertical="center"/>
    </xf>
    <xf numFmtId="164" fontId="4" fillId="3" borderId="21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4" fontId="4" fillId="0" borderId="20" xfId="1" applyNumberFormat="1" applyFont="1" applyBorder="1" applyAlignment="1">
      <alignment horizontal="center" vertical="center"/>
    </xf>
    <xf numFmtId="164" fontId="4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165" fontId="2" fillId="0" borderId="0" xfId="1" applyNumberFormat="1" applyFont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165" fontId="2" fillId="0" borderId="0" xfId="1" applyNumberFormat="1" applyFont="1" applyAlignment="1">
      <alignment horizontal="left" vertical="center"/>
    </xf>
    <xf numFmtId="165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14" fontId="4" fillId="0" borderId="0" xfId="0" quotePrefix="1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2" fontId="2" fillId="0" borderId="8" xfId="0" applyNumberFormat="1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4" fontId="2" fillId="0" borderId="0" xfId="1" applyNumberFormat="1" applyFont="1" applyAlignment="1">
      <alignment vertical="center"/>
    </xf>
    <xf numFmtId="0" fontId="8" fillId="0" borderId="0" xfId="0" quotePrefix="1" applyFont="1" applyAlignment="1">
      <alignment vertical="center"/>
    </xf>
    <xf numFmtId="1" fontId="2" fillId="0" borderId="2" xfId="0" quotePrefix="1" applyNumberFormat="1" applyFont="1" applyBorder="1" applyAlignment="1">
      <alignment horizontal="center" vertical="center"/>
    </xf>
    <xf numFmtId="2" fontId="2" fillId="0" borderId="0" xfId="0" quotePrefix="1" applyNumberFormat="1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101307</xdr:colOff>
      <xdr:row>1</xdr:row>
      <xdr:rowOff>188735</xdr:rowOff>
    </xdr:from>
    <xdr:to>
      <xdr:col>8</xdr:col>
      <xdr:colOff>895351</xdr:colOff>
      <xdr:row>6</xdr:row>
      <xdr:rowOff>16607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A23B67-21B0-4E10-81A1-A7E45DB8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1382" y="388760"/>
          <a:ext cx="1632244" cy="7041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101307</xdr:colOff>
      <xdr:row>1</xdr:row>
      <xdr:rowOff>188735</xdr:rowOff>
    </xdr:from>
    <xdr:to>
      <xdr:col>8</xdr:col>
      <xdr:colOff>866776</xdr:colOff>
      <xdr:row>5</xdr:row>
      <xdr:rowOff>159482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19D294-F946-45F2-A4BB-92EE9E913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1382" y="388760"/>
          <a:ext cx="1632244" cy="704172"/>
        </a:xfrm>
        <a:prstGeom prst="rect">
          <a:avLst/>
        </a:prstGeom>
      </xdr:spPr>
    </xdr:pic>
    <xdr:clientData/>
  </xdr:twoCellAnchor>
  <xdr:oneCellAnchor>
    <xdr:from>
      <xdr:col>7</xdr:col>
      <xdr:colOff>101307</xdr:colOff>
      <xdr:row>32</xdr:row>
      <xdr:rowOff>188735</xdr:rowOff>
    </xdr:from>
    <xdr:ext cx="1632244" cy="704172"/>
    <xdr:pic>
      <xdr:nvPicPr>
        <xdr:cNvPr id="3" name="Picture 2">
          <a:extLst>
            <a:ext uri="{FF2B5EF4-FFF2-40B4-BE49-F238E27FC236}">
              <a16:creationId xmlns:a16="http://schemas.microsoft.com/office/drawing/2014/main" id="{CAEB3FD4-A544-4F8C-B0D1-90E6267E5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1382" y="5503685"/>
          <a:ext cx="1632244" cy="704172"/>
        </a:xfrm>
        <a:prstGeom prst="rect">
          <a:avLst/>
        </a:prstGeom>
      </xdr:spPr>
    </xdr:pic>
    <xdr:clientData/>
  </xdr:oneCellAnchor>
  <xdr:oneCellAnchor>
    <xdr:from>
      <xdr:col>7</xdr:col>
      <xdr:colOff>101307</xdr:colOff>
      <xdr:row>32</xdr:row>
      <xdr:rowOff>188735</xdr:rowOff>
    </xdr:from>
    <xdr:ext cx="1632244" cy="704172"/>
    <xdr:pic>
      <xdr:nvPicPr>
        <xdr:cNvPr id="4" name="Picture 3">
          <a:extLst>
            <a:ext uri="{FF2B5EF4-FFF2-40B4-BE49-F238E27FC236}">
              <a16:creationId xmlns:a16="http://schemas.microsoft.com/office/drawing/2014/main" id="{B33AFE92-F190-4AFD-B228-5B98A0F4A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3307" y="388760"/>
          <a:ext cx="1632244" cy="70417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101307</xdr:colOff>
      <xdr:row>1</xdr:row>
      <xdr:rowOff>188735</xdr:rowOff>
    </xdr:from>
    <xdr:to>
      <xdr:col>8</xdr:col>
      <xdr:colOff>866776</xdr:colOff>
      <xdr:row>5</xdr:row>
      <xdr:rowOff>159482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08DBE3-A4C7-47E6-AFFF-48D298575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3307" y="388760"/>
          <a:ext cx="1632244" cy="7041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101307</xdr:colOff>
      <xdr:row>1</xdr:row>
      <xdr:rowOff>188735</xdr:rowOff>
    </xdr:from>
    <xdr:to>
      <xdr:col>12</xdr:col>
      <xdr:colOff>895351</xdr:colOff>
      <xdr:row>6</xdr:row>
      <xdr:rowOff>16607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0DDA88-6884-4DCB-9C16-8CDC39B72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1382" y="388760"/>
          <a:ext cx="1632244" cy="7041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339431</xdr:colOff>
      <xdr:row>2</xdr:row>
      <xdr:rowOff>26810</xdr:rowOff>
    </xdr:from>
    <xdr:to>
      <xdr:col>8</xdr:col>
      <xdr:colOff>1019174</xdr:colOff>
      <xdr:row>6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9A952F-0049-4EBA-B3C1-1177F0EAA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9431" y="455435"/>
          <a:ext cx="2013243" cy="868540"/>
        </a:xfrm>
        <a:prstGeom prst="rect">
          <a:avLst/>
        </a:prstGeom>
      </xdr:spPr>
    </xdr:pic>
    <xdr:clientData/>
  </xdr:twoCellAnchor>
  <xdr:oneCellAnchor>
    <xdr:from>
      <xdr:col>16</xdr:col>
      <xdr:colOff>47626</xdr:colOff>
      <xdr:row>2</xdr:row>
      <xdr:rowOff>26810</xdr:rowOff>
    </xdr:from>
    <xdr:ext cx="2305050" cy="887590"/>
    <xdr:pic>
      <xdr:nvPicPr>
        <xdr:cNvPr id="4" name="Picture 3">
          <a:extLst>
            <a:ext uri="{FF2B5EF4-FFF2-40B4-BE49-F238E27FC236}">
              <a16:creationId xmlns:a16="http://schemas.microsoft.com/office/drawing/2014/main" id="{5DECF3F5-70C7-49A4-8AF1-FE76E1275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76" y="2017535"/>
          <a:ext cx="2305050" cy="8875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2658-878A-41B3-B44E-E872B050D98C}">
  <sheetPr codeName="Sheet1">
    <pageSetUpPr fitToPage="1"/>
  </sheetPr>
  <dimension ref="B1:J29"/>
  <sheetViews>
    <sheetView topLeftCell="A2" workbookViewId="0">
      <selection activeCell="D6" sqref="D6:F8"/>
    </sheetView>
  </sheetViews>
  <sheetFormatPr defaultRowHeight="15" x14ac:dyDescent="0.25"/>
  <cols>
    <col min="1" max="1" width="9.140625" style="2"/>
    <col min="2" max="2" width="5.140625" style="1" customWidth="1"/>
    <col min="3" max="3" width="18" style="2" customWidth="1"/>
    <col min="4" max="4" width="11" style="2" customWidth="1"/>
    <col min="5" max="5" width="4.140625" style="2" customWidth="1"/>
    <col min="6" max="6" width="12.42578125" style="2" customWidth="1"/>
    <col min="7" max="7" width="8.140625" style="2" customWidth="1"/>
    <col min="8" max="8" width="12.5703125" style="16" customWidth="1"/>
    <col min="9" max="9" width="17.140625" style="3" customWidth="1"/>
    <col min="10" max="10" width="5.28515625" style="3" customWidth="1"/>
    <col min="11" max="16384" width="9.140625" style="2"/>
  </cols>
  <sheetData>
    <row r="1" spans="2:10" s="5" customFormat="1" ht="15.75" x14ac:dyDescent="0.3">
      <c r="B1" s="4"/>
      <c r="H1" s="19"/>
      <c r="I1" s="39"/>
      <c r="J1" s="39"/>
    </row>
    <row r="2" spans="2:10" ht="18" customHeight="1" thickBot="1" x14ac:dyDescent="0.3">
      <c r="B2" s="6"/>
      <c r="G2" s="15"/>
      <c r="H2" s="44"/>
      <c r="I2" s="44"/>
      <c r="J2" s="44"/>
    </row>
    <row r="3" spans="2:10" ht="15" customHeight="1" thickBot="1" x14ac:dyDescent="0.3">
      <c r="B3" s="232" t="s">
        <v>0</v>
      </c>
      <c r="C3" s="233"/>
      <c r="D3" s="234"/>
      <c r="H3" s="44"/>
      <c r="I3" s="44"/>
      <c r="J3" s="44"/>
    </row>
    <row r="4" spans="2:10" ht="10.5" customHeight="1" x14ac:dyDescent="0.25"/>
    <row r="5" spans="2:10" s="65" customFormat="1" ht="12.95" customHeight="1" x14ac:dyDescent="0.25">
      <c r="B5" s="235" t="s">
        <v>1</v>
      </c>
      <c r="C5" s="235"/>
      <c r="D5" s="236">
        <f ca="1">TODAY()</f>
        <v>45932</v>
      </c>
      <c r="E5" s="236"/>
      <c r="F5" s="236"/>
      <c r="G5" s="99"/>
      <c r="H5" s="62"/>
      <c r="I5" s="62"/>
      <c r="J5" s="62"/>
    </row>
    <row r="6" spans="2:10" s="65" customFormat="1" ht="12.95" customHeight="1" x14ac:dyDescent="0.25">
      <c r="B6" s="226" t="s">
        <v>2</v>
      </c>
      <c r="C6" s="226"/>
      <c r="D6" s="237" t="s">
        <v>201</v>
      </c>
      <c r="E6" s="237"/>
      <c r="F6" s="237"/>
      <c r="G6" s="99"/>
      <c r="H6" s="62"/>
      <c r="I6" s="63"/>
      <c r="J6" s="63"/>
    </row>
    <row r="7" spans="2:10" s="13" customFormat="1" ht="15" customHeight="1" x14ac:dyDescent="0.25">
      <c r="B7" s="226" t="s">
        <v>4</v>
      </c>
      <c r="C7" s="226"/>
      <c r="D7" s="12" t="s">
        <v>286</v>
      </c>
      <c r="H7" s="64"/>
      <c r="I7" s="63"/>
      <c r="J7" s="63"/>
    </row>
    <row r="8" spans="2:10" s="13" customFormat="1" ht="12.95" customHeight="1" x14ac:dyDescent="0.25">
      <c r="B8" s="226" t="s">
        <v>6</v>
      </c>
      <c r="C8" s="226"/>
      <c r="D8" s="227" t="s">
        <v>287</v>
      </c>
      <c r="E8" s="227"/>
      <c r="F8" s="227"/>
      <c r="H8" s="64"/>
      <c r="I8" s="46" t="s">
        <v>7</v>
      </c>
      <c r="J8" s="63"/>
    </row>
    <row r="9" spans="2:10" s="13" customFormat="1" ht="12.95" customHeight="1" x14ac:dyDescent="0.25">
      <c r="B9" s="226" t="s">
        <v>8</v>
      </c>
      <c r="C9" s="226"/>
      <c r="D9" s="228" t="s">
        <v>150</v>
      </c>
      <c r="E9" s="229"/>
      <c r="F9" s="229"/>
      <c r="G9" s="66"/>
      <c r="H9" s="66"/>
      <c r="I9" s="46" t="s">
        <v>10</v>
      </c>
      <c r="J9" s="63"/>
    </row>
    <row r="10" spans="2:10" s="13" customFormat="1" ht="12.95" customHeight="1" x14ac:dyDescent="0.25">
      <c r="B10" s="224" t="s">
        <v>11</v>
      </c>
      <c r="C10" s="224"/>
      <c r="D10" s="230" t="s">
        <v>151</v>
      </c>
      <c r="E10" s="231"/>
      <c r="F10" s="231"/>
      <c r="G10" s="224"/>
      <c r="H10" s="224"/>
      <c r="I10" s="67"/>
      <c r="J10" s="67"/>
    </row>
    <row r="11" spans="2:10" s="13" customFormat="1" ht="6.95" customHeight="1" x14ac:dyDescent="0.25">
      <c r="B11" s="45"/>
      <c r="H11" s="64"/>
      <c r="I11" s="22"/>
      <c r="J11" s="22"/>
    </row>
    <row r="12" spans="2:10" s="95" customFormat="1" ht="31.5" customHeight="1" x14ac:dyDescent="0.25">
      <c r="B12" s="98" t="s">
        <v>12</v>
      </c>
      <c r="C12" s="225" t="s">
        <v>13</v>
      </c>
      <c r="D12" s="225"/>
      <c r="E12" s="225"/>
      <c r="F12" s="225"/>
      <c r="G12" s="68" t="s">
        <v>14</v>
      </c>
      <c r="H12" s="69" t="s">
        <v>15</v>
      </c>
      <c r="I12" s="131" t="s">
        <v>16</v>
      </c>
      <c r="J12" s="94"/>
    </row>
    <row r="13" spans="2:10" s="13" customFormat="1" ht="12.95" customHeight="1" x14ac:dyDescent="0.25">
      <c r="B13" s="71">
        <v>1</v>
      </c>
      <c r="C13" s="111" t="s">
        <v>153</v>
      </c>
      <c r="D13" s="112"/>
      <c r="E13" s="112"/>
      <c r="F13" s="113"/>
      <c r="G13" s="125">
        <v>18</v>
      </c>
      <c r="H13" s="127">
        <v>282000</v>
      </c>
      <c r="I13" s="72">
        <f>G13*H13</f>
        <v>5076000</v>
      </c>
      <c r="J13" s="96"/>
    </row>
    <row r="14" spans="2:10" s="13" customFormat="1" ht="12.95" customHeight="1" x14ac:dyDescent="0.25">
      <c r="B14" s="73"/>
      <c r="C14" s="78"/>
      <c r="F14" s="79"/>
      <c r="G14" s="126"/>
      <c r="H14" s="128"/>
      <c r="I14" s="77"/>
      <c r="J14" s="96"/>
    </row>
    <row r="15" spans="2:10" s="13" customFormat="1" ht="12.95" customHeight="1" x14ac:dyDescent="0.25">
      <c r="B15" s="73"/>
      <c r="C15" s="78"/>
      <c r="F15" s="79"/>
      <c r="G15" s="126"/>
      <c r="H15" s="128"/>
      <c r="I15" s="77"/>
      <c r="J15" s="96"/>
    </row>
    <row r="16" spans="2:10" s="13" customFormat="1" ht="12.95" customHeight="1" x14ac:dyDescent="0.25">
      <c r="B16" s="73"/>
      <c r="C16" s="74"/>
      <c r="D16" s="65"/>
      <c r="E16" s="65"/>
      <c r="F16" s="75"/>
      <c r="G16" s="126"/>
      <c r="H16" s="128"/>
      <c r="I16" s="77"/>
      <c r="J16" s="96"/>
    </row>
    <row r="17" spans="2:10" s="13" customFormat="1" ht="12.95" customHeight="1" x14ac:dyDescent="0.25">
      <c r="B17" s="73"/>
      <c r="C17" s="78"/>
      <c r="F17" s="79"/>
      <c r="G17" s="126"/>
      <c r="H17" s="128"/>
      <c r="I17" s="77"/>
      <c r="J17" s="96"/>
    </row>
    <row r="18" spans="2:10" s="13" customFormat="1" ht="12.95" customHeight="1" x14ac:dyDescent="0.25">
      <c r="B18" s="73"/>
      <c r="C18" s="78"/>
      <c r="F18" s="79"/>
      <c r="G18" s="126"/>
      <c r="H18" s="128"/>
      <c r="I18" s="77"/>
      <c r="J18" s="96"/>
    </row>
    <row r="19" spans="2:10" s="13" customFormat="1" ht="12.95" customHeight="1" x14ac:dyDescent="0.25">
      <c r="B19" s="73"/>
      <c r="C19" s="78"/>
      <c r="F19" s="79"/>
      <c r="G19" s="79"/>
      <c r="H19" s="129"/>
      <c r="I19" s="77"/>
      <c r="J19" s="96"/>
    </row>
    <row r="20" spans="2:10" s="13" customFormat="1" ht="12.95" customHeight="1" x14ac:dyDescent="0.25">
      <c r="B20" s="81"/>
      <c r="C20" s="82"/>
      <c r="D20" s="83"/>
      <c r="E20" s="83"/>
      <c r="F20" s="84"/>
      <c r="G20" s="84"/>
      <c r="H20" s="130"/>
      <c r="I20" s="87"/>
      <c r="J20" s="96"/>
    </row>
    <row r="21" spans="2:10" s="13" customFormat="1" ht="12.95" customHeight="1" x14ac:dyDescent="0.25">
      <c r="B21" s="88" t="s">
        <v>17</v>
      </c>
      <c r="H21" s="89" t="s">
        <v>18</v>
      </c>
      <c r="I21" s="86">
        <f>SUM(I13:I20)</f>
        <v>5076000</v>
      </c>
      <c r="J21" s="94"/>
    </row>
    <row r="22" spans="2:10" s="13" customFormat="1" ht="12.95" customHeight="1" x14ac:dyDescent="0.25">
      <c r="B22" s="12"/>
      <c r="C22" s="12" t="s">
        <v>19</v>
      </c>
      <c r="D22" s="12" t="s">
        <v>20</v>
      </c>
      <c r="H22" s="91" t="s">
        <v>21</v>
      </c>
      <c r="I22" s="90">
        <v>0</v>
      </c>
      <c r="J22" s="94"/>
    </row>
    <row r="23" spans="2:10" s="13" customFormat="1" ht="12.95" customHeight="1" x14ac:dyDescent="0.25">
      <c r="B23" s="14"/>
      <c r="C23" s="14" t="s">
        <v>22</v>
      </c>
      <c r="D23" s="14" t="s">
        <v>23</v>
      </c>
      <c r="F23" s="12"/>
      <c r="G23" s="12"/>
      <c r="H23" s="91" t="s">
        <v>24</v>
      </c>
      <c r="I23" s="92">
        <f>I21-I22</f>
        <v>5076000</v>
      </c>
      <c r="J23" s="97"/>
    </row>
    <row r="24" spans="2:10" s="13" customFormat="1" ht="12.95" customHeight="1" x14ac:dyDescent="0.25">
      <c r="B24" s="12"/>
      <c r="C24" s="12" t="s">
        <v>25</v>
      </c>
      <c r="D24" s="12" t="s">
        <v>25</v>
      </c>
      <c r="F24" s="14"/>
      <c r="G24" s="14"/>
      <c r="H24" s="64"/>
      <c r="I24" s="22"/>
      <c r="J24" s="22"/>
    </row>
    <row r="25" spans="2:10" s="13" customFormat="1" ht="12.95" customHeight="1" x14ac:dyDescent="0.25">
      <c r="B25" s="12"/>
      <c r="C25" s="12"/>
      <c r="D25" s="12"/>
      <c r="F25" s="12"/>
      <c r="G25" s="12"/>
      <c r="I25" s="22"/>
      <c r="J25" s="22"/>
    </row>
    <row r="26" spans="2:10" s="13" customFormat="1" ht="12.95" customHeight="1" x14ac:dyDescent="0.25">
      <c r="B26" s="93"/>
      <c r="C26" s="45" t="s">
        <v>26</v>
      </c>
      <c r="D26" s="12"/>
      <c r="G26" s="13" t="s">
        <v>27</v>
      </c>
      <c r="I26" s="22"/>
      <c r="J26" s="22"/>
    </row>
    <row r="27" spans="2:10" s="55" customFormat="1" ht="12.95" customHeight="1" x14ac:dyDescent="0.25">
      <c r="B27" s="60"/>
      <c r="C27" s="56"/>
      <c r="D27" s="58"/>
      <c r="I27" s="57"/>
      <c r="J27" s="57"/>
    </row>
    <row r="28" spans="2:10" s="55" customFormat="1" ht="12.95" customHeight="1" x14ac:dyDescent="0.25">
      <c r="B28" s="60"/>
      <c r="C28" s="56"/>
      <c r="D28" s="58"/>
      <c r="I28" s="57"/>
      <c r="J28" s="57"/>
    </row>
    <row r="29" spans="2:10" s="55" customFormat="1" ht="12.95" customHeight="1" x14ac:dyDescent="0.25">
      <c r="B29" s="60"/>
      <c r="C29" s="56"/>
      <c r="D29" s="58"/>
      <c r="I29" s="57"/>
      <c r="J29" s="57"/>
    </row>
  </sheetData>
  <mergeCells count="14">
    <mergeCell ref="B7:C7"/>
    <mergeCell ref="B3:D3"/>
    <mergeCell ref="B5:C5"/>
    <mergeCell ref="D5:F5"/>
    <mergeCell ref="B6:C6"/>
    <mergeCell ref="D6:F6"/>
    <mergeCell ref="G10:H10"/>
    <mergeCell ref="C12:F12"/>
    <mergeCell ref="B8:C8"/>
    <mergeCell ref="D8:F8"/>
    <mergeCell ref="B9:C9"/>
    <mergeCell ref="D9:F9"/>
    <mergeCell ref="B10:C10"/>
    <mergeCell ref="D10:F10"/>
  </mergeCells>
  <pageMargins left="0.76" right="0.16" top="0.52" bottom="0.12" header="0.14000000000000001" footer="0.12"/>
  <pageSetup paperSize="9" orientation="portrait" horizontalDpi="360" verticalDpi="360" r:id="rId1"/>
  <ignoredErrors>
    <ignoredError sqref="C23 D9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15BD-2496-4256-8B15-CB74AA0F4841}">
  <sheetPr codeName="Sheet2">
    <pageSetUpPr fitToPage="1"/>
  </sheetPr>
  <dimension ref="B1:L60"/>
  <sheetViews>
    <sheetView topLeftCell="A16" workbookViewId="0">
      <selection activeCell="M46" sqref="M46"/>
    </sheetView>
  </sheetViews>
  <sheetFormatPr defaultRowHeight="15" x14ac:dyDescent="0.25"/>
  <cols>
    <col min="1" max="1" width="9.140625" style="2"/>
    <col min="2" max="2" width="5.42578125" style="1" customWidth="1"/>
    <col min="3" max="3" width="18.140625" style="2" customWidth="1"/>
    <col min="4" max="4" width="11.28515625" style="2" customWidth="1"/>
    <col min="5" max="5" width="4.42578125" style="2" customWidth="1"/>
    <col min="6" max="6" width="12.42578125" style="2" customWidth="1"/>
    <col min="7" max="7" width="7.7109375" style="2" customWidth="1"/>
    <col min="8" max="8" width="13" style="16" customWidth="1"/>
    <col min="9" max="9" width="18" style="3" customWidth="1"/>
    <col min="10" max="10" width="5.28515625" style="3" customWidth="1"/>
    <col min="11" max="11" width="9.140625" style="2"/>
    <col min="12" max="12" width="10.140625" style="2" bestFit="1" customWidth="1"/>
    <col min="13" max="16384" width="9.140625" style="2"/>
  </cols>
  <sheetData>
    <row r="1" spans="2:10" s="5" customFormat="1" ht="15.75" x14ac:dyDescent="0.3">
      <c r="B1" s="4"/>
      <c r="H1" s="19"/>
      <c r="I1" s="39"/>
      <c r="J1" s="39"/>
    </row>
    <row r="2" spans="2:10" ht="18" customHeight="1" thickBot="1" x14ac:dyDescent="0.3">
      <c r="B2" s="6"/>
      <c r="G2" s="15"/>
      <c r="H2" s="44"/>
      <c r="I2" s="44"/>
      <c r="J2" s="44"/>
    </row>
    <row r="3" spans="2:10" s="135" customFormat="1" ht="17.100000000000001" customHeight="1" thickBot="1" x14ac:dyDescent="0.3">
      <c r="B3" s="238" t="s">
        <v>0</v>
      </c>
      <c r="C3" s="239"/>
      <c r="D3" s="240"/>
      <c r="H3" s="44"/>
      <c r="I3" s="44"/>
      <c r="J3" s="44"/>
    </row>
    <row r="4" spans="2:10" ht="10.5" customHeight="1" x14ac:dyDescent="0.25"/>
    <row r="5" spans="2:10" s="65" customFormat="1" ht="12.95" customHeight="1" x14ac:dyDescent="0.25">
      <c r="B5" s="235" t="s">
        <v>1</v>
      </c>
      <c r="C5" s="235"/>
      <c r="D5" s="241">
        <f ca="1">TODAY()</f>
        <v>45932</v>
      </c>
      <c r="E5" s="241"/>
      <c r="F5" s="241"/>
      <c r="G5" s="99"/>
      <c r="H5" s="62"/>
      <c r="I5" s="62"/>
      <c r="J5" s="62"/>
    </row>
    <row r="6" spans="2:10" s="65" customFormat="1" ht="12.95" customHeight="1" x14ac:dyDescent="0.25">
      <c r="B6" s="226" t="s">
        <v>2</v>
      </c>
      <c r="C6" s="226"/>
      <c r="D6" s="237" t="s">
        <v>103</v>
      </c>
      <c r="E6" s="237"/>
      <c r="F6" s="237"/>
      <c r="G6" s="99"/>
      <c r="H6" s="62"/>
      <c r="I6" s="63"/>
      <c r="J6" s="63"/>
    </row>
    <row r="7" spans="2:10" s="13" customFormat="1" ht="15" customHeight="1" x14ac:dyDescent="0.25">
      <c r="B7" s="226" t="s">
        <v>4</v>
      </c>
      <c r="C7" s="226"/>
      <c r="D7" s="242" t="s">
        <v>179</v>
      </c>
      <c r="E7" s="242"/>
      <c r="F7" s="242"/>
      <c r="H7" s="64"/>
      <c r="I7" s="63"/>
      <c r="J7" s="63"/>
    </row>
    <row r="8" spans="2:10" s="13" customFormat="1" ht="12.95" customHeight="1" x14ac:dyDescent="0.25">
      <c r="B8" s="226" t="s">
        <v>6</v>
      </c>
      <c r="C8" s="226"/>
      <c r="D8" s="231" t="s">
        <v>30</v>
      </c>
      <c r="E8" s="231"/>
      <c r="F8" s="231"/>
      <c r="H8" s="64"/>
      <c r="I8" s="46" t="s">
        <v>7</v>
      </c>
      <c r="J8" s="63"/>
    </row>
    <row r="9" spans="2:10" s="13" customFormat="1" ht="12.95" customHeight="1" x14ac:dyDescent="0.25">
      <c r="B9" s="226" t="s">
        <v>8</v>
      </c>
      <c r="C9" s="226"/>
      <c r="D9" s="243" t="s">
        <v>31</v>
      </c>
      <c r="E9" s="231"/>
      <c r="F9" s="231"/>
      <c r="G9" s="66"/>
      <c r="H9" s="66"/>
      <c r="I9" s="46" t="s">
        <v>10</v>
      </c>
      <c r="J9" s="63"/>
    </row>
    <row r="10" spans="2:10" s="13" customFormat="1" ht="12.95" customHeight="1" x14ac:dyDescent="0.25">
      <c r="B10" s="224" t="s">
        <v>11</v>
      </c>
      <c r="C10" s="224"/>
      <c r="D10" s="244" t="s">
        <v>31</v>
      </c>
      <c r="E10" s="231"/>
      <c r="F10" s="231"/>
      <c r="G10" s="224"/>
      <c r="H10" s="224"/>
      <c r="I10" s="67"/>
      <c r="J10" s="67"/>
    </row>
    <row r="11" spans="2:10" s="13" customFormat="1" ht="6.95" customHeight="1" x14ac:dyDescent="0.25">
      <c r="B11" s="45"/>
      <c r="H11" s="64"/>
      <c r="I11" s="22"/>
      <c r="J11" s="22"/>
    </row>
    <row r="12" spans="2:10" s="95" customFormat="1" ht="24.95" customHeight="1" x14ac:dyDescent="0.25">
      <c r="B12" s="98" t="s">
        <v>12</v>
      </c>
      <c r="C12" s="245" t="s">
        <v>13</v>
      </c>
      <c r="D12" s="245"/>
      <c r="E12" s="245"/>
      <c r="F12" s="245"/>
      <c r="G12" s="68" t="s">
        <v>14</v>
      </c>
      <c r="H12" s="69" t="s">
        <v>15</v>
      </c>
      <c r="I12" s="70" t="s">
        <v>16</v>
      </c>
      <c r="J12" s="94"/>
    </row>
    <row r="13" spans="2:10" s="13" customFormat="1" ht="12.95" customHeight="1" x14ac:dyDescent="0.25">
      <c r="B13" s="25">
        <v>1</v>
      </c>
      <c r="C13" s="132" t="s">
        <v>180</v>
      </c>
      <c r="D13" s="133"/>
      <c r="E13" s="133"/>
      <c r="F13" s="134"/>
      <c r="G13" s="28">
        <v>16</v>
      </c>
      <c r="H13" s="32">
        <v>210000</v>
      </c>
      <c r="I13" s="41">
        <f>G13*H13</f>
        <v>3360000</v>
      </c>
      <c r="J13" s="96"/>
    </row>
    <row r="14" spans="2:10" s="13" customFormat="1" ht="12.95" customHeight="1" x14ac:dyDescent="0.25">
      <c r="B14" s="26"/>
      <c r="C14" s="118"/>
      <c r="D14" s="2"/>
      <c r="E14" s="2"/>
      <c r="F14" s="119"/>
      <c r="G14" s="29"/>
      <c r="H14" s="33"/>
      <c r="I14" s="42"/>
      <c r="J14" s="96"/>
    </row>
    <row r="15" spans="2:10" s="13" customFormat="1" ht="12.95" customHeight="1" x14ac:dyDescent="0.25">
      <c r="B15" s="26"/>
      <c r="C15" s="118"/>
      <c r="D15" s="2"/>
      <c r="E15" s="2"/>
      <c r="F15" s="119"/>
      <c r="G15" s="29"/>
      <c r="H15" s="33"/>
      <c r="I15" s="42"/>
      <c r="J15" s="96"/>
    </row>
    <row r="16" spans="2:10" s="13" customFormat="1" ht="12.95" customHeight="1" x14ac:dyDescent="0.25">
      <c r="B16" s="26"/>
      <c r="C16" s="120"/>
      <c r="D16" s="8"/>
      <c r="E16" s="8"/>
      <c r="F16" s="121"/>
      <c r="G16" s="29"/>
      <c r="H16" s="33"/>
      <c r="I16" s="42"/>
      <c r="J16" s="96"/>
    </row>
    <row r="17" spans="2:10" s="13" customFormat="1" ht="12.95" customHeight="1" x14ac:dyDescent="0.25">
      <c r="B17" s="26"/>
      <c r="C17" s="118"/>
      <c r="D17" s="2"/>
      <c r="E17" s="2"/>
      <c r="F17" s="119"/>
      <c r="G17" s="29"/>
      <c r="H17" s="33"/>
      <c r="I17" s="42"/>
      <c r="J17" s="96"/>
    </row>
    <row r="18" spans="2:10" s="13" customFormat="1" ht="12.95" customHeight="1" x14ac:dyDescent="0.25">
      <c r="B18" s="26"/>
      <c r="C18" s="118"/>
      <c r="D18" s="2"/>
      <c r="E18" s="2"/>
      <c r="F18" s="119"/>
      <c r="G18" s="29"/>
      <c r="H18" s="33"/>
      <c r="I18" s="42"/>
      <c r="J18" s="96"/>
    </row>
    <row r="19" spans="2:10" s="13" customFormat="1" ht="12.95" customHeight="1" x14ac:dyDescent="0.25">
      <c r="B19" s="26"/>
      <c r="C19" s="118"/>
      <c r="D19" s="2"/>
      <c r="E19" s="2"/>
      <c r="F19" s="119"/>
      <c r="G19" s="30"/>
      <c r="H19" s="34"/>
      <c r="I19" s="42"/>
      <c r="J19" s="96"/>
    </row>
    <row r="20" spans="2:10" s="13" customFormat="1" ht="12.95" customHeight="1" x14ac:dyDescent="0.25">
      <c r="B20" s="27"/>
      <c r="C20" s="122"/>
      <c r="D20" s="123"/>
      <c r="E20" s="123"/>
      <c r="F20" s="124"/>
      <c r="G20" s="31"/>
      <c r="H20" s="35"/>
      <c r="I20" s="43"/>
      <c r="J20" s="96"/>
    </row>
    <row r="21" spans="2:10" s="13" customFormat="1" ht="12.95" customHeight="1" x14ac:dyDescent="0.25">
      <c r="B21" s="88" t="s">
        <v>17</v>
      </c>
      <c r="H21" s="89" t="s">
        <v>18</v>
      </c>
      <c r="I21" s="48">
        <f>SUM(I13:I20)</f>
        <v>3360000</v>
      </c>
      <c r="J21" s="94"/>
    </row>
    <row r="22" spans="2:10" s="13" customFormat="1" ht="12.95" customHeight="1" x14ac:dyDescent="0.25">
      <c r="B22" s="12"/>
      <c r="C22" s="12" t="s">
        <v>19</v>
      </c>
      <c r="D22" s="12" t="s">
        <v>20</v>
      </c>
      <c r="H22" s="91" t="s">
        <v>21</v>
      </c>
      <c r="I22" s="48">
        <v>0</v>
      </c>
      <c r="J22" s="94"/>
    </row>
    <row r="23" spans="2:10" s="13" customFormat="1" ht="12.95" customHeight="1" x14ac:dyDescent="0.25">
      <c r="B23" s="14"/>
      <c r="C23" s="14" t="s">
        <v>22</v>
      </c>
      <c r="D23" s="14" t="s">
        <v>23</v>
      </c>
      <c r="F23" s="12"/>
      <c r="G23" s="12"/>
      <c r="H23" s="91" t="s">
        <v>24</v>
      </c>
      <c r="I23" s="38">
        <f>I21-I22</f>
        <v>3360000</v>
      </c>
      <c r="J23" s="97"/>
    </row>
    <row r="24" spans="2:10" s="13" customFormat="1" ht="12.95" customHeight="1" x14ac:dyDescent="0.25">
      <c r="B24" s="12"/>
      <c r="C24" s="12" t="s">
        <v>25</v>
      </c>
      <c r="D24" s="12" t="s">
        <v>25</v>
      </c>
      <c r="F24" s="14"/>
      <c r="G24" s="14"/>
      <c r="H24" s="64"/>
      <c r="I24" s="22"/>
      <c r="J24" s="22"/>
    </row>
    <row r="25" spans="2:10" s="13" customFormat="1" ht="12.95" customHeight="1" x14ac:dyDescent="0.25">
      <c r="B25" s="12"/>
      <c r="C25" s="12"/>
      <c r="D25" s="12"/>
      <c r="F25" s="12"/>
      <c r="G25" s="12"/>
      <c r="I25" s="22"/>
      <c r="J25" s="22"/>
    </row>
    <row r="26" spans="2:10" s="13" customFormat="1" ht="12.95" customHeight="1" x14ac:dyDescent="0.25">
      <c r="B26" s="93"/>
      <c r="C26" s="45" t="s">
        <v>26</v>
      </c>
      <c r="D26" s="12"/>
      <c r="G26" s="13" t="s">
        <v>27</v>
      </c>
      <c r="I26" s="22"/>
      <c r="J26" s="22"/>
    </row>
    <row r="27" spans="2:10" s="55" customFormat="1" ht="12.95" customHeight="1" x14ac:dyDescent="0.25">
      <c r="B27" s="60"/>
      <c r="C27" s="56"/>
      <c r="D27" s="58"/>
      <c r="I27" s="57"/>
      <c r="J27" s="57"/>
    </row>
    <row r="28" spans="2:10" s="55" customFormat="1" ht="12.95" customHeight="1" x14ac:dyDescent="0.25">
      <c r="B28" s="60"/>
      <c r="C28" s="56"/>
      <c r="D28" s="58"/>
      <c r="I28" s="57"/>
      <c r="J28" s="57"/>
    </row>
    <row r="29" spans="2:10" s="55" customFormat="1" ht="12.95" customHeight="1" x14ac:dyDescent="0.25">
      <c r="B29" s="60"/>
      <c r="C29" s="56"/>
      <c r="D29" s="58"/>
      <c r="I29" s="57"/>
      <c r="J29" s="57"/>
    </row>
    <row r="30" spans="2:10" s="55" customFormat="1" ht="12.95" customHeight="1" x14ac:dyDescent="0.25">
      <c r="B30" s="60"/>
      <c r="C30" s="56"/>
      <c r="D30" s="58"/>
      <c r="I30" s="57"/>
      <c r="J30" s="57"/>
    </row>
    <row r="31" spans="2:10" s="55" customFormat="1" ht="12.95" customHeight="1" x14ac:dyDescent="0.25">
      <c r="B31" s="60"/>
      <c r="C31" s="56"/>
      <c r="D31" s="58"/>
      <c r="I31" s="57"/>
      <c r="J31" s="57"/>
    </row>
    <row r="32" spans="2:10" ht="12" customHeight="1" x14ac:dyDescent="0.25">
      <c r="B32" s="10"/>
      <c r="C32" s="11"/>
      <c r="D32" s="12"/>
      <c r="E32" s="13"/>
      <c r="F32" s="11"/>
      <c r="G32" s="12"/>
      <c r="H32" s="22"/>
    </row>
    <row r="33" spans="2:12" ht="12" customHeight="1" thickBot="1" x14ac:dyDescent="0.3">
      <c r="B33" s="9"/>
    </row>
    <row r="34" spans="2:12" s="135" customFormat="1" ht="17.100000000000001" customHeight="1" thickBot="1" x14ac:dyDescent="0.3">
      <c r="B34" s="238" t="s">
        <v>0</v>
      </c>
      <c r="C34" s="239"/>
      <c r="D34" s="240"/>
      <c r="H34" s="44"/>
      <c r="I34" s="44"/>
      <c r="J34" s="44"/>
    </row>
    <row r="35" spans="2:12" ht="10.5" customHeight="1" x14ac:dyDescent="0.25"/>
    <row r="36" spans="2:12" s="65" customFormat="1" ht="12.95" customHeight="1" x14ac:dyDescent="0.25">
      <c r="B36" s="235" t="s">
        <v>1</v>
      </c>
      <c r="C36" s="235"/>
      <c r="D36" s="241">
        <f ca="1">TODAY()</f>
        <v>45932</v>
      </c>
      <c r="E36" s="241"/>
      <c r="F36" s="241"/>
      <c r="G36" s="99"/>
      <c r="H36" s="62"/>
      <c r="I36" s="62"/>
      <c r="J36" s="62"/>
    </row>
    <row r="37" spans="2:12" s="65" customFormat="1" ht="12.95" customHeight="1" x14ac:dyDescent="0.25">
      <c r="B37" s="226" t="s">
        <v>2</v>
      </c>
      <c r="C37" s="226"/>
      <c r="D37" s="237" t="s">
        <v>104</v>
      </c>
      <c r="E37" s="237"/>
      <c r="F37" s="237"/>
      <c r="G37" s="99"/>
      <c r="H37" s="62"/>
      <c r="I37" s="63"/>
      <c r="J37" s="63"/>
    </row>
    <row r="38" spans="2:12" s="13" customFormat="1" ht="15" customHeight="1" x14ac:dyDescent="0.25">
      <c r="B38" s="226" t="s">
        <v>4</v>
      </c>
      <c r="C38" s="226"/>
      <c r="D38" s="242" t="s">
        <v>181</v>
      </c>
      <c r="E38" s="242"/>
      <c r="F38" s="242"/>
      <c r="H38" s="64"/>
      <c r="I38" s="63"/>
      <c r="J38" s="63"/>
    </row>
    <row r="39" spans="2:12" s="13" customFormat="1" ht="12.95" customHeight="1" x14ac:dyDescent="0.25">
      <c r="B39" s="226" t="s">
        <v>6</v>
      </c>
      <c r="C39" s="226"/>
      <c r="D39" s="231" t="s">
        <v>30</v>
      </c>
      <c r="E39" s="231"/>
      <c r="F39" s="231"/>
      <c r="H39" s="64"/>
      <c r="I39" s="46" t="s">
        <v>7</v>
      </c>
      <c r="J39" s="63"/>
    </row>
    <row r="40" spans="2:12" s="13" customFormat="1" ht="12.95" customHeight="1" x14ac:dyDescent="0.25">
      <c r="B40" s="226" t="s">
        <v>8</v>
      </c>
      <c r="C40" s="226"/>
      <c r="D40" s="243" t="s">
        <v>31</v>
      </c>
      <c r="E40" s="231"/>
      <c r="F40" s="231"/>
      <c r="G40" s="66"/>
      <c r="H40" s="66"/>
      <c r="I40" s="46" t="s">
        <v>10</v>
      </c>
      <c r="J40" s="63"/>
    </row>
    <row r="41" spans="2:12" s="13" customFormat="1" ht="12.95" customHeight="1" x14ac:dyDescent="0.25">
      <c r="B41" s="224" t="s">
        <v>11</v>
      </c>
      <c r="C41" s="224"/>
      <c r="D41" s="244">
        <f ca="1">D36+30</f>
        <v>45962</v>
      </c>
      <c r="E41" s="231"/>
      <c r="F41" s="231"/>
      <c r="G41" s="224"/>
      <c r="H41" s="224"/>
      <c r="I41" s="67"/>
      <c r="J41" s="67"/>
    </row>
    <row r="42" spans="2:12" s="13" customFormat="1" ht="6.95" customHeight="1" x14ac:dyDescent="0.25">
      <c r="B42" s="45"/>
      <c r="H42" s="64"/>
      <c r="I42" s="22"/>
      <c r="J42" s="22"/>
    </row>
    <row r="43" spans="2:12" s="95" customFormat="1" ht="24.95" customHeight="1" x14ac:dyDescent="0.25">
      <c r="B43" s="98" t="s">
        <v>12</v>
      </c>
      <c r="C43" s="245" t="s">
        <v>13</v>
      </c>
      <c r="D43" s="245"/>
      <c r="E43" s="245"/>
      <c r="F43" s="245"/>
      <c r="G43" s="68" t="s">
        <v>14</v>
      </c>
      <c r="H43" s="69" t="s">
        <v>15</v>
      </c>
      <c r="I43" s="70" t="s">
        <v>16</v>
      </c>
      <c r="J43" s="94"/>
    </row>
    <row r="44" spans="2:12" s="13" customFormat="1" ht="12.95" customHeight="1" x14ac:dyDescent="0.25">
      <c r="B44" s="25">
        <v>1</v>
      </c>
      <c r="C44" s="132" t="s">
        <v>182</v>
      </c>
      <c r="D44" s="133"/>
      <c r="E44" s="133"/>
      <c r="F44" s="134"/>
      <c r="G44" s="28">
        <v>55</v>
      </c>
      <c r="H44" s="32">
        <v>74000</v>
      </c>
      <c r="I44" s="41">
        <f>G44*H44</f>
        <v>4070000</v>
      </c>
      <c r="J44" s="96"/>
      <c r="L44" s="147"/>
    </row>
    <row r="45" spans="2:12" s="13" customFormat="1" ht="12.95" customHeight="1" x14ac:dyDescent="0.25">
      <c r="B45" s="26"/>
      <c r="C45" s="118"/>
      <c r="D45" s="2"/>
      <c r="E45" s="2"/>
      <c r="F45" s="119"/>
      <c r="G45" s="29"/>
      <c r="H45" s="33"/>
      <c r="I45" s="42"/>
      <c r="J45" s="96"/>
    </row>
    <row r="46" spans="2:12" s="13" customFormat="1" ht="12.95" customHeight="1" x14ac:dyDescent="0.25">
      <c r="B46" s="26"/>
      <c r="C46" s="118"/>
      <c r="D46" s="2"/>
      <c r="E46" s="2"/>
      <c r="F46" s="119"/>
      <c r="G46" s="29"/>
      <c r="H46" s="33"/>
      <c r="I46" s="42"/>
      <c r="J46" s="96"/>
    </row>
    <row r="47" spans="2:12" s="13" customFormat="1" ht="12.95" customHeight="1" x14ac:dyDescent="0.25">
      <c r="B47" s="26"/>
      <c r="C47" s="120"/>
      <c r="D47" s="8"/>
      <c r="E47" s="8"/>
      <c r="F47" s="121"/>
      <c r="G47" s="29"/>
      <c r="H47" s="33"/>
      <c r="I47" s="42"/>
      <c r="J47" s="96"/>
    </row>
    <row r="48" spans="2:12" s="13" customFormat="1" ht="12.95" customHeight="1" x14ac:dyDescent="0.25">
      <c r="B48" s="26"/>
      <c r="C48" s="118"/>
      <c r="D48" s="2"/>
      <c r="E48" s="2"/>
      <c r="F48" s="119"/>
      <c r="G48" s="29"/>
      <c r="H48" s="33"/>
      <c r="I48" s="42"/>
      <c r="J48" s="96"/>
    </row>
    <row r="49" spans="2:10" s="13" customFormat="1" ht="12.95" customHeight="1" x14ac:dyDescent="0.25">
      <c r="B49" s="26"/>
      <c r="C49" s="118"/>
      <c r="D49" s="2"/>
      <c r="E49" s="2"/>
      <c r="F49" s="119"/>
      <c r="G49" s="29"/>
      <c r="H49" s="33"/>
      <c r="I49" s="42"/>
      <c r="J49" s="96"/>
    </row>
    <row r="50" spans="2:10" s="13" customFormat="1" ht="12.95" customHeight="1" x14ac:dyDescent="0.25">
      <c r="B50" s="26"/>
      <c r="C50" s="118"/>
      <c r="D50" s="2"/>
      <c r="E50" s="2"/>
      <c r="F50" s="119"/>
      <c r="G50" s="30"/>
      <c r="H50" s="34"/>
      <c r="I50" s="42"/>
      <c r="J50" s="96"/>
    </row>
    <row r="51" spans="2:10" s="13" customFormat="1" ht="12.95" customHeight="1" x14ac:dyDescent="0.25">
      <c r="B51" s="27"/>
      <c r="C51" s="122"/>
      <c r="D51" s="123"/>
      <c r="E51" s="123"/>
      <c r="F51" s="124"/>
      <c r="G51" s="31"/>
      <c r="H51" s="35"/>
      <c r="I51" s="43"/>
      <c r="J51" s="96"/>
    </row>
    <row r="52" spans="2:10" s="13" customFormat="1" ht="12.95" customHeight="1" x14ac:dyDescent="0.25">
      <c r="B52" s="88" t="s">
        <v>17</v>
      </c>
      <c r="H52" s="89" t="s">
        <v>18</v>
      </c>
      <c r="I52" s="48">
        <f>SUM(I44:I51)</f>
        <v>4070000</v>
      </c>
      <c r="J52" s="94"/>
    </row>
    <row r="53" spans="2:10" s="13" customFormat="1" ht="12.95" customHeight="1" x14ac:dyDescent="0.25">
      <c r="B53" s="12"/>
      <c r="C53" s="12" t="s">
        <v>19</v>
      </c>
      <c r="D53" s="12" t="s">
        <v>20</v>
      </c>
      <c r="H53" s="91" t="s">
        <v>21</v>
      </c>
      <c r="I53" s="48">
        <v>0</v>
      </c>
      <c r="J53" s="94"/>
    </row>
    <row r="54" spans="2:10" s="13" customFormat="1" ht="12.95" customHeight="1" x14ac:dyDescent="0.25">
      <c r="B54" s="14"/>
      <c r="C54" s="14" t="s">
        <v>22</v>
      </c>
      <c r="D54" s="14" t="s">
        <v>23</v>
      </c>
      <c r="F54" s="12"/>
      <c r="G54" s="12"/>
      <c r="H54" s="91" t="s">
        <v>24</v>
      </c>
      <c r="I54" s="38">
        <f>I52-I53</f>
        <v>4070000</v>
      </c>
      <c r="J54" s="97"/>
    </row>
    <row r="55" spans="2:10" s="13" customFormat="1" ht="12.95" customHeight="1" x14ac:dyDescent="0.25">
      <c r="B55" s="12"/>
      <c r="C55" s="12" t="s">
        <v>25</v>
      </c>
      <c r="D55" s="12" t="s">
        <v>25</v>
      </c>
      <c r="F55" s="14"/>
      <c r="G55" s="14"/>
      <c r="H55" s="64"/>
      <c r="I55" s="22"/>
      <c r="J55" s="22"/>
    </row>
    <row r="56" spans="2:10" s="13" customFormat="1" ht="12.95" customHeight="1" x14ac:dyDescent="0.25">
      <c r="B56" s="12"/>
      <c r="C56" s="12"/>
      <c r="D56" s="12"/>
      <c r="F56" s="12"/>
      <c r="G56" s="12"/>
      <c r="I56" s="22"/>
      <c r="J56" s="22"/>
    </row>
    <row r="57" spans="2:10" s="13" customFormat="1" ht="12.95" customHeight="1" x14ac:dyDescent="0.25">
      <c r="B57" s="93"/>
      <c r="C57" s="45" t="s">
        <v>26</v>
      </c>
      <c r="D57" s="12"/>
      <c r="G57" s="13" t="s">
        <v>27</v>
      </c>
      <c r="I57" s="22"/>
      <c r="J57" s="22"/>
    </row>
    <row r="58" spans="2:10" x14ac:dyDescent="0.25">
      <c r="B58" s="60"/>
      <c r="C58" s="61"/>
      <c r="D58" s="59"/>
      <c r="E58" s="55"/>
      <c r="F58" s="61"/>
      <c r="G58" s="59"/>
      <c r="H58" s="57"/>
      <c r="I58" s="57"/>
    </row>
    <row r="59" spans="2:10" x14ac:dyDescent="0.25">
      <c r="B59" s="10"/>
      <c r="C59" s="11"/>
      <c r="D59" s="12"/>
      <c r="E59" s="13"/>
      <c r="F59" s="11"/>
      <c r="G59" s="12"/>
      <c r="H59" s="22"/>
    </row>
    <row r="60" spans="2:10" x14ac:dyDescent="0.25">
      <c r="B60" s="9"/>
    </row>
  </sheetData>
  <mergeCells count="30">
    <mergeCell ref="B41:C41"/>
    <mergeCell ref="D41:F41"/>
    <mergeCell ref="G41:H41"/>
    <mergeCell ref="C43:F43"/>
    <mergeCell ref="B37:C37"/>
    <mergeCell ref="D37:F37"/>
    <mergeCell ref="B38:C38"/>
    <mergeCell ref="B39:C39"/>
    <mergeCell ref="D39:F39"/>
    <mergeCell ref="B40:C40"/>
    <mergeCell ref="D40:F40"/>
    <mergeCell ref="D38:F38"/>
    <mergeCell ref="B34:D34"/>
    <mergeCell ref="B36:C36"/>
    <mergeCell ref="D36:F36"/>
    <mergeCell ref="G10:H10"/>
    <mergeCell ref="C12:F12"/>
    <mergeCell ref="B8:C8"/>
    <mergeCell ref="D8:F8"/>
    <mergeCell ref="B9:C9"/>
    <mergeCell ref="D9:F9"/>
    <mergeCell ref="B10:C10"/>
    <mergeCell ref="D10:F10"/>
    <mergeCell ref="B7:C7"/>
    <mergeCell ref="B3:D3"/>
    <mergeCell ref="B5:C5"/>
    <mergeCell ref="D5:F5"/>
    <mergeCell ref="B6:C6"/>
    <mergeCell ref="D6:F6"/>
    <mergeCell ref="D7:F7"/>
  </mergeCells>
  <pageMargins left="0.63" right="0.16" top="0.36" bottom="0.12" header="0.14000000000000001" footer="0.12"/>
  <pageSetup paperSize="9" orientation="portrait" horizontalDpi="360" verticalDpi="360" r:id="rId1"/>
  <ignoredErrors>
    <ignoredError sqref="C54 C23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60BF2-501A-4CC5-953A-582971705B8F}">
  <sheetPr>
    <pageSetUpPr fitToPage="1"/>
  </sheetPr>
  <dimension ref="B1:J29"/>
  <sheetViews>
    <sheetView workbookViewId="0">
      <selection activeCell="B9" sqref="B9:C9"/>
    </sheetView>
  </sheetViews>
  <sheetFormatPr defaultRowHeight="15" x14ac:dyDescent="0.25"/>
  <cols>
    <col min="1" max="1" width="9.140625" style="2"/>
    <col min="2" max="2" width="5.42578125" style="1" customWidth="1"/>
    <col min="3" max="3" width="18.140625" style="2" customWidth="1"/>
    <col min="4" max="4" width="11.28515625" style="2" customWidth="1"/>
    <col min="5" max="5" width="4.42578125" style="2" customWidth="1"/>
    <col min="6" max="6" width="12.42578125" style="2" customWidth="1"/>
    <col min="7" max="7" width="7.7109375" style="2" customWidth="1"/>
    <col min="8" max="8" width="13" style="16" customWidth="1"/>
    <col min="9" max="9" width="18" style="3" customWidth="1"/>
    <col min="10" max="10" width="5.28515625" style="3" customWidth="1"/>
    <col min="11" max="11" width="9.140625" style="2"/>
    <col min="12" max="12" width="10.140625" style="2" bestFit="1" customWidth="1"/>
    <col min="13" max="16384" width="9.140625" style="2"/>
  </cols>
  <sheetData>
    <row r="1" spans="2:10" s="5" customFormat="1" ht="15.75" x14ac:dyDescent="0.3">
      <c r="B1" s="4"/>
      <c r="H1" s="19"/>
      <c r="I1" s="39"/>
      <c r="J1" s="39"/>
    </row>
    <row r="2" spans="2:10" ht="18" customHeight="1" thickBot="1" x14ac:dyDescent="0.3">
      <c r="B2" s="6"/>
      <c r="G2" s="15"/>
      <c r="H2" s="44"/>
      <c r="I2" s="44"/>
      <c r="J2" s="44"/>
    </row>
    <row r="3" spans="2:10" s="135" customFormat="1" ht="17.100000000000001" customHeight="1" thickBot="1" x14ac:dyDescent="0.3">
      <c r="B3" s="238" t="s">
        <v>0</v>
      </c>
      <c r="C3" s="239"/>
      <c r="D3" s="240"/>
      <c r="H3" s="44"/>
      <c r="I3" s="44"/>
      <c r="J3" s="44"/>
    </row>
    <row r="4" spans="2:10" ht="10.5" customHeight="1" x14ac:dyDescent="0.25"/>
    <row r="5" spans="2:10" s="65" customFormat="1" ht="12.95" customHeight="1" x14ac:dyDescent="0.25">
      <c r="B5" s="235" t="s">
        <v>1</v>
      </c>
      <c r="C5" s="235"/>
      <c r="D5" s="241">
        <f ca="1">TODAY()</f>
        <v>45932</v>
      </c>
      <c r="E5" s="241"/>
      <c r="F5" s="241"/>
      <c r="G5" s="99"/>
      <c r="H5" s="62"/>
      <c r="I5" s="62"/>
      <c r="J5" s="62"/>
    </row>
    <row r="6" spans="2:10" s="65" customFormat="1" ht="12.95" customHeight="1" x14ac:dyDescent="0.25">
      <c r="B6" s="226" t="s">
        <v>2</v>
      </c>
      <c r="C6" s="226"/>
      <c r="D6" s="237" t="s">
        <v>103</v>
      </c>
      <c r="E6" s="237"/>
      <c r="F6" s="237"/>
      <c r="G6" s="99"/>
      <c r="H6" s="62"/>
      <c r="I6" s="63"/>
      <c r="J6" s="63"/>
    </row>
    <row r="7" spans="2:10" s="13" customFormat="1" ht="15" customHeight="1" x14ac:dyDescent="0.25">
      <c r="B7" s="226" t="s">
        <v>4</v>
      </c>
      <c r="C7" s="226"/>
      <c r="D7" s="242" t="s">
        <v>179</v>
      </c>
      <c r="E7" s="242"/>
      <c r="F7" s="242"/>
      <c r="H7" s="64"/>
      <c r="I7" s="63"/>
      <c r="J7" s="63"/>
    </row>
    <row r="8" spans="2:10" s="13" customFormat="1" ht="12.95" customHeight="1" x14ac:dyDescent="0.25">
      <c r="B8" s="226" t="s">
        <v>6</v>
      </c>
      <c r="C8" s="226"/>
      <c r="D8" s="231" t="s">
        <v>30</v>
      </c>
      <c r="E8" s="231"/>
      <c r="F8" s="231"/>
      <c r="H8" s="64"/>
      <c r="I8" s="46" t="s">
        <v>7</v>
      </c>
      <c r="J8" s="63"/>
    </row>
    <row r="9" spans="2:10" s="13" customFormat="1" ht="12.95" customHeight="1" x14ac:dyDescent="0.25">
      <c r="B9" s="226" t="s">
        <v>8</v>
      </c>
      <c r="C9" s="226"/>
      <c r="D9" s="243" t="s">
        <v>31</v>
      </c>
      <c r="E9" s="231"/>
      <c r="F9" s="231"/>
      <c r="G9" s="66"/>
      <c r="H9" s="66"/>
      <c r="I9" s="46" t="s">
        <v>10</v>
      </c>
      <c r="J9" s="63"/>
    </row>
    <row r="10" spans="2:10" s="13" customFormat="1" ht="12.95" customHeight="1" x14ac:dyDescent="0.25">
      <c r="B10" s="224" t="s">
        <v>11</v>
      </c>
      <c r="C10" s="224"/>
      <c r="D10" s="244" t="s">
        <v>31</v>
      </c>
      <c r="E10" s="231"/>
      <c r="F10" s="231"/>
      <c r="G10" s="224"/>
      <c r="H10" s="224"/>
      <c r="I10" s="67"/>
      <c r="J10" s="67"/>
    </row>
    <row r="11" spans="2:10" s="13" customFormat="1" ht="6.95" customHeight="1" x14ac:dyDescent="0.25">
      <c r="B11" s="45"/>
      <c r="H11" s="64"/>
      <c r="I11" s="22"/>
      <c r="J11" s="22"/>
    </row>
    <row r="12" spans="2:10" s="95" customFormat="1" ht="24.95" customHeight="1" x14ac:dyDescent="0.25">
      <c r="B12" s="98" t="s">
        <v>12</v>
      </c>
      <c r="C12" s="245" t="s">
        <v>13</v>
      </c>
      <c r="D12" s="245"/>
      <c r="E12" s="245"/>
      <c r="F12" s="245"/>
      <c r="G12" s="68" t="s">
        <v>14</v>
      </c>
      <c r="H12" s="69" t="s">
        <v>15</v>
      </c>
      <c r="I12" s="70" t="s">
        <v>16</v>
      </c>
      <c r="J12" s="94"/>
    </row>
    <row r="13" spans="2:10" s="13" customFormat="1" ht="12.95" customHeight="1" x14ac:dyDescent="0.25">
      <c r="B13" s="25">
        <v>1</v>
      </c>
      <c r="C13" s="132" t="s">
        <v>180</v>
      </c>
      <c r="D13" s="133"/>
      <c r="E13" s="133"/>
      <c r="F13" s="134"/>
      <c r="G13" s="28">
        <v>16</v>
      </c>
      <c r="H13" s="32">
        <v>210000</v>
      </c>
      <c r="I13" s="41">
        <f>G13*H13</f>
        <v>3360000</v>
      </c>
      <c r="J13" s="96"/>
    </row>
    <row r="14" spans="2:10" s="13" customFormat="1" ht="12.95" customHeight="1" x14ac:dyDescent="0.25">
      <c r="B14" s="26"/>
      <c r="C14" s="118"/>
      <c r="D14" s="2"/>
      <c r="E14" s="2"/>
      <c r="F14" s="119"/>
      <c r="G14" s="29"/>
      <c r="H14" s="33"/>
      <c r="I14" s="42"/>
      <c r="J14" s="96"/>
    </row>
    <row r="15" spans="2:10" s="13" customFormat="1" ht="12.95" customHeight="1" x14ac:dyDescent="0.25">
      <c r="B15" s="26"/>
      <c r="C15" s="118"/>
      <c r="D15" s="2"/>
      <c r="E15" s="2"/>
      <c r="F15" s="119"/>
      <c r="G15" s="29"/>
      <c r="H15" s="33"/>
      <c r="I15" s="42"/>
      <c r="J15" s="96"/>
    </row>
    <row r="16" spans="2:10" s="13" customFormat="1" ht="12.95" customHeight="1" x14ac:dyDescent="0.25">
      <c r="B16" s="26"/>
      <c r="C16" s="120"/>
      <c r="D16" s="8"/>
      <c r="E16" s="8"/>
      <c r="F16" s="121"/>
      <c r="G16" s="29"/>
      <c r="H16" s="33"/>
      <c r="I16" s="42"/>
      <c r="J16" s="96"/>
    </row>
    <row r="17" spans="2:10" s="13" customFormat="1" ht="12.95" customHeight="1" x14ac:dyDescent="0.25">
      <c r="B17" s="26"/>
      <c r="C17" s="118"/>
      <c r="D17" s="2"/>
      <c r="E17" s="2"/>
      <c r="F17" s="119"/>
      <c r="G17" s="29"/>
      <c r="H17" s="33"/>
      <c r="I17" s="42"/>
      <c r="J17" s="96"/>
    </row>
    <row r="18" spans="2:10" s="13" customFormat="1" ht="12.95" customHeight="1" x14ac:dyDescent="0.25">
      <c r="B18" s="26"/>
      <c r="C18" s="118"/>
      <c r="D18" s="2"/>
      <c r="E18" s="2"/>
      <c r="F18" s="119"/>
      <c r="G18" s="29"/>
      <c r="H18" s="33"/>
      <c r="I18" s="42"/>
      <c r="J18" s="96"/>
    </row>
    <row r="19" spans="2:10" s="13" customFormat="1" ht="12.95" customHeight="1" x14ac:dyDescent="0.25">
      <c r="B19" s="26"/>
      <c r="C19" s="118"/>
      <c r="D19" s="2"/>
      <c r="E19" s="2"/>
      <c r="F19" s="119"/>
      <c r="G19" s="30"/>
      <c r="H19" s="34"/>
      <c r="I19" s="42"/>
      <c r="J19" s="96"/>
    </row>
    <row r="20" spans="2:10" s="13" customFormat="1" ht="12.95" customHeight="1" x14ac:dyDescent="0.25">
      <c r="B20" s="27"/>
      <c r="C20" s="122"/>
      <c r="D20" s="123"/>
      <c r="E20" s="123"/>
      <c r="F20" s="124"/>
      <c r="G20" s="31"/>
      <c r="H20" s="35"/>
      <c r="I20" s="43"/>
      <c r="J20" s="96"/>
    </row>
    <row r="21" spans="2:10" s="13" customFormat="1" ht="12.95" customHeight="1" x14ac:dyDescent="0.25">
      <c r="B21" s="88" t="s">
        <v>17</v>
      </c>
      <c r="H21" s="89" t="s">
        <v>18</v>
      </c>
      <c r="I21" s="48">
        <f>SUM(I13:I20)</f>
        <v>3360000</v>
      </c>
      <c r="J21" s="94"/>
    </row>
    <row r="22" spans="2:10" s="13" customFormat="1" ht="12.95" customHeight="1" x14ac:dyDescent="0.25">
      <c r="B22" s="12"/>
      <c r="C22" s="12" t="s">
        <v>19</v>
      </c>
      <c r="D22" s="12" t="s">
        <v>20</v>
      </c>
      <c r="H22" s="91" t="s">
        <v>21</v>
      </c>
      <c r="I22" s="48">
        <v>0</v>
      </c>
      <c r="J22" s="94"/>
    </row>
    <row r="23" spans="2:10" s="13" customFormat="1" ht="12.95" customHeight="1" x14ac:dyDescent="0.25">
      <c r="B23" s="14"/>
      <c r="C23" s="14" t="s">
        <v>22</v>
      </c>
      <c r="D23" s="14" t="s">
        <v>23</v>
      </c>
      <c r="F23" s="12"/>
      <c r="G23" s="12"/>
      <c r="H23" s="91" t="s">
        <v>24</v>
      </c>
      <c r="I23" s="38">
        <f>I21-I22</f>
        <v>3360000</v>
      </c>
      <c r="J23" s="97"/>
    </row>
    <row r="24" spans="2:10" s="13" customFormat="1" ht="12.95" customHeight="1" x14ac:dyDescent="0.25">
      <c r="B24" s="12"/>
      <c r="C24" s="12" t="s">
        <v>25</v>
      </c>
      <c r="D24" s="12" t="s">
        <v>25</v>
      </c>
      <c r="F24" s="14"/>
      <c r="G24" s="14"/>
      <c r="H24" s="64"/>
      <c r="I24" s="22"/>
      <c r="J24" s="22"/>
    </row>
    <row r="25" spans="2:10" s="13" customFormat="1" ht="12.95" customHeight="1" x14ac:dyDescent="0.25">
      <c r="B25" s="12"/>
      <c r="C25" s="12"/>
      <c r="D25" s="12"/>
      <c r="F25" s="12"/>
      <c r="G25" s="12"/>
      <c r="I25" s="22"/>
      <c r="J25" s="22"/>
    </row>
    <row r="26" spans="2:10" s="13" customFormat="1" ht="12.95" customHeight="1" x14ac:dyDescent="0.25">
      <c r="B26" s="93"/>
      <c r="C26" s="45" t="s">
        <v>26</v>
      </c>
      <c r="D26" s="12"/>
      <c r="G26" s="13" t="s">
        <v>27</v>
      </c>
      <c r="I26" s="22"/>
      <c r="J26" s="22"/>
    </row>
    <row r="27" spans="2:10" s="55" customFormat="1" ht="12.95" customHeight="1" x14ac:dyDescent="0.25">
      <c r="B27" s="60"/>
      <c r="C27" s="56"/>
      <c r="D27" s="58"/>
      <c r="I27" s="57"/>
      <c r="J27" s="57"/>
    </row>
    <row r="28" spans="2:10" s="55" customFormat="1" ht="12.95" customHeight="1" x14ac:dyDescent="0.25">
      <c r="B28" s="60"/>
      <c r="C28" s="56"/>
      <c r="D28" s="58"/>
      <c r="I28" s="57"/>
      <c r="J28" s="57"/>
    </row>
    <row r="29" spans="2:10" s="55" customFormat="1" ht="12.95" customHeight="1" x14ac:dyDescent="0.25">
      <c r="B29" s="60"/>
      <c r="C29" s="56"/>
      <c r="D29" s="58"/>
      <c r="I29" s="57"/>
      <c r="J29" s="57"/>
    </row>
  </sheetData>
  <mergeCells count="15">
    <mergeCell ref="G10:H10"/>
    <mergeCell ref="C12:F12"/>
    <mergeCell ref="B8:C8"/>
    <mergeCell ref="D8:F8"/>
    <mergeCell ref="B9:C9"/>
    <mergeCell ref="D9:F9"/>
    <mergeCell ref="B10:C10"/>
    <mergeCell ref="D10:F10"/>
    <mergeCell ref="B3:D3"/>
    <mergeCell ref="B5:C5"/>
    <mergeCell ref="D5:F5"/>
    <mergeCell ref="B6:C6"/>
    <mergeCell ref="D6:F6"/>
    <mergeCell ref="B7:C7"/>
    <mergeCell ref="D7:F7"/>
  </mergeCells>
  <pageMargins left="0.63" right="0.16" top="0.36" bottom="0.12" header="0.14000000000000001" footer="0.12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97D89-91B9-4DBD-A8C1-404593A57026}">
  <sheetPr codeName="Sheet3">
    <pageSetUpPr fitToPage="1"/>
  </sheetPr>
  <dimension ref="B1:N31"/>
  <sheetViews>
    <sheetView workbookViewId="0">
      <selection activeCell="L35" sqref="L35"/>
    </sheetView>
  </sheetViews>
  <sheetFormatPr defaultRowHeight="15" x14ac:dyDescent="0.25"/>
  <cols>
    <col min="1" max="1" width="9.140625" style="2"/>
    <col min="2" max="2" width="5.140625" style="1" customWidth="1"/>
    <col min="3" max="3" width="6.140625" style="2" customWidth="1"/>
    <col min="4" max="4" width="10.42578125" style="2" customWidth="1"/>
    <col min="5" max="5" width="11" style="2" customWidth="1"/>
    <col min="6" max="6" width="6.28515625" style="2" customWidth="1"/>
    <col min="7" max="7" width="2.85546875" style="2" customWidth="1"/>
    <col min="8" max="8" width="4.5703125" style="2" customWidth="1"/>
    <col min="9" max="9" width="4.140625" style="2" customWidth="1"/>
    <col min="10" max="10" width="3.5703125" style="2" customWidth="1"/>
    <col min="11" max="11" width="7.42578125" style="2" customWidth="1"/>
    <col min="12" max="12" width="12.5703125" style="16" customWidth="1"/>
    <col min="13" max="13" width="16.140625" style="3" customWidth="1"/>
    <col min="14" max="14" width="5.28515625" style="3" customWidth="1"/>
    <col min="15" max="16384" width="9.140625" style="2"/>
  </cols>
  <sheetData>
    <row r="1" spans="2:14" s="5" customFormat="1" ht="15.75" x14ac:dyDescent="0.3">
      <c r="B1" s="4"/>
      <c r="L1" s="19"/>
      <c r="M1" s="39"/>
      <c r="N1" s="39"/>
    </row>
    <row r="2" spans="2:14" ht="18" customHeight="1" thickBot="1" x14ac:dyDescent="0.3">
      <c r="B2" s="6"/>
      <c r="K2" s="15"/>
      <c r="L2" s="44"/>
      <c r="M2" s="44"/>
      <c r="N2" s="44"/>
    </row>
    <row r="3" spans="2:14" ht="15" customHeight="1" thickBot="1" x14ac:dyDescent="0.3">
      <c r="B3" s="232" t="s">
        <v>0</v>
      </c>
      <c r="C3" s="233"/>
      <c r="D3" s="233"/>
      <c r="E3" s="233"/>
      <c r="F3" s="234"/>
      <c r="L3" s="44"/>
      <c r="M3" s="44"/>
      <c r="N3" s="44"/>
    </row>
    <row r="4" spans="2:14" ht="10.5" customHeight="1" x14ac:dyDescent="0.25"/>
    <row r="5" spans="2:14" s="65" customFormat="1" ht="12.95" customHeight="1" x14ac:dyDescent="0.25">
      <c r="B5" s="224" t="s">
        <v>1</v>
      </c>
      <c r="C5" s="224"/>
      <c r="D5" s="224"/>
      <c r="E5" s="241">
        <f ca="1">TODAY()</f>
        <v>45932</v>
      </c>
      <c r="F5" s="241"/>
      <c r="G5" s="241"/>
      <c r="H5" s="241"/>
      <c r="I5" s="241"/>
      <c r="J5" s="297"/>
      <c r="K5" s="99"/>
      <c r="L5" s="62"/>
      <c r="M5" s="62"/>
      <c r="N5" s="62"/>
    </row>
    <row r="6" spans="2:14" s="65" customFormat="1" ht="12.95" customHeight="1" x14ac:dyDescent="0.25">
      <c r="B6" s="226" t="s">
        <v>2</v>
      </c>
      <c r="C6" s="226"/>
      <c r="D6" s="226"/>
      <c r="E6" s="300" t="str">
        <f>'OKTOBER 2025'!C14</f>
        <v>TRN/X/NTC/2025/0007</v>
      </c>
      <c r="F6" s="300"/>
      <c r="G6" s="300"/>
      <c r="H6" s="300"/>
      <c r="I6" s="300"/>
      <c r="J6" s="298"/>
      <c r="K6" s="99"/>
      <c r="L6" s="62"/>
      <c r="M6" s="63"/>
      <c r="N6" s="63"/>
    </row>
    <row r="7" spans="2:14" s="13" customFormat="1" ht="15" customHeight="1" x14ac:dyDescent="0.25">
      <c r="B7" s="226" t="s">
        <v>4</v>
      </c>
      <c r="C7" s="226"/>
      <c r="D7" s="226"/>
      <c r="E7" s="242" t="str">
        <f>'OKTOBER 2025'!D14</f>
        <v>KANG RIFAN AMIRULAH</v>
      </c>
      <c r="F7" s="242"/>
      <c r="G7" s="242"/>
      <c r="H7" s="242"/>
      <c r="I7" s="242"/>
      <c r="J7" s="242"/>
      <c r="L7" s="64"/>
      <c r="M7" s="63"/>
      <c r="N7" s="63"/>
    </row>
    <row r="8" spans="2:14" s="13" customFormat="1" ht="12.95" customHeight="1" x14ac:dyDescent="0.25">
      <c r="B8" s="226" t="s">
        <v>6</v>
      </c>
      <c r="C8" s="226"/>
      <c r="D8" s="226"/>
      <c r="E8" s="251" t="s">
        <v>30</v>
      </c>
      <c r="F8" s="251"/>
      <c r="G8" s="251"/>
      <c r="H8" s="251"/>
      <c r="I8" s="251"/>
      <c r="J8" s="2"/>
      <c r="L8" s="64"/>
      <c r="M8" s="46" t="s">
        <v>7</v>
      </c>
      <c r="N8" s="63"/>
    </row>
    <row r="9" spans="2:14" s="13" customFormat="1" ht="12.95" customHeight="1" x14ac:dyDescent="0.25">
      <c r="B9" s="226" t="s">
        <v>8</v>
      </c>
      <c r="C9" s="226"/>
      <c r="D9" s="226"/>
      <c r="E9" s="250">
        <f>'OKTOBER 2025'!E14</f>
        <v>0</v>
      </c>
      <c r="F9" s="250"/>
      <c r="G9" s="250"/>
      <c r="H9" s="250"/>
      <c r="I9" s="250"/>
      <c r="J9" s="2"/>
      <c r="K9" s="66"/>
      <c r="L9" s="66"/>
      <c r="M9" s="46" t="s">
        <v>10</v>
      </c>
      <c r="N9" s="63"/>
    </row>
    <row r="10" spans="2:14" s="13" customFormat="1" ht="12.95" customHeight="1" x14ac:dyDescent="0.25">
      <c r="B10" s="224" t="s">
        <v>11</v>
      </c>
      <c r="C10" s="224"/>
      <c r="D10" s="224"/>
      <c r="E10" s="222"/>
      <c r="F10" s="290"/>
      <c r="G10" s="148"/>
      <c r="H10" s="148"/>
      <c r="I10" s="148"/>
      <c r="J10" s="148"/>
      <c r="K10" s="148"/>
      <c r="L10" s="148"/>
      <c r="M10" s="67"/>
      <c r="N10" s="67"/>
    </row>
    <row r="11" spans="2:14" s="13" customFormat="1" ht="6.95" customHeight="1" x14ac:dyDescent="0.25">
      <c r="B11" s="45"/>
      <c r="L11" s="64"/>
      <c r="M11" s="22"/>
      <c r="N11" s="22"/>
    </row>
    <row r="12" spans="2:14" s="95" customFormat="1" ht="37.5" customHeight="1" x14ac:dyDescent="0.25">
      <c r="B12" s="100" t="s">
        <v>12</v>
      </c>
      <c r="C12" s="246" t="s">
        <v>13</v>
      </c>
      <c r="D12" s="246"/>
      <c r="E12" s="246"/>
      <c r="F12" s="246"/>
      <c r="G12" s="246"/>
      <c r="H12" s="246"/>
      <c r="I12" s="246"/>
      <c r="J12" s="246"/>
      <c r="K12" s="23" t="s">
        <v>14</v>
      </c>
      <c r="L12" s="24" t="s">
        <v>15</v>
      </c>
      <c r="M12" s="53" t="s">
        <v>16</v>
      </c>
      <c r="N12" s="94"/>
    </row>
    <row r="13" spans="2:14" s="13" customFormat="1" ht="12.95" customHeight="1" x14ac:dyDescent="0.25">
      <c r="B13" s="71">
        <v>1</v>
      </c>
      <c r="C13" s="132" t="s">
        <v>291</v>
      </c>
      <c r="D13" s="133" t="str">
        <f>'OKTOBER 2025'!H14</f>
        <v>SPANDEK</v>
      </c>
      <c r="E13" s="133" t="str">
        <f>'OKTOBER 2025'!G14</f>
        <v>SILVER</v>
      </c>
      <c r="F13" s="294">
        <f>'OKTOBER 2025'!I14</f>
        <v>0.35</v>
      </c>
      <c r="G13" s="295" t="s">
        <v>292</v>
      </c>
      <c r="H13" s="296">
        <f>'OKTOBER 2025'!J14</f>
        <v>2.2000000000000002</v>
      </c>
      <c r="I13" s="133" t="s">
        <v>293</v>
      </c>
      <c r="J13" s="134"/>
      <c r="K13" s="299">
        <f>'OKTOBER 2025'!K14</f>
        <v>6</v>
      </c>
      <c r="L13" s="49">
        <f>'OKTOBER 2025'!M14</f>
        <v>105000</v>
      </c>
      <c r="M13" s="41">
        <f>K13*L13</f>
        <v>630000</v>
      </c>
      <c r="N13" s="96"/>
    </row>
    <row r="14" spans="2:14" s="13" customFormat="1" ht="12.95" customHeight="1" x14ac:dyDescent="0.25">
      <c r="B14" s="73"/>
      <c r="C14" s="118"/>
      <c r="D14" s="291"/>
      <c r="E14" s="291"/>
      <c r="F14" s="2"/>
      <c r="G14" s="2"/>
      <c r="H14" s="2"/>
      <c r="I14" s="2"/>
      <c r="J14" s="119"/>
      <c r="K14" s="29"/>
      <c r="L14" s="50"/>
      <c r="M14" s="42"/>
      <c r="N14" s="96"/>
    </row>
    <row r="15" spans="2:14" s="13" customFormat="1" ht="12.95" customHeight="1" x14ac:dyDescent="0.25">
      <c r="B15" s="73"/>
      <c r="C15" s="118"/>
      <c r="D15" s="291"/>
      <c r="E15" s="291"/>
      <c r="J15" s="79"/>
      <c r="K15" s="76"/>
      <c r="L15" s="50"/>
      <c r="M15" s="42"/>
      <c r="N15" s="96"/>
    </row>
    <row r="16" spans="2:14" s="13" customFormat="1" ht="12.95" customHeight="1" x14ac:dyDescent="0.25">
      <c r="B16" s="73"/>
      <c r="C16" s="74"/>
      <c r="D16" s="292"/>
      <c r="E16" s="292"/>
      <c r="F16" s="65"/>
      <c r="G16" s="65"/>
      <c r="H16" s="65"/>
      <c r="I16" s="65"/>
      <c r="J16" s="75"/>
      <c r="K16" s="76"/>
      <c r="L16" s="128"/>
      <c r="M16" s="77"/>
      <c r="N16" s="96"/>
    </row>
    <row r="17" spans="2:14" s="13" customFormat="1" ht="12.95" customHeight="1" x14ac:dyDescent="0.25">
      <c r="B17" s="73"/>
      <c r="C17" s="78"/>
      <c r="D17" s="293"/>
      <c r="E17" s="293"/>
      <c r="J17" s="79"/>
      <c r="K17" s="76"/>
      <c r="L17" s="128"/>
      <c r="M17" s="77"/>
      <c r="N17" s="96"/>
    </row>
    <row r="18" spans="2:14" s="13" customFormat="1" ht="12.95" customHeight="1" x14ac:dyDescent="0.25">
      <c r="B18" s="73"/>
      <c r="C18" s="78"/>
      <c r="D18" s="293"/>
      <c r="E18" s="293"/>
      <c r="J18" s="79"/>
      <c r="K18" s="76"/>
      <c r="L18" s="128"/>
      <c r="M18" s="77"/>
      <c r="N18" s="96"/>
    </row>
    <row r="19" spans="2:14" s="13" customFormat="1" ht="12.95" customHeight="1" x14ac:dyDescent="0.25">
      <c r="B19" s="73"/>
      <c r="C19" s="78"/>
      <c r="D19" s="293"/>
      <c r="E19" s="293"/>
      <c r="J19" s="79"/>
      <c r="K19" s="80"/>
      <c r="L19" s="129"/>
      <c r="M19" s="77"/>
      <c r="N19" s="96"/>
    </row>
    <row r="20" spans="2:14" s="13" customFormat="1" ht="12.95" customHeight="1" x14ac:dyDescent="0.25">
      <c r="B20" s="81"/>
      <c r="C20" s="82"/>
      <c r="D20" s="83"/>
      <c r="E20" s="83"/>
      <c r="F20" s="83"/>
      <c r="G20" s="83"/>
      <c r="H20" s="83"/>
      <c r="I20" s="83"/>
      <c r="J20" s="84"/>
      <c r="K20" s="85"/>
      <c r="L20" s="130"/>
      <c r="M20" s="87"/>
      <c r="N20" s="96"/>
    </row>
    <row r="21" spans="2:14" s="13" customFormat="1" ht="12.95" customHeight="1" x14ac:dyDescent="0.25">
      <c r="B21" s="88" t="s">
        <v>17</v>
      </c>
      <c r="L21" s="89" t="s">
        <v>18</v>
      </c>
      <c r="M21" s="35">
        <f>SUM(M13:M20)</f>
        <v>630000</v>
      </c>
      <c r="N21" s="94"/>
    </row>
    <row r="22" spans="2:14" s="13" customFormat="1" ht="12.95" customHeight="1" x14ac:dyDescent="0.25">
      <c r="B22" s="12"/>
      <c r="C22" s="12" t="s">
        <v>19</v>
      </c>
      <c r="D22" s="12"/>
      <c r="E22" s="12"/>
      <c r="F22" s="12" t="s">
        <v>20</v>
      </c>
      <c r="L22" s="91" t="s">
        <v>21</v>
      </c>
      <c r="M22" s="48"/>
      <c r="N22" s="94"/>
    </row>
    <row r="23" spans="2:14" s="13" customFormat="1" ht="15" customHeight="1" x14ac:dyDescent="0.25">
      <c r="B23" s="14"/>
      <c r="C23" s="14" t="s">
        <v>22</v>
      </c>
      <c r="D23" s="14"/>
      <c r="E23" s="14"/>
      <c r="F23" s="14" t="s">
        <v>23</v>
      </c>
      <c r="J23" s="12"/>
      <c r="K23" s="12"/>
      <c r="L23" s="91" t="s">
        <v>24</v>
      </c>
      <c r="M23" s="38">
        <f>M21-M22</f>
        <v>630000</v>
      </c>
      <c r="N23" s="97"/>
    </row>
    <row r="24" spans="2:14" s="13" customFormat="1" ht="12.95" customHeight="1" x14ac:dyDescent="0.25">
      <c r="B24" s="12"/>
      <c r="C24" s="12" t="s">
        <v>25</v>
      </c>
      <c r="D24" s="12"/>
      <c r="E24" s="12"/>
      <c r="F24" s="12" t="s">
        <v>25</v>
      </c>
      <c r="J24" s="14"/>
      <c r="K24" s="14"/>
      <c r="L24" s="64"/>
      <c r="M24" s="22"/>
      <c r="N24" s="22"/>
    </row>
    <row r="25" spans="2:14" s="13" customFormat="1" ht="6.75" customHeight="1" x14ac:dyDescent="0.25">
      <c r="B25" s="12"/>
      <c r="C25" s="12"/>
      <c r="D25" s="12"/>
      <c r="E25" s="12"/>
      <c r="F25" s="12"/>
      <c r="J25" s="12"/>
      <c r="K25" s="12"/>
      <c r="M25" s="22"/>
      <c r="N25" s="22"/>
    </row>
    <row r="26" spans="2:14" s="13" customFormat="1" ht="12.95" customHeight="1" x14ac:dyDescent="0.25">
      <c r="B26" s="93"/>
      <c r="C26" s="45" t="s">
        <v>26</v>
      </c>
      <c r="D26" s="45"/>
      <c r="E26" s="45"/>
      <c r="F26" s="12"/>
      <c r="K26" s="13" t="s">
        <v>27</v>
      </c>
      <c r="M26" s="22"/>
      <c r="N26" s="22"/>
    </row>
    <row r="27" spans="2:14" s="55" customFormat="1" ht="12.95" customHeight="1" x14ac:dyDescent="0.25">
      <c r="B27" s="60"/>
      <c r="C27" s="56"/>
      <c r="D27" s="56"/>
      <c r="E27" s="56"/>
      <c r="F27" s="58"/>
      <c r="M27" s="57"/>
      <c r="N27" s="57"/>
    </row>
    <row r="28" spans="2:14" s="55" customFormat="1" ht="12.95" customHeight="1" x14ac:dyDescent="0.25">
      <c r="B28" s="60"/>
      <c r="C28" s="56"/>
      <c r="D28" s="56"/>
      <c r="E28" s="56"/>
      <c r="F28" s="58"/>
      <c r="M28" s="57"/>
      <c r="N28" s="57"/>
    </row>
    <row r="29" spans="2:14" s="55" customFormat="1" ht="12.95" customHeight="1" x14ac:dyDescent="0.25">
      <c r="B29" s="60"/>
      <c r="C29" s="56"/>
      <c r="D29" s="56"/>
      <c r="E29" s="56"/>
      <c r="F29" s="58"/>
      <c r="M29" s="57"/>
      <c r="N29" s="57"/>
    </row>
    <row r="30" spans="2:14" s="55" customFormat="1" ht="12.95" customHeight="1" x14ac:dyDescent="0.25">
      <c r="B30" s="60"/>
      <c r="C30" s="56"/>
      <c r="D30" s="56"/>
      <c r="E30" s="56"/>
      <c r="F30" s="58"/>
      <c r="M30" s="57"/>
      <c r="N30" s="57"/>
    </row>
    <row r="31" spans="2:14" ht="12" customHeight="1" x14ac:dyDescent="0.25">
      <c r="B31" s="10"/>
      <c r="C31" s="11"/>
      <c r="D31" s="11"/>
      <c r="E31" s="11"/>
      <c r="F31" s="12"/>
      <c r="G31" s="13"/>
      <c r="H31" s="13"/>
      <c r="I31" s="13"/>
      <c r="J31" s="11"/>
      <c r="K31" s="12"/>
      <c r="L31" s="22"/>
    </row>
  </sheetData>
  <mergeCells count="13">
    <mergeCell ref="B8:D8"/>
    <mergeCell ref="B7:D7"/>
    <mergeCell ref="B6:D6"/>
    <mergeCell ref="B5:D5"/>
    <mergeCell ref="E9:I9"/>
    <mergeCell ref="E8:I8"/>
    <mergeCell ref="E6:I6"/>
    <mergeCell ref="E5:I5"/>
    <mergeCell ref="E7:J7"/>
    <mergeCell ref="B3:F3"/>
    <mergeCell ref="C12:J12"/>
    <mergeCell ref="B10:D10"/>
    <mergeCell ref="B9:D9"/>
  </mergeCells>
  <pageMargins left="0.62" right="0.16" top="0.36" bottom="0.12" header="0.14000000000000001" footer="0.12"/>
  <pageSetup paperSize="9" orientation="portrait" horizontalDpi="360" verticalDpi="360" r:id="rId1"/>
  <ignoredErrors>
    <ignoredError sqref="C2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DBA8-81A2-487F-82C2-6AD1101369BD}">
  <sheetPr>
    <pageSetUpPr fitToPage="1"/>
  </sheetPr>
  <dimension ref="A3:P90"/>
  <sheetViews>
    <sheetView tabSelected="1" workbookViewId="0">
      <pane ySplit="6" topLeftCell="A7" activePane="bottomLeft" state="frozen"/>
      <selection pane="bottomLeft" activeCell="D25" sqref="D25"/>
    </sheetView>
  </sheetViews>
  <sheetFormatPr defaultRowHeight="15" x14ac:dyDescent="0.25"/>
  <cols>
    <col min="1" max="1" width="9.140625" style="1"/>
    <col min="2" max="2" width="14.28515625" style="116" bestFit="1" customWidth="1"/>
    <col min="3" max="3" width="26.28515625" style="1" bestFit="1" customWidth="1"/>
    <col min="4" max="4" width="32.42578125" style="2" customWidth="1"/>
    <col min="5" max="5" width="16.85546875" style="2" bestFit="1" customWidth="1"/>
    <col min="6" max="6" width="10.140625" style="1" customWidth="1"/>
    <col min="7" max="7" width="11.85546875" style="1" customWidth="1"/>
    <col min="8" max="8" width="10.85546875" style="1" customWidth="1"/>
    <col min="9" max="9" width="10.42578125" style="106" customWidth="1"/>
    <col min="10" max="10" width="10.28515625" style="1" customWidth="1"/>
    <col min="11" max="11" width="9.5703125" style="1" customWidth="1"/>
    <col min="12" max="12" width="10.28515625" style="1" bestFit="1" customWidth="1"/>
    <col min="13" max="13" width="14" style="3" customWidth="1"/>
    <col min="14" max="14" width="18.28515625" style="3" bestFit="1" customWidth="1"/>
    <col min="15" max="15" width="28.140625" style="3" hidden="1" customWidth="1"/>
    <col min="16" max="16" width="31.28515625" style="1" customWidth="1"/>
    <col min="17" max="16384" width="9.140625" style="2"/>
  </cols>
  <sheetData>
    <row r="3" spans="1:16" ht="21" x14ac:dyDescent="0.25">
      <c r="A3" s="170"/>
      <c r="B3" s="254" t="s">
        <v>190</v>
      </c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</row>
    <row r="4" spans="1:16" ht="15.75" x14ac:dyDescent="0.25">
      <c r="A4" s="170"/>
      <c r="B4" s="171"/>
      <c r="C4" s="172" t="s">
        <v>32</v>
      </c>
      <c r="D4" s="173"/>
      <c r="E4" s="173"/>
      <c r="F4" s="170"/>
      <c r="G4" s="170"/>
      <c r="H4" s="170"/>
      <c r="I4" s="174"/>
      <c r="J4" s="170"/>
      <c r="K4" s="170"/>
      <c r="L4" s="170"/>
      <c r="M4" s="175"/>
      <c r="N4" s="175"/>
      <c r="O4" s="175"/>
      <c r="P4" s="170"/>
    </row>
    <row r="5" spans="1:16" s="6" customFormat="1" ht="15.75" x14ac:dyDescent="0.25">
      <c r="A5" s="172"/>
      <c r="B5" s="255" t="s">
        <v>125</v>
      </c>
      <c r="C5" s="257" t="s">
        <v>33</v>
      </c>
      <c r="D5" s="257" t="s">
        <v>34</v>
      </c>
      <c r="E5" s="257" t="s">
        <v>124</v>
      </c>
      <c r="F5" s="257" t="s">
        <v>35</v>
      </c>
      <c r="G5" s="259" t="s">
        <v>36</v>
      </c>
      <c r="H5" s="260"/>
      <c r="I5" s="260"/>
      <c r="J5" s="260"/>
      <c r="K5" s="260"/>
      <c r="L5" s="261"/>
      <c r="M5" s="262" t="s">
        <v>37</v>
      </c>
      <c r="N5" s="263"/>
      <c r="O5" s="176"/>
      <c r="P5" s="177"/>
    </row>
    <row r="6" spans="1:16" s="104" customFormat="1" ht="31.5" x14ac:dyDescent="0.25">
      <c r="A6" s="178" t="s">
        <v>187</v>
      </c>
      <c r="B6" s="256"/>
      <c r="C6" s="258"/>
      <c r="D6" s="258"/>
      <c r="E6" s="258"/>
      <c r="F6" s="258"/>
      <c r="G6" s="179" t="s">
        <v>38</v>
      </c>
      <c r="H6" s="179" t="s">
        <v>39</v>
      </c>
      <c r="I6" s="180" t="s">
        <v>40</v>
      </c>
      <c r="J6" s="179" t="s">
        <v>41</v>
      </c>
      <c r="K6" s="179" t="s">
        <v>42</v>
      </c>
      <c r="L6" s="179" t="s">
        <v>43</v>
      </c>
      <c r="M6" s="181" t="s">
        <v>44</v>
      </c>
      <c r="N6" s="181" t="s">
        <v>45</v>
      </c>
      <c r="O6" s="179" t="s">
        <v>46</v>
      </c>
      <c r="P6" s="179" t="s">
        <v>46</v>
      </c>
    </row>
    <row r="7" spans="1:16" ht="18" customHeight="1" x14ac:dyDescent="0.25">
      <c r="A7" s="170">
        <f>ROW()-ROW($A$6)</f>
        <v>1</v>
      </c>
      <c r="B7" s="182">
        <v>45931</v>
      </c>
      <c r="C7" s="183" t="s">
        <v>197</v>
      </c>
      <c r="D7" s="184" t="s">
        <v>134</v>
      </c>
      <c r="E7" s="185"/>
      <c r="F7" s="183" t="s">
        <v>50</v>
      </c>
      <c r="G7" s="183" t="s">
        <v>54</v>
      </c>
      <c r="H7" s="183" t="s">
        <v>52</v>
      </c>
      <c r="I7" s="186">
        <v>0.25</v>
      </c>
      <c r="J7" s="186">
        <v>4</v>
      </c>
      <c r="K7" s="187">
        <v>16</v>
      </c>
      <c r="L7" s="186">
        <f>J7*K7</f>
        <v>64</v>
      </c>
      <c r="M7" s="188">
        <v>140000</v>
      </c>
      <c r="N7" s="188">
        <f>K7*M7</f>
        <v>2240000</v>
      </c>
      <c r="O7" s="188"/>
      <c r="P7" s="183"/>
    </row>
    <row r="8" spans="1:16" ht="18" customHeight="1" x14ac:dyDescent="0.25">
      <c r="A8" s="170">
        <f t="shared" ref="A8:A71" si="0">ROW()-ROW($A$6)</f>
        <v>2</v>
      </c>
      <c r="B8" s="182">
        <v>45931</v>
      </c>
      <c r="C8" s="183" t="s">
        <v>198</v>
      </c>
      <c r="D8" s="189" t="s">
        <v>278</v>
      </c>
      <c r="E8" s="185" t="s">
        <v>279</v>
      </c>
      <c r="F8" s="183" t="s">
        <v>50</v>
      </c>
      <c r="G8" s="183" t="s">
        <v>51</v>
      </c>
      <c r="H8" s="183" t="s">
        <v>52</v>
      </c>
      <c r="I8" s="186">
        <v>0.3</v>
      </c>
      <c r="J8" s="186">
        <v>7.5</v>
      </c>
      <c r="K8" s="187">
        <v>11</v>
      </c>
      <c r="L8" s="186">
        <f t="shared" ref="L8:L88" si="1">J8*K8</f>
        <v>82.5</v>
      </c>
      <c r="M8" s="188">
        <v>322000</v>
      </c>
      <c r="N8" s="188">
        <f t="shared" ref="N8:N73" si="2">K8*M8</f>
        <v>3542000</v>
      </c>
      <c r="O8" s="188"/>
      <c r="P8" s="183" t="s">
        <v>283</v>
      </c>
    </row>
    <row r="9" spans="1:16" ht="18" customHeight="1" x14ac:dyDescent="0.25">
      <c r="A9" s="170">
        <f t="shared" si="0"/>
        <v>3</v>
      </c>
      <c r="B9" s="182">
        <v>45931</v>
      </c>
      <c r="C9" s="183" t="s">
        <v>199</v>
      </c>
      <c r="D9" s="189" t="s">
        <v>280</v>
      </c>
      <c r="E9" s="185" t="s">
        <v>281</v>
      </c>
      <c r="F9" s="183" t="s">
        <v>50</v>
      </c>
      <c r="G9" s="183" t="s">
        <v>54</v>
      </c>
      <c r="H9" s="183" t="s">
        <v>55</v>
      </c>
      <c r="I9" s="186">
        <v>0.25</v>
      </c>
      <c r="J9" s="186">
        <v>5</v>
      </c>
      <c r="K9" s="187">
        <v>34</v>
      </c>
      <c r="L9" s="186">
        <f t="shared" si="1"/>
        <v>170</v>
      </c>
      <c r="M9" s="188">
        <v>190000</v>
      </c>
      <c r="N9" s="188">
        <f t="shared" si="2"/>
        <v>6460000</v>
      </c>
      <c r="O9" s="188"/>
      <c r="P9" s="252" t="s">
        <v>285</v>
      </c>
    </row>
    <row r="10" spans="1:16" ht="18" customHeight="1" x14ac:dyDescent="0.25">
      <c r="A10" s="170"/>
      <c r="B10" s="182"/>
      <c r="C10" s="183"/>
      <c r="D10" s="189"/>
      <c r="E10" s="189"/>
      <c r="F10" s="183" t="s">
        <v>50</v>
      </c>
      <c r="G10" s="183" t="s">
        <v>54</v>
      </c>
      <c r="H10" s="183" t="s">
        <v>55</v>
      </c>
      <c r="I10" s="186">
        <v>0.25</v>
      </c>
      <c r="J10" s="186">
        <v>6</v>
      </c>
      <c r="K10" s="187">
        <v>34</v>
      </c>
      <c r="L10" s="186">
        <f t="shared" si="1"/>
        <v>204</v>
      </c>
      <c r="M10" s="188">
        <v>228000</v>
      </c>
      <c r="N10" s="188">
        <f t="shared" si="2"/>
        <v>7752000</v>
      </c>
      <c r="O10" s="188"/>
      <c r="P10" s="253"/>
    </row>
    <row r="11" spans="1:16" ht="18" customHeight="1" x14ac:dyDescent="0.25">
      <c r="A11" s="170">
        <f t="shared" si="0"/>
        <v>5</v>
      </c>
      <c r="B11" s="182">
        <v>45931</v>
      </c>
      <c r="C11" s="183" t="s">
        <v>200</v>
      </c>
      <c r="D11" s="184" t="s">
        <v>282</v>
      </c>
      <c r="E11" s="189"/>
      <c r="F11" s="183" t="s">
        <v>61</v>
      </c>
      <c r="G11" s="183" t="s">
        <v>51</v>
      </c>
      <c r="H11" s="183" t="s">
        <v>52</v>
      </c>
      <c r="I11" s="186">
        <v>0.3</v>
      </c>
      <c r="J11" s="186">
        <v>6.2</v>
      </c>
      <c r="K11" s="187">
        <v>7</v>
      </c>
      <c r="L11" s="186">
        <f t="shared" si="1"/>
        <v>43.4</v>
      </c>
      <c r="M11" s="188">
        <v>266000</v>
      </c>
      <c r="N11" s="188">
        <f t="shared" si="2"/>
        <v>1862000</v>
      </c>
      <c r="O11" s="188"/>
      <c r="P11" s="183" t="s">
        <v>284</v>
      </c>
    </row>
    <row r="12" spans="1:16" ht="18" customHeight="1" x14ac:dyDescent="0.25">
      <c r="A12" s="170">
        <f t="shared" si="0"/>
        <v>6</v>
      </c>
      <c r="B12" s="190">
        <v>45659</v>
      </c>
      <c r="C12" s="183" t="s">
        <v>201</v>
      </c>
      <c r="D12" s="184" t="s">
        <v>286</v>
      </c>
      <c r="E12" s="189" t="s">
        <v>288</v>
      </c>
      <c r="F12" s="197" t="s">
        <v>50</v>
      </c>
      <c r="G12" s="183" t="s">
        <v>51</v>
      </c>
      <c r="H12" s="191" t="s">
        <v>52</v>
      </c>
      <c r="I12" s="186">
        <v>0.3</v>
      </c>
      <c r="J12" s="186">
        <v>4.75</v>
      </c>
      <c r="K12" s="187">
        <v>18</v>
      </c>
      <c r="L12" s="186">
        <f t="shared" si="1"/>
        <v>85.5</v>
      </c>
      <c r="M12" s="188">
        <v>204000</v>
      </c>
      <c r="N12" s="188">
        <f t="shared" si="2"/>
        <v>3672000</v>
      </c>
      <c r="O12" s="188"/>
      <c r="P12" s="183"/>
    </row>
    <row r="13" spans="1:16" ht="18" customHeight="1" x14ac:dyDescent="0.25">
      <c r="A13" s="170">
        <f>ROW()-ROW($A$6)</f>
        <v>7</v>
      </c>
      <c r="B13" s="190">
        <v>45932</v>
      </c>
      <c r="C13" s="183" t="s">
        <v>202</v>
      </c>
      <c r="D13" s="189" t="s">
        <v>289</v>
      </c>
      <c r="E13" s="189"/>
      <c r="F13" s="197" t="s">
        <v>50</v>
      </c>
      <c r="G13" s="183" t="s">
        <v>51</v>
      </c>
      <c r="H13" s="191" t="s">
        <v>52</v>
      </c>
      <c r="I13" s="186">
        <v>0.3</v>
      </c>
      <c r="J13" s="186">
        <v>3</v>
      </c>
      <c r="K13" s="187">
        <v>1</v>
      </c>
      <c r="L13" s="186">
        <f t="shared" si="1"/>
        <v>3</v>
      </c>
      <c r="M13" s="188">
        <v>135000</v>
      </c>
      <c r="N13" s="188">
        <f t="shared" si="2"/>
        <v>135000</v>
      </c>
      <c r="O13" s="188"/>
      <c r="P13" s="183"/>
    </row>
    <row r="14" spans="1:16" ht="18" customHeight="1" x14ac:dyDescent="0.25">
      <c r="A14" s="170">
        <f t="shared" si="0"/>
        <v>8</v>
      </c>
      <c r="B14" s="190">
        <v>45932</v>
      </c>
      <c r="C14" s="183" t="s">
        <v>203</v>
      </c>
      <c r="D14" s="189" t="s">
        <v>290</v>
      </c>
      <c r="E14" s="189"/>
      <c r="F14" s="197" t="s">
        <v>50</v>
      </c>
      <c r="G14" s="183" t="s">
        <v>51</v>
      </c>
      <c r="H14" s="191" t="s">
        <v>52</v>
      </c>
      <c r="I14" s="186">
        <v>0.35</v>
      </c>
      <c r="J14" s="186">
        <v>2.2000000000000002</v>
      </c>
      <c r="K14" s="187">
        <v>6</v>
      </c>
      <c r="L14" s="186">
        <f t="shared" si="1"/>
        <v>13.200000000000001</v>
      </c>
      <c r="M14" s="188">
        <v>105000</v>
      </c>
      <c r="N14" s="188">
        <f t="shared" si="2"/>
        <v>630000</v>
      </c>
      <c r="O14" s="188"/>
      <c r="P14" s="183"/>
    </row>
    <row r="15" spans="1:16" ht="18" customHeight="1" x14ac:dyDescent="0.25">
      <c r="A15" s="170">
        <f t="shared" si="0"/>
        <v>9</v>
      </c>
      <c r="B15" s="190"/>
      <c r="C15" s="183" t="s">
        <v>204</v>
      </c>
      <c r="D15" s="189"/>
      <c r="E15" s="189"/>
      <c r="F15" s="197"/>
      <c r="G15" s="183"/>
      <c r="H15" s="191"/>
      <c r="I15" s="186"/>
      <c r="J15" s="186"/>
      <c r="K15" s="187"/>
      <c r="L15" s="186">
        <f t="shared" si="1"/>
        <v>0</v>
      </c>
      <c r="M15" s="188"/>
      <c r="N15" s="188">
        <f t="shared" si="2"/>
        <v>0</v>
      </c>
      <c r="O15" s="188"/>
      <c r="P15" s="183"/>
    </row>
    <row r="16" spans="1:16" ht="18" customHeight="1" x14ac:dyDescent="0.25">
      <c r="A16" s="170">
        <f t="shared" si="0"/>
        <v>10</v>
      </c>
      <c r="B16" s="190"/>
      <c r="C16" s="183" t="s">
        <v>205</v>
      </c>
      <c r="D16" s="189"/>
      <c r="E16" s="189"/>
      <c r="F16" s="197"/>
      <c r="G16" s="183"/>
      <c r="H16" s="191"/>
      <c r="I16" s="186"/>
      <c r="J16" s="186"/>
      <c r="K16" s="187"/>
      <c r="L16" s="186">
        <f t="shared" si="1"/>
        <v>0</v>
      </c>
      <c r="M16" s="188"/>
      <c r="N16" s="188">
        <f t="shared" si="2"/>
        <v>0</v>
      </c>
      <c r="O16" s="188"/>
      <c r="P16" s="183"/>
    </row>
    <row r="17" spans="1:16" ht="18" customHeight="1" x14ac:dyDescent="0.25">
      <c r="A17" s="170">
        <f t="shared" si="0"/>
        <v>11</v>
      </c>
      <c r="B17" s="182"/>
      <c r="C17" s="183" t="s">
        <v>206</v>
      </c>
      <c r="D17" s="189"/>
      <c r="E17" s="189"/>
      <c r="F17" s="183"/>
      <c r="G17" s="183"/>
      <c r="H17" s="183"/>
      <c r="I17" s="186"/>
      <c r="J17" s="186"/>
      <c r="K17" s="187"/>
      <c r="L17" s="186">
        <f t="shared" si="1"/>
        <v>0</v>
      </c>
      <c r="M17" s="188"/>
      <c r="N17" s="188">
        <f t="shared" si="2"/>
        <v>0</v>
      </c>
      <c r="O17" s="188"/>
      <c r="P17" s="183"/>
    </row>
    <row r="18" spans="1:16" ht="18" customHeight="1" x14ac:dyDescent="0.25">
      <c r="A18" s="170">
        <f t="shared" si="0"/>
        <v>12</v>
      </c>
      <c r="B18" s="182"/>
      <c r="C18" s="183" t="s">
        <v>207</v>
      </c>
      <c r="D18" s="189"/>
      <c r="E18" s="189"/>
      <c r="F18" s="183"/>
      <c r="G18" s="183"/>
      <c r="H18" s="183"/>
      <c r="I18" s="186"/>
      <c r="J18" s="186"/>
      <c r="K18" s="187"/>
      <c r="L18" s="186">
        <f t="shared" si="1"/>
        <v>0</v>
      </c>
      <c r="M18" s="188"/>
      <c r="N18" s="188">
        <f t="shared" si="2"/>
        <v>0</v>
      </c>
      <c r="O18" s="188"/>
      <c r="P18" s="183"/>
    </row>
    <row r="19" spans="1:16" ht="18" customHeight="1" x14ac:dyDescent="0.25">
      <c r="A19" s="170">
        <f t="shared" si="0"/>
        <v>13</v>
      </c>
      <c r="B19" s="182"/>
      <c r="C19" s="183" t="s">
        <v>208</v>
      </c>
      <c r="D19" s="189"/>
      <c r="E19" s="185"/>
      <c r="F19" s="183"/>
      <c r="G19" s="183"/>
      <c r="H19" s="183"/>
      <c r="I19" s="186"/>
      <c r="J19" s="186"/>
      <c r="K19" s="187"/>
      <c r="L19" s="186">
        <f t="shared" si="1"/>
        <v>0</v>
      </c>
      <c r="M19" s="188"/>
      <c r="N19" s="188">
        <f t="shared" si="2"/>
        <v>0</v>
      </c>
      <c r="O19" s="188"/>
      <c r="P19" s="183"/>
    </row>
    <row r="20" spans="1:16" ht="18" customHeight="1" x14ac:dyDescent="0.25">
      <c r="A20" s="170">
        <f t="shared" si="0"/>
        <v>14</v>
      </c>
      <c r="B20" s="182"/>
      <c r="C20" s="183" t="s">
        <v>209</v>
      </c>
      <c r="D20" s="184"/>
      <c r="E20" s="189"/>
      <c r="F20" s="183"/>
      <c r="G20" s="183"/>
      <c r="H20" s="183"/>
      <c r="I20" s="186"/>
      <c r="J20" s="186"/>
      <c r="K20" s="187"/>
      <c r="L20" s="186">
        <f t="shared" si="1"/>
        <v>0</v>
      </c>
      <c r="M20" s="188"/>
      <c r="N20" s="188">
        <f t="shared" si="2"/>
        <v>0</v>
      </c>
      <c r="O20" s="188"/>
      <c r="P20" s="183"/>
    </row>
    <row r="21" spans="1:16" ht="18" customHeight="1" x14ac:dyDescent="0.25">
      <c r="A21" s="170">
        <f t="shared" si="0"/>
        <v>15</v>
      </c>
      <c r="B21" s="182"/>
      <c r="C21" s="183" t="s">
        <v>210</v>
      </c>
      <c r="D21" s="189"/>
      <c r="E21" s="189"/>
      <c r="F21" s="183"/>
      <c r="G21" s="183"/>
      <c r="H21" s="183"/>
      <c r="I21" s="186"/>
      <c r="J21" s="186"/>
      <c r="K21" s="187"/>
      <c r="L21" s="186">
        <f t="shared" si="1"/>
        <v>0</v>
      </c>
      <c r="M21" s="188"/>
      <c r="N21" s="188">
        <f t="shared" si="2"/>
        <v>0</v>
      </c>
      <c r="O21" s="188"/>
      <c r="P21" s="183"/>
    </row>
    <row r="22" spans="1:16" ht="18" customHeight="1" x14ac:dyDescent="0.25">
      <c r="A22" s="170">
        <f t="shared" si="0"/>
        <v>16</v>
      </c>
      <c r="B22" s="182"/>
      <c r="C22" s="183" t="s">
        <v>211</v>
      </c>
      <c r="D22" s="189"/>
      <c r="E22" s="185"/>
      <c r="F22" s="183"/>
      <c r="G22" s="183"/>
      <c r="H22" s="183"/>
      <c r="I22" s="186"/>
      <c r="J22" s="186"/>
      <c r="K22" s="187"/>
      <c r="L22" s="186">
        <f t="shared" si="1"/>
        <v>0</v>
      </c>
      <c r="M22" s="188"/>
      <c r="N22" s="188">
        <f t="shared" si="2"/>
        <v>0</v>
      </c>
      <c r="O22" s="188"/>
      <c r="P22" s="183"/>
    </row>
    <row r="23" spans="1:16" ht="18" customHeight="1" x14ac:dyDescent="0.25">
      <c r="A23" s="170">
        <f t="shared" si="0"/>
        <v>17</v>
      </c>
      <c r="B23" s="182"/>
      <c r="C23" s="183" t="s">
        <v>212</v>
      </c>
      <c r="D23" s="189"/>
      <c r="E23" s="185"/>
      <c r="F23" s="183"/>
      <c r="G23" s="183"/>
      <c r="H23" s="183"/>
      <c r="I23" s="186"/>
      <c r="J23" s="186"/>
      <c r="K23" s="187"/>
      <c r="L23" s="186">
        <f t="shared" si="1"/>
        <v>0</v>
      </c>
      <c r="M23" s="188"/>
      <c r="N23" s="188">
        <f t="shared" si="2"/>
        <v>0</v>
      </c>
      <c r="O23" s="188"/>
      <c r="P23" s="183"/>
    </row>
    <row r="24" spans="1:16" ht="18" customHeight="1" x14ac:dyDescent="0.25">
      <c r="A24" s="170">
        <f t="shared" si="0"/>
        <v>18</v>
      </c>
      <c r="B24" s="182"/>
      <c r="C24" s="183" t="s">
        <v>213</v>
      </c>
      <c r="D24" s="189"/>
      <c r="E24" s="189"/>
      <c r="F24" s="183"/>
      <c r="G24" s="183"/>
      <c r="H24" s="183"/>
      <c r="I24" s="186"/>
      <c r="J24" s="186"/>
      <c r="K24" s="187"/>
      <c r="L24" s="186">
        <f t="shared" si="1"/>
        <v>0</v>
      </c>
      <c r="M24" s="188"/>
      <c r="N24" s="188">
        <f t="shared" si="2"/>
        <v>0</v>
      </c>
      <c r="O24" s="188"/>
      <c r="P24" s="183"/>
    </row>
    <row r="25" spans="1:16" ht="18" customHeight="1" x14ac:dyDescent="0.25">
      <c r="A25" s="170">
        <f t="shared" si="0"/>
        <v>19</v>
      </c>
      <c r="B25" s="182"/>
      <c r="C25" s="183" t="s">
        <v>214</v>
      </c>
      <c r="D25" s="189"/>
      <c r="E25" s="189"/>
      <c r="F25" s="183"/>
      <c r="G25" s="183"/>
      <c r="H25" s="183"/>
      <c r="I25" s="186"/>
      <c r="J25" s="186"/>
      <c r="K25" s="187"/>
      <c r="L25" s="186">
        <f t="shared" si="1"/>
        <v>0</v>
      </c>
      <c r="M25" s="188"/>
      <c r="N25" s="188">
        <f t="shared" si="2"/>
        <v>0</v>
      </c>
      <c r="O25" s="188"/>
      <c r="P25" s="183"/>
    </row>
    <row r="26" spans="1:16" ht="18" customHeight="1" x14ac:dyDescent="0.25">
      <c r="A26" s="170">
        <f t="shared" si="0"/>
        <v>20</v>
      </c>
      <c r="B26" s="192"/>
      <c r="C26" s="183" t="s">
        <v>215</v>
      </c>
      <c r="D26" s="193"/>
      <c r="E26" s="194"/>
      <c r="F26" s="223"/>
      <c r="G26" s="183"/>
      <c r="H26" s="183"/>
      <c r="I26" s="186"/>
      <c r="J26" s="186"/>
      <c r="K26" s="187"/>
      <c r="L26" s="186">
        <f t="shared" si="1"/>
        <v>0</v>
      </c>
      <c r="M26" s="188"/>
      <c r="N26" s="188">
        <f t="shared" si="2"/>
        <v>0</v>
      </c>
      <c r="O26" s="188"/>
      <c r="P26" s="193"/>
    </row>
    <row r="27" spans="1:16" ht="18" customHeight="1" x14ac:dyDescent="0.25">
      <c r="A27" s="170">
        <f t="shared" si="0"/>
        <v>21</v>
      </c>
      <c r="B27" s="192"/>
      <c r="C27" s="183" t="s">
        <v>216</v>
      </c>
      <c r="D27" s="193"/>
      <c r="E27" s="194"/>
      <c r="F27" s="223"/>
      <c r="G27" s="183"/>
      <c r="H27" s="183"/>
      <c r="I27" s="186"/>
      <c r="J27" s="186"/>
      <c r="K27" s="187"/>
      <c r="L27" s="186">
        <f t="shared" si="1"/>
        <v>0</v>
      </c>
      <c r="M27" s="188"/>
      <c r="N27" s="188">
        <f t="shared" si="2"/>
        <v>0</v>
      </c>
      <c r="O27" s="188"/>
      <c r="P27" s="193"/>
    </row>
    <row r="28" spans="1:16" ht="18" customHeight="1" x14ac:dyDescent="0.25">
      <c r="A28" s="170">
        <f t="shared" si="0"/>
        <v>22</v>
      </c>
      <c r="B28" s="192"/>
      <c r="C28" s="183" t="s">
        <v>217</v>
      </c>
      <c r="D28" s="193"/>
      <c r="E28" s="194"/>
      <c r="F28" s="223"/>
      <c r="G28" s="183"/>
      <c r="H28" s="183"/>
      <c r="I28" s="186"/>
      <c r="J28" s="186"/>
      <c r="K28" s="187"/>
      <c r="L28" s="186">
        <f t="shared" si="1"/>
        <v>0</v>
      </c>
      <c r="M28" s="188"/>
      <c r="N28" s="188">
        <f t="shared" si="2"/>
        <v>0</v>
      </c>
      <c r="O28" s="188"/>
      <c r="P28" s="193"/>
    </row>
    <row r="29" spans="1:16" ht="18" customHeight="1" x14ac:dyDescent="0.25">
      <c r="A29" s="170">
        <f t="shared" si="0"/>
        <v>23</v>
      </c>
      <c r="B29" s="182"/>
      <c r="C29" s="183" t="s">
        <v>218</v>
      </c>
      <c r="D29" s="189"/>
      <c r="E29" s="185"/>
      <c r="F29" s="183"/>
      <c r="G29" s="183"/>
      <c r="H29" s="183"/>
      <c r="I29" s="186"/>
      <c r="J29" s="186"/>
      <c r="K29" s="187"/>
      <c r="L29" s="186">
        <f t="shared" si="1"/>
        <v>0</v>
      </c>
      <c r="M29" s="188"/>
      <c r="N29" s="188">
        <f t="shared" si="2"/>
        <v>0</v>
      </c>
      <c r="O29" s="188"/>
      <c r="P29" s="183"/>
    </row>
    <row r="30" spans="1:16" ht="18" customHeight="1" x14ac:dyDescent="0.25">
      <c r="A30" s="170">
        <f t="shared" si="0"/>
        <v>24</v>
      </c>
      <c r="B30" s="182"/>
      <c r="C30" s="183" t="s">
        <v>219</v>
      </c>
      <c r="D30" s="184"/>
      <c r="E30" s="189"/>
      <c r="F30" s="183"/>
      <c r="G30" s="183"/>
      <c r="H30" s="183"/>
      <c r="I30" s="186"/>
      <c r="J30" s="186"/>
      <c r="K30" s="187"/>
      <c r="L30" s="186">
        <f t="shared" si="1"/>
        <v>0</v>
      </c>
      <c r="M30" s="188"/>
      <c r="N30" s="188">
        <f t="shared" si="2"/>
        <v>0</v>
      </c>
      <c r="O30" s="188"/>
      <c r="P30" s="183"/>
    </row>
    <row r="31" spans="1:16" ht="18" customHeight="1" x14ac:dyDescent="0.25">
      <c r="A31" s="170">
        <f t="shared" si="0"/>
        <v>25</v>
      </c>
      <c r="B31" s="182"/>
      <c r="C31" s="183" t="s">
        <v>220</v>
      </c>
      <c r="D31" s="189"/>
      <c r="E31" s="189"/>
      <c r="F31" s="183"/>
      <c r="G31" s="183"/>
      <c r="H31" s="183"/>
      <c r="I31" s="186"/>
      <c r="J31" s="186"/>
      <c r="K31" s="187"/>
      <c r="L31" s="186">
        <f t="shared" si="1"/>
        <v>0</v>
      </c>
      <c r="M31" s="188"/>
      <c r="N31" s="188">
        <f t="shared" si="2"/>
        <v>0</v>
      </c>
      <c r="O31" s="188"/>
      <c r="P31" s="183"/>
    </row>
    <row r="32" spans="1:16" ht="18" customHeight="1" x14ac:dyDescent="0.25">
      <c r="A32" s="170">
        <f t="shared" si="0"/>
        <v>26</v>
      </c>
      <c r="B32" s="182"/>
      <c r="C32" s="183" t="s">
        <v>221</v>
      </c>
      <c r="D32" s="189"/>
      <c r="E32" s="189"/>
      <c r="F32" s="183"/>
      <c r="G32" s="183"/>
      <c r="H32" s="183"/>
      <c r="I32" s="186"/>
      <c r="J32" s="186"/>
      <c r="K32" s="187"/>
      <c r="L32" s="186">
        <f t="shared" si="1"/>
        <v>0</v>
      </c>
      <c r="M32" s="188"/>
      <c r="N32" s="188">
        <f t="shared" si="2"/>
        <v>0</v>
      </c>
      <c r="O32" s="188"/>
      <c r="P32" s="183"/>
    </row>
    <row r="33" spans="1:16" ht="18" customHeight="1" x14ac:dyDescent="0.25">
      <c r="A33" s="170">
        <f t="shared" si="0"/>
        <v>27</v>
      </c>
      <c r="B33" s="182"/>
      <c r="C33" s="183" t="s">
        <v>222</v>
      </c>
      <c r="D33" s="184"/>
      <c r="E33" s="189"/>
      <c r="F33" s="183"/>
      <c r="G33" s="183"/>
      <c r="H33" s="183"/>
      <c r="I33" s="186"/>
      <c r="J33" s="186"/>
      <c r="K33" s="187"/>
      <c r="L33" s="186">
        <f t="shared" si="1"/>
        <v>0</v>
      </c>
      <c r="M33" s="188"/>
      <c r="N33" s="188">
        <f t="shared" si="2"/>
        <v>0</v>
      </c>
      <c r="O33" s="188"/>
      <c r="P33" s="183"/>
    </row>
    <row r="34" spans="1:16" ht="18" customHeight="1" x14ac:dyDescent="0.25">
      <c r="A34" s="170">
        <f t="shared" si="0"/>
        <v>28</v>
      </c>
      <c r="B34" s="182"/>
      <c r="C34" s="183" t="s">
        <v>223</v>
      </c>
      <c r="D34" s="184"/>
      <c r="E34" s="189"/>
      <c r="F34" s="183"/>
      <c r="G34" s="183"/>
      <c r="H34" s="183"/>
      <c r="I34" s="186"/>
      <c r="J34" s="186"/>
      <c r="K34" s="187"/>
      <c r="L34" s="186">
        <f t="shared" si="1"/>
        <v>0</v>
      </c>
      <c r="M34" s="188"/>
      <c r="N34" s="188">
        <f t="shared" si="2"/>
        <v>0</v>
      </c>
      <c r="O34" s="188"/>
      <c r="P34" s="183"/>
    </row>
    <row r="35" spans="1:16" ht="18" customHeight="1" x14ac:dyDescent="0.25">
      <c r="A35" s="170">
        <f t="shared" si="0"/>
        <v>29</v>
      </c>
      <c r="B35" s="190"/>
      <c r="C35" s="183" t="s">
        <v>224</v>
      </c>
      <c r="D35" s="193"/>
      <c r="E35" s="191"/>
      <c r="F35" s="197"/>
      <c r="G35" s="183"/>
      <c r="H35" s="183"/>
      <c r="I35" s="186"/>
      <c r="J35" s="186"/>
      <c r="K35" s="187"/>
      <c r="L35" s="186">
        <f t="shared" si="1"/>
        <v>0</v>
      </c>
      <c r="M35" s="188"/>
      <c r="N35" s="188">
        <f t="shared" si="2"/>
        <v>0</v>
      </c>
      <c r="O35" s="188"/>
      <c r="P35" s="183"/>
    </row>
    <row r="36" spans="1:16" ht="18" customHeight="1" x14ac:dyDescent="0.25">
      <c r="A36" s="170">
        <f t="shared" si="0"/>
        <v>30</v>
      </c>
      <c r="B36" s="190"/>
      <c r="C36" s="183" t="s">
        <v>225</v>
      </c>
      <c r="D36" s="191"/>
      <c r="E36" s="191"/>
      <c r="F36" s="197"/>
      <c r="G36" s="183"/>
      <c r="H36" s="183"/>
      <c r="I36" s="186"/>
      <c r="J36" s="186"/>
      <c r="K36" s="187"/>
      <c r="L36" s="186">
        <f t="shared" si="1"/>
        <v>0</v>
      </c>
      <c r="M36" s="188"/>
      <c r="N36" s="188">
        <f t="shared" si="2"/>
        <v>0</v>
      </c>
      <c r="O36" s="188"/>
      <c r="P36" s="183"/>
    </row>
    <row r="37" spans="1:16" ht="18" customHeight="1" x14ac:dyDescent="0.25">
      <c r="A37" s="170">
        <f t="shared" si="0"/>
        <v>31</v>
      </c>
      <c r="B37" s="182"/>
      <c r="C37" s="183" t="s">
        <v>226</v>
      </c>
      <c r="D37" s="189"/>
      <c r="E37" s="189"/>
      <c r="F37" s="183"/>
      <c r="G37" s="183"/>
      <c r="H37" s="183"/>
      <c r="I37" s="186"/>
      <c r="J37" s="186"/>
      <c r="K37" s="187"/>
      <c r="L37" s="186">
        <f t="shared" si="1"/>
        <v>0</v>
      </c>
      <c r="M37" s="188"/>
      <c r="N37" s="188">
        <f t="shared" si="2"/>
        <v>0</v>
      </c>
      <c r="O37" s="188"/>
      <c r="P37" s="183"/>
    </row>
    <row r="38" spans="1:16" ht="18" customHeight="1" x14ac:dyDescent="0.25">
      <c r="A38" s="170">
        <f t="shared" si="0"/>
        <v>32</v>
      </c>
      <c r="B38" s="182"/>
      <c r="C38" s="183" t="s">
        <v>227</v>
      </c>
      <c r="D38" s="189"/>
      <c r="E38" s="189"/>
      <c r="F38" s="183"/>
      <c r="G38" s="183"/>
      <c r="H38" s="183"/>
      <c r="I38" s="186"/>
      <c r="J38" s="186"/>
      <c r="K38" s="187"/>
      <c r="L38" s="186">
        <f t="shared" si="1"/>
        <v>0</v>
      </c>
      <c r="M38" s="188"/>
      <c r="N38" s="188">
        <f t="shared" si="2"/>
        <v>0</v>
      </c>
      <c r="O38" s="188"/>
      <c r="P38" s="183"/>
    </row>
    <row r="39" spans="1:16" ht="18" customHeight="1" x14ac:dyDescent="0.25">
      <c r="A39" s="170">
        <f t="shared" si="0"/>
        <v>33</v>
      </c>
      <c r="B39" s="182"/>
      <c r="C39" s="183" t="s">
        <v>228</v>
      </c>
      <c r="D39" s="189"/>
      <c r="E39" s="189"/>
      <c r="F39" s="183"/>
      <c r="G39" s="183"/>
      <c r="H39" s="183"/>
      <c r="I39" s="186"/>
      <c r="J39" s="186"/>
      <c r="K39" s="187"/>
      <c r="L39" s="186">
        <f t="shared" si="1"/>
        <v>0</v>
      </c>
      <c r="M39" s="188"/>
      <c r="N39" s="188">
        <f t="shared" si="2"/>
        <v>0</v>
      </c>
      <c r="O39" s="188"/>
      <c r="P39" s="183"/>
    </row>
    <row r="40" spans="1:16" ht="18" customHeight="1" x14ac:dyDescent="0.25">
      <c r="A40" s="170">
        <f t="shared" si="0"/>
        <v>34</v>
      </c>
      <c r="B40" s="182"/>
      <c r="C40" s="183" t="s">
        <v>229</v>
      </c>
      <c r="D40" s="184"/>
      <c r="E40" s="189"/>
      <c r="F40" s="183"/>
      <c r="G40" s="183"/>
      <c r="H40" s="183"/>
      <c r="I40" s="186"/>
      <c r="J40" s="186"/>
      <c r="K40" s="187"/>
      <c r="L40" s="186">
        <f t="shared" si="1"/>
        <v>0</v>
      </c>
      <c r="M40" s="188"/>
      <c r="N40" s="188">
        <f t="shared" si="2"/>
        <v>0</v>
      </c>
      <c r="O40" s="188"/>
      <c r="P40" s="183"/>
    </row>
    <row r="41" spans="1:16" ht="18" customHeight="1" x14ac:dyDescent="0.25">
      <c r="A41" s="170">
        <f t="shared" si="0"/>
        <v>35</v>
      </c>
      <c r="B41" s="182"/>
      <c r="C41" s="183" t="s">
        <v>230</v>
      </c>
      <c r="D41" s="184"/>
      <c r="E41" s="189"/>
      <c r="F41" s="183"/>
      <c r="G41" s="183"/>
      <c r="H41" s="183"/>
      <c r="I41" s="186"/>
      <c r="J41" s="186"/>
      <c r="K41" s="187"/>
      <c r="L41" s="186">
        <f t="shared" si="1"/>
        <v>0</v>
      </c>
      <c r="M41" s="188"/>
      <c r="N41" s="188">
        <f t="shared" si="2"/>
        <v>0</v>
      </c>
      <c r="O41" s="188"/>
      <c r="P41" s="183"/>
    </row>
    <row r="42" spans="1:16" ht="18" customHeight="1" x14ac:dyDescent="0.25">
      <c r="A42" s="170">
        <f t="shared" si="0"/>
        <v>36</v>
      </c>
      <c r="B42" s="190"/>
      <c r="C42" s="183" t="s">
        <v>231</v>
      </c>
      <c r="D42" s="193"/>
      <c r="E42" s="189"/>
      <c r="F42" s="197"/>
      <c r="G42" s="183"/>
      <c r="H42" s="183"/>
      <c r="I42" s="186"/>
      <c r="J42" s="186"/>
      <c r="K42" s="187"/>
      <c r="L42" s="186">
        <f t="shared" si="1"/>
        <v>0</v>
      </c>
      <c r="M42" s="188"/>
      <c r="N42" s="188">
        <f t="shared" si="2"/>
        <v>0</v>
      </c>
      <c r="O42" s="188"/>
      <c r="P42" s="191"/>
    </row>
    <row r="43" spans="1:16" ht="18" customHeight="1" x14ac:dyDescent="0.25">
      <c r="A43" s="170">
        <f t="shared" si="0"/>
        <v>37</v>
      </c>
      <c r="B43" s="190"/>
      <c r="C43" s="183" t="s">
        <v>232</v>
      </c>
      <c r="D43" s="191"/>
      <c r="E43" s="189"/>
      <c r="F43" s="197"/>
      <c r="G43" s="183"/>
      <c r="H43" s="183"/>
      <c r="I43" s="186"/>
      <c r="J43" s="186"/>
      <c r="K43" s="187"/>
      <c r="L43" s="186">
        <f t="shared" si="1"/>
        <v>0</v>
      </c>
      <c r="M43" s="188"/>
      <c r="N43" s="188">
        <f t="shared" si="2"/>
        <v>0</v>
      </c>
      <c r="O43" s="188"/>
      <c r="P43" s="191"/>
    </row>
    <row r="44" spans="1:16" ht="18" customHeight="1" x14ac:dyDescent="0.25">
      <c r="A44" s="170">
        <f t="shared" si="0"/>
        <v>38</v>
      </c>
      <c r="B44" s="190"/>
      <c r="C44" s="183" t="s">
        <v>233</v>
      </c>
      <c r="D44" s="191"/>
      <c r="E44" s="189"/>
      <c r="F44" s="197"/>
      <c r="G44" s="183"/>
      <c r="H44" s="183"/>
      <c r="I44" s="186"/>
      <c r="J44" s="186"/>
      <c r="K44" s="187"/>
      <c r="L44" s="186">
        <f t="shared" si="1"/>
        <v>0</v>
      </c>
      <c r="M44" s="188"/>
      <c r="N44" s="188">
        <f t="shared" si="2"/>
        <v>0</v>
      </c>
      <c r="O44" s="188"/>
      <c r="P44" s="191"/>
    </row>
    <row r="45" spans="1:16" ht="18" customHeight="1" x14ac:dyDescent="0.25">
      <c r="A45" s="170">
        <f t="shared" si="0"/>
        <v>39</v>
      </c>
      <c r="B45" s="190"/>
      <c r="C45" s="183" t="s">
        <v>234</v>
      </c>
      <c r="D45" s="191"/>
      <c r="E45" s="189"/>
      <c r="F45" s="197"/>
      <c r="G45" s="183"/>
      <c r="H45" s="183"/>
      <c r="I45" s="186"/>
      <c r="J45" s="186"/>
      <c r="K45" s="187"/>
      <c r="L45" s="186">
        <f t="shared" si="1"/>
        <v>0</v>
      </c>
      <c r="M45" s="188"/>
      <c r="N45" s="188">
        <f t="shared" si="2"/>
        <v>0</v>
      </c>
      <c r="O45" s="188"/>
      <c r="P45" s="191"/>
    </row>
    <row r="46" spans="1:16" ht="18" customHeight="1" x14ac:dyDescent="0.25">
      <c r="A46" s="170">
        <f t="shared" si="0"/>
        <v>40</v>
      </c>
      <c r="B46" s="182"/>
      <c r="C46" s="183" t="s">
        <v>235</v>
      </c>
      <c r="D46" s="195"/>
      <c r="E46" s="189"/>
      <c r="F46" s="183"/>
      <c r="G46" s="183"/>
      <c r="H46" s="183"/>
      <c r="I46" s="186"/>
      <c r="J46" s="186"/>
      <c r="K46" s="187"/>
      <c r="L46" s="186">
        <f t="shared" si="1"/>
        <v>0</v>
      </c>
      <c r="M46" s="188"/>
      <c r="N46" s="188">
        <f t="shared" si="2"/>
        <v>0</v>
      </c>
      <c r="O46" s="188"/>
      <c r="P46" s="183"/>
    </row>
    <row r="47" spans="1:16" ht="18" customHeight="1" x14ac:dyDescent="0.25">
      <c r="A47" s="170">
        <f t="shared" si="0"/>
        <v>41</v>
      </c>
      <c r="B47" s="182"/>
      <c r="C47" s="183" t="s">
        <v>236</v>
      </c>
      <c r="D47" s="195"/>
      <c r="E47" s="189"/>
      <c r="F47" s="183"/>
      <c r="G47" s="183"/>
      <c r="H47" s="183"/>
      <c r="I47" s="186"/>
      <c r="J47" s="186"/>
      <c r="K47" s="187"/>
      <c r="L47" s="186">
        <f t="shared" si="1"/>
        <v>0</v>
      </c>
      <c r="M47" s="188"/>
      <c r="N47" s="188">
        <f t="shared" si="2"/>
        <v>0</v>
      </c>
      <c r="O47" s="188"/>
      <c r="P47" s="183"/>
    </row>
    <row r="48" spans="1:16" ht="18" customHeight="1" x14ac:dyDescent="0.25">
      <c r="A48" s="170">
        <f t="shared" si="0"/>
        <v>42</v>
      </c>
      <c r="B48" s="190"/>
      <c r="C48" s="183" t="s">
        <v>237</v>
      </c>
      <c r="D48" s="193"/>
      <c r="E48" s="189"/>
      <c r="F48" s="197"/>
      <c r="G48" s="183"/>
      <c r="H48" s="183"/>
      <c r="I48" s="186"/>
      <c r="J48" s="186"/>
      <c r="K48" s="187"/>
      <c r="L48" s="186">
        <f t="shared" si="1"/>
        <v>0</v>
      </c>
      <c r="M48" s="188"/>
      <c r="N48" s="188">
        <f t="shared" si="2"/>
        <v>0</v>
      </c>
      <c r="O48" s="188"/>
      <c r="P48" s="189"/>
    </row>
    <row r="49" spans="1:16" ht="18" customHeight="1" x14ac:dyDescent="0.25">
      <c r="A49" s="170">
        <f t="shared" si="0"/>
        <v>43</v>
      </c>
      <c r="B49" s="190"/>
      <c r="C49" s="183" t="s">
        <v>238</v>
      </c>
      <c r="D49" s="191"/>
      <c r="E49" s="189"/>
      <c r="F49" s="197"/>
      <c r="G49" s="183"/>
      <c r="H49" s="183"/>
      <c r="I49" s="186"/>
      <c r="J49" s="186"/>
      <c r="K49" s="187"/>
      <c r="L49" s="186">
        <f t="shared" si="1"/>
        <v>0</v>
      </c>
      <c r="M49" s="188"/>
      <c r="N49" s="188">
        <f t="shared" si="2"/>
        <v>0</v>
      </c>
      <c r="O49" s="188"/>
      <c r="P49" s="189"/>
    </row>
    <row r="50" spans="1:16" ht="18" customHeight="1" x14ac:dyDescent="0.25">
      <c r="A50" s="170">
        <f t="shared" si="0"/>
        <v>44</v>
      </c>
      <c r="B50" s="190"/>
      <c r="C50" s="183" t="s">
        <v>239</v>
      </c>
      <c r="D50" s="191"/>
      <c r="E50" s="189"/>
      <c r="F50" s="197"/>
      <c r="G50" s="183"/>
      <c r="H50" s="183"/>
      <c r="I50" s="186"/>
      <c r="J50" s="186"/>
      <c r="K50" s="187"/>
      <c r="L50" s="186">
        <f t="shared" si="1"/>
        <v>0</v>
      </c>
      <c r="M50" s="188"/>
      <c r="N50" s="188">
        <f t="shared" si="2"/>
        <v>0</v>
      </c>
      <c r="O50" s="188"/>
      <c r="P50" s="189"/>
    </row>
    <row r="51" spans="1:16" ht="18" customHeight="1" x14ac:dyDescent="0.25">
      <c r="A51" s="170">
        <f t="shared" si="0"/>
        <v>45</v>
      </c>
      <c r="B51" s="182"/>
      <c r="C51" s="183" t="s">
        <v>240</v>
      </c>
      <c r="D51" s="184"/>
      <c r="E51" s="189"/>
      <c r="F51" s="183"/>
      <c r="G51" s="183"/>
      <c r="H51" s="183"/>
      <c r="I51" s="186"/>
      <c r="J51" s="186"/>
      <c r="K51" s="187"/>
      <c r="L51" s="186">
        <f t="shared" si="1"/>
        <v>0</v>
      </c>
      <c r="M51" s="188"/>
      <c r="N51" s="188">
        <f t="shared" si="2"/>
        <v>0</v>
      </c>
      <c r="O51" s="188"/>
      <c r="P51" s="183"/>
    </row>
    <row r="52" spans="1:16" ht="18" customHeight="1" x14ac:dyDescent="0.25">
      <c r="A52" s="170">
        <f t="shared" si="0"/>
        <v>46</v>
      </c>
      <c r="B52" s="190"/>
      <c r="C52" s="183" t="s">
        <v>241</v>
      </c>
      <c r="D52" s="191"/>
      <c r="E52" s="189"/>
      <c r="F52" s="197"/>
      <c r="G52" s="183"/>
      <c r="H52" s="183"/>
      <c r="I52" s="186"/>
      <c r="J52" s="186"/>
      <c r="K52" s="187"/>
      <c r="L52" s="186">
        <f t="shared" si="1"/>
        <v>0</v>
      </c>
      <c r="M52" s="188"/>
      <c r="N52" s="188">
        <f t="shared" si="2"/>
        <v>0</v>
      </c>
      <c r="O52" s="188"/>
      <c r="P52" s="184"/>
    </row>
    <row r="53" spans="1:16" ht="18" customHeight="1" x14ac:dyDescent="0.25">
      <c r="A53" s="170">
        <f t="shared" si="0"/>
        <v>47</v>
      </c>
      <c r="B53" s="190"/>
      <c r="C53" s="183" t="s">
        <v>242</v>
      </c>
      <c r="D53" s="191"/>
      <c r="E53" s="189"/>
      <c r="F53" s="197"/>
      <c r="G53" s="183"/>
      <c r="H53" s="183"/>
      <c r="I53" s="186"/>
      <c r="J53" s="186"/>
      <c r="K53" s="187"/>
      <c r="L53" s="186">
        <f t="shared" si="1"/>
        <v>0</v>
      </c>
      <c r="M53" s="188"/>
      <c r="N53" s="188">
        <f t="shared" si="2"/>
        <v>0</v>
      </c>
      <c r="O53" s="188"/>
      <c r="P53" s="184"/>
    </row>
    <row r="54" spans="1:16" ht="18" customHeight="1" x14ac:dyDescent="0.25">
      <c r="A54" s="170">
        <f t="shared" si="0"/>
        <v>48</v>
      </c>
      <c r="B54" s="182"/>
      <c r="C54" s="183" t="s">
        <v>243</v>
      </c>
      <c r="D54" s="189"/>
      <c r="E54" s="189"/>
      <c r="F54" s="183"/>
      <c r="G54" s="183"/>
      <c r="H54" s="183"/>
      <c r="I54" s="186"/>
      <c r="J54" s="186"/>
      <c r="K54" s="187"/>
      <c r="L54" s="186">
        <f t="shared" si="1"/>
        <v>0</v>
      </c>
      <c r="M54" s="188"/>
      <c r="N54" s="188">
        <f t="shared" si="2"/>
        <v>0</v>
      </c>
      <c r="O54" s="188"/>
      <c r="P54" s="184"/>
    </row>
    <row r="55" spans="1:16" ht="18" customHeight="1" x14ac:dyDescent="0.25">
      <c r="A55" s="170">
        <f t="shared" si="0"/>
        <v>49</v>
      </c>
      <c r="B55" s="190"/>
      <c r="C55" s="183" t="s">
        <v>244</v>
      </c>
      <c r="D55" s="191"/>
      <c r="E55" s="196"/>
      <c r="F55" s="197"/>
      <c r="G55" s="183"/>
      <c r="H55" s="183"/>
      <c r="I55" s="186"/>
      <c r="J55" s="186"/>
      <c r="K55" s="187"/>
      <c r="L55" s="186">
        <f t="shared" si="1"/>
        <v>0</v>
      </c>
      <c r="M55" s="188"/>
      <c r="N55" s="188">
        <f t="shared" si="2"/>
        <v>0</v>
      </c>
      <c r="O55" s="188"/>
      <c r="P55" s="191"/>
    </row>
    <row r="56" spans="1:16" ht="18" customHeight="1" x14ac:dyDescent="0.25">
      <c r="A56" s="170">
        <f t="shared" si="0"/>
        <v>50</v>
      </c>
      <c r="B56" s="190"/>
      <c r="C56" s="183" t="s">
        <v>245</v>
      </c>
      <c r="D56" s="191"/>
      <c r="E56" s="191"/>
      <c r="F56" s="197"/>
      <c r="G56" s="183"/>
      <c r="H56" s="183"/>
      <c r="I56" s="186"/>
      <c r="J56" s="186"/>
      <c r="K56" s="187"/>
      <c r="L56" s="186">
        <f t="shared" si="1"/>
        <v>0</v>
      </c>
      <c r="M56" s="188"/>
      <c r="N56" s="188">
        <f t="shared" si="2"/>
        <v>0</v>
      </c>
      <c r="O56" s="188"/>
      <c r="P56" s="191"/>
    </row>
    <row r="57" spans="1:16" ht="18" customHeight="1" x14ac:dyDescent="0.25">
      <c r="A57" s="170">
        <f t="shared" si="0"/>
        <v>51</v>
      </c>
      <c r="B57" s="190"/>
      <c r="C57" s="183" t="s">
        <v>246</v>
      </c>
      <c r="D57" s="191"/>
      <c r="E57" s="191"/>
      <c r="F57" s="197"/>
      <c r="G57" s="183"/>
      <c r="H57" s="183"/>
      <c r="I57" s="186"/>
      <c r="J57" s="186"/>
      <c r="K57" s="187"/>
      <c r="L57" s="186">
        <f t="shared" si="1"/>
        <v>0</v>
      </c>
      <c r="M57" s="188"/>
      <c r="N57" s="188">
        <f t="shared" si="2"/>
        <v>0</v>
      </c>
      <c r="O57" s="188"/>
      <c r="P57" s="191"/>
    </row>
    <row r="58" spans="1:16" ht="18" customHeight="1" x14ac:dyDescent="0.25">
      <c r="A58" s="170">
        <f t="shared" si="0"/>
        <v>52</v>
      </c>
      <c r="B58" s="182"/>
      <c r="C58" s="183" t="s">
        <v>247</v>
      </c>
      <c r="D58" s="189"/>
      <c r="E58" s="189"/>
      <c r="F58" s="183"/>
      <c r="G58" s="183"/>
      <c r="H58" s="183"/>
      <c r="I58" s="186"/>
      <c r="J58" s="186"/>
      <c r="K58" s="187"/>
      <c r="L58" s="186">
        <f t="shared" si="1"/>
        <v>0</v>
      </c>
      <c r="M58" s="188"/>
      <c r="N58" s="188">
        <f t="shared" si="2"/>
        <v>0</v>
      </c>
      <c r="O58" s="188"/>
      <c r="P58" s="183"/>
    </row>
    <row r="59" spans="1:16" ht="18" customHeight="1" x14ac:dyDescent="0.25">
      <c r="A59" s="170">
        <f t="shared" si="0"/>
        <v>53</v>
      </c>
      <c r="B59" s="182"/>
      <c r="C59" s="183" t="s">
        <v>248</v>
      </c>
      <c r="D59" s="184"/>
      <c r="E59" s="189"/>
      <c r="F59" s="183"/>
      <c r="G59" s="183"/>
      <c r="H59" s="183"/>
      <c r="I59" s="186"/>
      <c r="J59" s="186"/>
      <c r="K59" s="187"/>
      <c r="L59" s="186">
        <f t="shared" si="1"/>
        <v>0</v>
      </c>
      <c r="M59" s="188"/>
      <c r="N59" s="188">
        <f t="shared" si="2"/>
        <v>0</v>
      </c>
      <c r="O59" s="188"/>
      <c r="P59" s="183"/>
    </row>
    <row r="60" spans="1:16" ht="18" customHeight="1" x14ac:dyDescent="0.25">
      <c r="A60" s="170">
        <f t="shared" si="0"/>
        <v>54</v>
      </c>
      <c r="B60" s="182"/>
      <c r="C60" s="183" t="s">
        <v>249</v>
      </c>
      <c r="D60" s="189"/>
      <c r="E60" s="189"/>
      <c r="F60" s="183"/>
      <c r="G60" s="183"/>
      <c r="H60" s="183"/>
      <c r="I60" s="186"/>
      <c r="J60" s="186"/>
      <c r="K60" s="187"/>
      <c r="L60" s="186">
        <f t="shared" si="1"/>
        <v>0</v>
      </c>
      <c r="M60" s="188"/>
      <c r="N60" s="188">
        <f t="shared" si="2"/>
        <v>0</v>
      </c>
      <c r="O60" s="188"/>
      <c r="P60" s="183"/>
    </row>
    <row r="61" spans="1:16" ht="18" customHeight="1" x14ac:dyDescent="0.25">
      <c r="A61" s="170">
        <f t="shared" si="0"/>
        <v>55</v>
      </c>
      <c r="B61" s="190"/>
      <c r="C61" s="183" t="s">
        <v>250</v>
      </c>
      <c r="D61" s="193"/>
      <c r="E61" s="189"/>
      <c r="F61" s="197"/>
      <c r="G61" s="183"/>
      <c r="H61" s="183"/>
      <c r="I61" s="186"/>
      <c r="J61" s="186"/>
      <c r="K61" s="187"/>
      <c r="L61" s="186">
        <f t="shared" si="1"/>
        <v>0</v>
      </c>
      <c r="M61" s="188"/>
      <c r="N61" s="188">
        <f t="shared" si="2"/>
        <v>0</v>
      </c>
      <c r="O61" s="188"/>
      <c r="P61" s="191"/>
    </row>
    <row r="62" spans="1:16" ht="18" customHeight="1" x14ac:dyDescent="0.25">
      <c r="A62" s="170">
        <f t="shared" si="0"/>
        <v>56</v>
      </c>
      <c r="B62" s="190"/>
      <c r="C62" s="183" t="s">
        <v>251</v>
      </c>
      <c r="D62" s="191"/>
      <c r="E62" s="189"/>
      <c r="F62" s="197"/>
      <c r="G62" s="183"/>
      <c r="H62" s="183"/>
      <c r="I62" s="186"/>
      <c r="J62" s="186"/>
      <c r="K62" s="187"/>
      <c r="L62" s="186">
        <f t="shared" si="1"/>
        <v>0</v>
      </c>
      <c r="M62" s="188"/>
      <c r="N62" s="188">
        <f t="shared" si="2"/>
        <v>0</v>
      </c>
      <c r="O62" s="188"/>
      <c r="P62" s="191"/>
    </row>
    <row r="63" spans="1:16" ht="18" customHeight="1" x14ac:dyDescent="0.25">
      <c r="A63" s="170">
        <f t="shared" si="0"/>
        <v>57</v>
      </c>
      <c r="B63" s="190"/>
      <c r="C63" s="183" t="s">
        <v>252</v>
      </c>
      <c r="D63" s="193"/>
      <c r="E63" s="191"/>
      <c r="F63" s="197"/>
      <c r="G63" s="183"/>
      <c r="H63" s="183"/>
      <c r="I63" s="186"/>
      <c r="J63" s="186"/>
      <c r="K63" s="187"/>
      <c r="L63" s="186">
        <f t="shared" si="1"/>
        <v>0</v>
      </c>
      <c r="M63" s="188"/>
      <c r="N63" s="188">
        <f t="shared" si="2"/>
        <v>0</v>
      </c>
      <c r="O63" s="188"/>
      <c r="P63" s="189"/>
    </row>
    <row r="64" spans="1:16" ht="18" customHeight="1" x14ac:dyDescent="0.25">
      <c r="A64" s="170">
        <f t="shared" si="0"/>
        <v>58</v>
      </c>
      <c r="B64" s="190"/>
      <c r="C64" s="183" t="s">
        <v>253</v>
      </c>
      <c r="D64" s="191"/>
      <c r="E64" s="191"/>
      <c r="F64" s="197"/>
      <c r="G64" s="183"/>
      <c r="H64" s="183"/>
      <c r="I64" s="186"/>
      <c r="J64" s="186"/>
      <c r="K64" s="187"/>
      <c r="L64" s="186">
        <f t="shared" si="1"/>
        <v>0</v>
      </c>
      <c r="M64" s="188"/>
      <c r="N64" s="188">
        <f t="shared" si="2"/>
        <v>0</v>
      </c>
      <c r="O64" s="188"/>
      <c r="P64" s="189"/>
    </row>
    <row r="65" spans="1:16" ht="18" customHeight="1" x14ac:dyDescent="0.25">
      <c r="A65" s="170">
        <f t="shared" si="0"/>
        <v>59</v>
      </c>
      <c r="B65" s="190"/>
      <c r="C65" s="183" t="s">
        <v>254</v>
      </c>
      <c r="D65" s="191"/>
      <c r="E65" s="189"/>
      <c r="F65" s="197"/>
      <c r="G65" s="183"/>
      <c r="H65" s="183"/>
      <c r="I65" s="186"/>
      <c r="J65" s="186"/>
      <c r="K65" s="187"/>
      <c r="L65" s="186">
        <f t="shared" si="1"/>
        <v>0</v>
      </c>
      <c r="M65" s="188"/>
      <c r="N65" s="188">
        <f t="shared" si="2"/>
        <v>0</v>
      </c>
      <c r="O65" s="188"/>
      <c r="P65" s="189"/>
    </row>
    <row r="66" spans="1:16" ht="18" customHeight="1" x14ac:dyDescent="0.25">
      <c r="A66" s="170">
        <f t="shared" si="0"/>
        <v>60</v>
      </c>
      <c r="B66" s="190"/>
      <c r="C66" s="183" t="s">
        <v>255</v>
      </c>
      <c r="D66" s="191"/>
      <c r="E66" s="189"/>
      <c r="F66" s="197"/>
      <c r="G66" s="183"/>
      <c r="H66" s="183"/>
      <c r="I66" s="186"/>
      <c r="J66" s="186"/>
      <c r="K66" s="187"/>
      <c r="L66" s="186">
        <f t="shared" si="1"/>
        <v>0</v>
      </c>
      <c r="M66" s="188"/>
      <c r="N66" s="188">
        <f t="shared" si="2"/>
        <v>0</v>
      </c>
      <c r="O66" s="188"/>
      <c r="P66" s="189"/>
    </row>
    <row r="67" spans="1:16" ht="18" customHeight="1" x14ac:dyDescent="0.25">
      <c r="A67" s="170">
        <f t="shared" si="0"/>
        <v>61</v>
      </c>
      <c r="B67" s="182"/>
      <c r="C67" s="183" t="s">
        <v>256</v>
      </c>
      <c r="D67" s="189"/>
      <c r="E67" s="189"/>
      <c r="F67" s="183"/>
      <c r="G67" s="183"/>
      <c r="H67" s="183"/>
      <c r="I67" s="186"/>
      <c r="J67" s="186"/>
      <c r="K67" s="187"/>
      <c r="L67" s="186">
        <f t="shared" si="1"/>
        <v>0</v>
      </c>
      <c r="M67" s="188"/>
      <c r="N67" s="188">
        <f t="shared" si="2"/>
        <v>0</v>
      </c>
      <c r="O67" s="188"/>
      <c r="P67" s="183"/>
    </row>
    <row r="68" spans="1:16" ht="18" customHeight="1" x14ac:dyDescent="0.25">
      <c r="A68" s="170">
        <f t="shared" si="0"/>
        <v>62</v>
      </c>
      <c r="B68" s="182"/>
      <c r="C68" s="183" t="s">
        <v>257</v>
      </c>
      <c r="D68" s="189"/>
      <c r="E68" s="189"/>
      <c r="F68" s="183"/>
      <c r="G68" s="183"/>
      <c r="H68" s="183"/>
      <c r="I68" s="186"/>
      <c r="J68" s="186"/>
      <c r="K68" s="187"/>
      <c r="L68" s="186">
        <f t="shared" si="1"/>
        <v>0</v>
      </c>
      <c r="M68" s="188"/>
      <c r="N68" s="188">
        <f t="shared" si="2"/>
        <v>0</v>
      </c>
      <c r="O68" s="188"/>
      <c r="P68" s="183"/>
    </row>
    <row r="69" spans="1:16" ht="18" customHeight="1" x14ac:dyDescent="0.25">
      <c r="A69" s="170">
        <f t="shared" si="0"/>
        <v>63</v>
      </c>
      <c r="B69" s="182"/>
      <c r="C69" s="183" t="s">
        <v>258</v>
      </c>
      <c r="D69" s="189"/>
      <c r="E69" s="189"/>
      <c r="F69" s="183"/>
      <c r="G69" s="183"/>
      <c r="H69" s="183"/>
      <c r="I69" s="186"/>
      <c r="J69" s="186"/>
      <c r="K69" s="187"/>
      <c r="L69" s="186">
        <f t="shared" si="1"/>
        <v>0</v>
      </c>
      <c r="M69" s="188"/>
      <c r="N69" s="188">
        <f t="shared" si="2"/>
        <v>0</v>
      </c>
      <c r="O69" s="188"/>
      <c r="P69" s="183"/>
    </row>
    <row r="70" spans="1:16" s="168" customFormat="1" ht="18" customHeight="1" x14ac:dyDescent="0.25">
      <c r="A70" s="170">
        <f t="shared" si="0"/>
        <v>64</v>
      </c>
      <c r="B70" s="190"/>
      <c r="C70" s="183" t="s">
        <v>259</v>
      </c>
      <c r="D70" s="193"/>
      <c r="E70" s="196"/>
      <c r="F70" s="197"/>
      <c r="G70" s="197"/>
      <c r="H70" s="197"/>
      <c r="I70" s="198"/>
      <c r="J70" s="198"/>
      <c r="K70" s="199"/>
      <c r="L70" s="198">
        <f t="shared" si="1"/>
        <v>0</v>
      </c>
      <c r="M70" s="200"/>
      <c r="N70" s="200">
        <f t="shared" si="2"/>
        <v>0</v>
      </c>
      <c r="O70" s="200"/>
      <c r="P70" s="197"/>
    </row>
    <row r="71" spans="1:16" ht="18" customHeight="1" x14ac:dyDescent="0.25">
      <c r="A71" s="170">
        <f t="shared" si="0"/>
        <v>65</v>
      </c>
      <c r="B71" s="182"/>
      <c r="C71" s="183" t="s">
        <v>260</v>
      </c>
      <c r="D71" s="189"/>
      <c r="E71" s="189"/>
      <c r="F71" s="183"/>
      <c r="G71" s="183"/>
      <c r="H71" s="183"/>
      <c r="I71" s="186"/>
      <c r="J71" s="186"/>
      <c r="K71" s="187"/>
      <c r="L71" s="186">
        <f t="shared" si="1"/>
        <v>0</v>
      </c>
      <c r="M71" s="188"/>
      <c r="N71" s="188">
        <f t="shared" si="2"/>
        <v>0</v>
      </c>
      <c r="O71" s="188"/>
      <c r="P71" s="183"/>
    </row>
    <row r="72" spans="1:16" s="168" customFormat="1" ht="18" customHeight="1" x14ac:dyDescent="0.25">
      <c r="A72" s="170">
        <f t="shared" ref="A72:A88" si="3">ROW()-ROW($A$6)</f>
        <v>66</v>
      </c>
      <c r="B72" s="190"/>
      <c r="C72" s="183" t="s">
        <v>261</v>
      </c>
      <c r="D72" s="193"/>
      <c r="E72" s="191"/>
      <c r="F72" s="197"/>
      <c r="G72" s="197"/>
      <c r="H72" s="197"/>
      <c r="I72" s="198"/>
      <c r="J72" s="198"/>
      <c r="K72" s="199"/>
      <c r="L72" s="198">
        <f t="shared" si="1"/>
        <v>0</v>
      </c>
      <c r="M72" s="200"/>
      <c r="N72" s="200">
        <f t="shared" si="2"/>
        <v>0</v>
      </c>
      <c r="O72" s="200"/>
      <c r="P72" s="197"/>
    </row>
    <row r="73" spans="1:16" x14ac:dyDescent="0.25">
      <c r="A73" s="170">
        <f t="shared" si="3"/>
        <v>67</v>
      </c>
      <c r="B73" s="182"/>
      <c r="C73" s="183" t="s">
        <v>262</v>
      </c>
      <c r="D73" s="189"/>
      <c r="E73" s="189"/>
      <c r="F73" s="183"/>
      <c r="G73" s="183"/>
      <c r="H73" s="183"/>
      <c r="I73" s="186"/>
      <c r="J73" s="186"/>
      <c r="K73" s="187"/>
      <c r="L73" s="186">
        <f t="shared" si="1"/>
        <v>0</v>
      </c>
      <c r="M73" s="188"/>
      <c r="N73" s="188">
        <f t="shared" si="2"/>
        <v>0</v>
      </c>
      <c r="O73" s="188"/>
      <c r="P73" s="183"/>
    </row>
    <row r="74" spans="1:16" x14ac:dyDescent="0.25">
      <c r="A74" s="170">
        <f t="shared" si="3"/>
        <v>68</v>
      </c>
      <c r="B74" s="182"/>
      <c r="C74" s="183" t="s">
        <v>263</v>
      </c>
      <c r="D74" s="189"/>
      <c r="E74" s="189"/>
      <c r="F74" s="183"/>
      <c r="G74" s="183"/>
      <c r="H74" s="183"/>
      <c r="I74" s="186"/>
      <c r="J74" s="186"/>
      <c r="K74" s="187"/>
      <c r="L74" s="186">
        <f t="shared" si="1"/>
        <v>0</v>
      </c>
      <c r="M74" s="188"/>
      <c r="N74" s="188"/>
      <c r="O74" s="188"/>
      <c r="P74" s="183"/>
    </row>
    <row r="75" spans="1:16" x14ac:dyDescent="0.25">
      <c r="A75" s="170">
        <f t="shared" si="3"/>
        <v>69</v>
      </c>
      <c r="B75" s="182"/>
      <c r="C75" s="183" t="s">
        <v>264</v>
      </c>
      <c r="D75" s="189"/>
      <c r="E75" s="189"/>
      <c r="F75" s="183"/>
      <c r="G75" s="183"/>
      <c r="H75" s="183"/>
      <c r="I75" s="186"/>
      <c r="J75" s="186"/>
      <c r="K75" s="187"/>
      <c r="L75" s="186">
        <f t="shared" si="1"/>
        <v>0</v>
      </c>
      <c r="M75" s="188"/>
      <c r="N75" s="188"/>
      <c r="O75" s="188"/>
      <c r="P75" s="183"/>
    </row>
    <row r="76" spans="1:16" x14ac:dyDescent="0.25">
      <c r="A76" s="170">
        <f t="shared" si="3"/>
        <v>70</v>
      </c>
      <c r="B76" s="182"/>
      <c r="C76" s="183" t="s">
        <v>265</v>
      </c>
      <c r="D76" s="189"/>
      <c r="E76" s="189"/>
      <c r="F76" s="183"/>
      <c r="G76" s="183"/>
      <c r="H76" s="183"/>
      <c r="I76" s="186"/>
      <c r="J76" s="186"/>
      <c r="K76" s="187"/>
      <c r="L76" s="186">
        <f t="shared" si="1"/>
        <v>0</v>
      </c>
      <c r="M76" s="188"/>
      <c r="N76" s="188"/>
      <c r="O76" s="188"/>
      <c r="P76" s="183"/>
    </row>
    <row r="77" spans="1:16" x14ac:dyDescent="0.25">
      <c r="A77" s="170">
        <f t="shared" si="3"/>
        <v>71</v>
      </c>
      <c r="B77" s="182"/>
      <c r="C77" s="183" t="s">
        <v>266</v>
      </c>
      <c r="D77" s="189"/>
      <c r="E77" s="189"/>
      <c r="F77" s="183"/>
      <c r="G77" s="183"/>
      <c r="H77" s="183"/>
      <c r="I77" s="186"/>
      <c r="J77" s="186"/>
      <c r="K77" s="187"/>
      <c r="L77" s="186">
        <f t="shared" si="1"/>
        <v>0</v>
      </c>
      <c r="M77" s="188"/>
      <c r="N77" s="188"/>
      <c r="O77" s="188"/>
      <c r="P77" s="183"/>
    </row>
    <row r="78" spans="1:16" x14ac:dyDescent="0.25">
      <c r="A78" s="170">
        <f t="shared" si="3"/>
        <v>72</v>
      </c>
      <c r="B78" s="182"/>
      <c r="C78" s="183" t="s">
        <v>267</v>
      </c>
      <c r="D78" s="189"/>
      <c r="E78" s="189"/>
      <c r="F78" s="183"/>
      <c r="G78" s="183"/>
      <c r="H78" s="183"/>
      <c r="I78" s="186"/>
      <c r="J78" s="186"/>
      <c r="K78" s="187"/>
      <c r="L78" s="186">
        <f t="shared" si="1"/>
        <v>0</v>
      </c>
      <c r="M78" s="188"/>
      <c r="N78" s="188"/>
      <c r="O78" s="188"/>
      <c r="P78" s="183"/>
    </row>
    <row r="79" spans="1:16" x14ac:dyDescent="0.25">
      <c r="A79" s="170">
        <f t="shared" si="3"/>
        <v>73</v>
      </c>
      <c r="B79" s="182"/>
      <c r="C79" s="183" t="s">
        <v>268</v>
      </c>
      <c r="D79" s="189"/>
      <c r="E79" s="189"/>
      <c r="F79" s="183"/>
      <c r="G79" s="183"/>
      <c r="H79" s="183"/>
      <c r="I79" s="186"/>
      <c r="J79" s="186"/>
      <c r="K79" s="187"/>
      <c r="L79" s="186">
        <f t="shared" si="1"/>
        <v>0</v>
      </c>
      <c r="M79" s="188"/>
      <c r="N79" s="188"/>
      <c r="O79" s="188"/>
      <c r="P79" s="183"/>
    </row>
    <row r="80" spans="1:16" x14ac:dyDescent="0.25">
      <c r="A80" s="170">
        <f t="shared" si="3"/>
        <v>74</v>
      </c>
      <c r="B80" s="182"/>
      <c r="C80" s="183" t="s">
        <v>269</v>
      </c>
      <c r="D80" s="189"/>
      <c r="E80" s="189"/>
      <c r="F80" s="183"/>
      <c r="G80" s="183"/>
      <c r="H80" s="183"/>
      <c r="I80" s="186"/>
      <c r="J80" s="186"/>
      <c r="K80" s="187"/>
      <c r="L80" s="186">
        <f t="shared" si="1"/>
        <v>0</v>
      </c>
      <c r="M80" s="188"/>
      <c r="N80" s="188"/>
      <c r="O80" s="188"/>
      <c r="P80" s="183"/>
    </row>
    <row r="81" spans="1:16" x14ac:dyDescent="0.25">
      <c r="A81" s="170">
        <f t="shared" si="3"/>
        <v>75</v>
      </c>
      <c r="B81" s="182"/>
      <c r="C81" s="183" t="s">
        <v>270</v>
      </c>
      <c r="D81" s="189"/>
      <c r="E81" s="189"/>
      <c r="F81" s="183"/>
      <c r="G81" s="183"/>
      <c r="H81" s="183"/>
      <c r="I81" s="186"/>
      <c r="J81" s="186"/>
      <c r="K81" s="187"/>
      <c r="L81" s="186">
        <f t="shared" si="1"/>
        <v>0</v>
      </c>
      <c r="M81" s="188"/>
      <c r="N81" s="188"/>
      <c r="O81" s="188"/>
      <c r="P81" s="183"/>
    </row>
    <row r="82" spans="1:16" x14ac:dyDescent="0.25">
      <c r="A82" s="170">
        <f t="shared" si="3"/>
        <v>76</v>
      </c>
      <c r="B82" s="182"/>
      <c r="C82" s="183" t="s">
        <v>271</v>
      </c>
      <c r="D82" s="189"/>
      <c r="E82" s="189"/>
      <c r="F82" s="183"/>
      <c r="G82" s="183"/>
      <c r="H82" s="183"/>
      <c r="I82" s="186"/>
      <c r="J82" s="186"/>
      <c r="K82" s="187"/>
      <c r="L82" s="186">
        <f t="shared" si="1"/>
        <v>0</v>
      </c>
      <c r="M82" s="188"/>
      <c r="N82" s="188"/>
      <c r="O82" s="188"/>
      <c r="P82" s="183"/>
    </row>
    <row r="83" spans="1:16" x14ac:dyDescent="0.25">
      <c r="A83" s="170">
        <f t="shared" si="3"/>
        <v>77</v>
      </c>
      <c r="B83" s="182"/>
      <c r="C83" s="183" t="s">
        <v>272</v>
      </c>
      <c r="D83" s="189"/>
      <c r="E83" s="189"/>
      <c r="F83" s="183"/>
      <c r="G83" s="183"/>
      <c r="H83" s="183"/>
      <c r="I83" s="186"/>
      <c r="J83" s="186"/>
      <c r="K83" s="187"/>
      <c r="L83" s="186">
        <f t="shared" si="1"/>
        <v>0</v>
      </c>
      <c r="M83" s="188"/>
      <c r="N83" s="188"/>
      <c r="O83" s="188"/>
      <c r="P83" s="183"/>
    </row>
    <row r="84" spans="1:16" x14ac:dyDescent="0.25">
      <c r="A84" s="170">
        <f t="shared" si="3"/>
        <v>78</v>
      </c>
      <c r="B84" s="182"/>
      <c r="C84" s="183" t="s">
        <v>273</v>
      </c>
      <c r="D84" s="189"/>
      <c r="E84" s="189"/>
      <c r="F84" s="183"/>
      <c r="G84" s="183"/>
      <c r="H84" s="183"/>
      <c r="I84" s="186"/>
      <c r="J84" s="186"/>
      <c r="K84" s="187"/>
      <c r="L84" s="186">
        <f t="shared" si="1"/>
        <v>0</v>
      </c>
      <c r="M84" s="188"/>
      <c r="N84" s="188"/>
      <c r="O84" s="188"/>
      <c r="P84" s="183"/>
    </row>
    <row r="85" spans="1:16" x14ac:dyDescent="0.25">
      <c r="A85" s="170">
        <f t="shared" si="3"/>
        <v>79</v>
      </c>
      <c r="B85" s="182"/>
      <c r="C85" s="183" t="s">
        <v>274</v>
      </c>
      <c r="D85" s="189"/>
      <c r="E85" s="189"/>
      <c r="F85" s="183"/>
      <c r="G85" s="183"/>
      <c r="H85" s="183"/>
      <c r="I85" s="186"/>
      <c r="J85" s="186"/>
      <c r="K85" s="187"/>
      <c r="L85" s="186">
        <f t="shared" si="1"/>
        <v>0</v>
      </c>
      <c r="M85" s="188"/>
      <c r="N85" s="188"/>
      <c r="O85" s="188"/>
      <c r="P85" s="183"/>
    </row>
    <row r="86" spans="1:16" x14ac:dyDescent="0.25">
      <c r="A86" s="170">
        <f t="shared" si="3"/>
        <v>80</v>
      </c>
      <c r="B86" s="182"/>
      <c r="C86" s="183" t="s">
        <v>275</v>
      </c>
      <c r="D86" s="189"/>
      <c r="E86" s="189"/>
      <c r="F86" s="183"/>
      <c r="G86" s="183"/>
      <c r="H86" s="183"/>
      <c r="I86" s="186"/>
      <c r="J86" s="186"/>
      <c r="K86" s="187"/>
      <c r="L86" s="186">
        <f t="shared" si="1"/>
        <v>0</v>
      </c>
      <c r="M86" s="188"/>
      <c r="N86" s="188"/>
      <c r="O86" s="188"/>
      <c r="P86" s="183"/>
    </row>
    <row r="87" spans="1:16" x14ac:dyDescent="0.25">
      <c r="A87" s="170">
        <f t="shared" si="3"/>
        <v>81</v>
      </c>
      <c r="B87" s="182"/>
      <c r="C87" s="183" t="s">
        <v>276</v>
      </c>
      <c r="D87" s="189"/>
      <c r="E87" s="189"/>
      <c r="F87" s="183"/>
      <c r="G87" s="183"/>
      <c r="H87" s="183"/>
      <c r="I87" s="186"/>
      <c r="J87" s="186"/>
      <c r="K87" s="187"/>
      <c r="L87" s="186">
        <f t="shared" si="1"/>
        <v>0</v>
      </c>
      <c r="M87" s="188"/>
      <c r="N87" s="188"/>
      <c r="O87" s="188"/>
      <c r="P87" s="183"/>
    </row>
    <row r="88" spans="1:16" x14ac:dyDescent="0.25">
      <c r="A88" s="170">
        <f t="shared" si="3"/>
        <v>82</v>
      </c>
      <c r="B88" s="182"/>
      <c r="C88" s="183" t="s">
        <v>277</v>
      </c>
      <c r="D88" s="189"/>
      <c r="E88" s="189"/>
      <c r="F88" s="183"/>
      <c r="G88" s="183"/>
      <c r="H88" s="183"/>
      <c r="I88" s="186"/>
      <c r="J88" s="186"/>
      <c r="K88" s="187"/>
      <c r="L88" s="186">
        <f t="shared" si="1"/>
        <v>0</v>
      </c>
      <c r="M88" s="188"/>
      <c r="N88" s="188"/>
      <c r="O88" s="188"/>
      <c r="P88" s="183"/>
    </row>
    <row r="89" spans="1:16" ht="15.75" x14ac:dyDescent="0.25">
      <c r="A89" s="170"/>
      <c r="B89" s="171"/>
      <c r="C89" s="170"/>
      <c r="D89" s="173"/>
      <c r="E89" s="173"/>
      <c r="F89" s="170"/>
      <c r="G89" s="170"/>
      <c r="H89" s="170"/>
      <c r="I89" s="174"/>
      <c r="J89" s="170"/>
      <c r="K89" s="170"/>
      <c r="L89" s="201">
        <f>SUM(L7:L88)</f>
        <v>665.6</v>
      </c>
      <c r="M89" s="202"/>
      <c r="N89" s="202">
        <f>SUM(N7:N88)</f>
        <v>26293000</v>
      </c>
      <c r="O89" s="202"/>
      <c r="P89" s="170"/>
    </row>
    <row r="90" spans="1:16" x14ac:dyDescent="0.25">
      <c r="E90" s="102"/>
    </row>
  </sheetData>
  <mergeCells count="9">
    <mergeCell ref="P9:P10"/>
    <mergeCell ref="B3:P3"/>
    <mergeCell ref="B5:B6"/>
    <mergeCell ref="C5:C6"/>
    <mergeCell ref="D5:D6"/>
    <mergeCell ref="E5:E6"/>
    <mergeCell ref="F5:F6"/>
    <mergeCell ref="G5:L5"/>
    <mergeCell ref="M5:N5"/>
  </mergeCells>
  <phoneticPr fontId="21" type="noConversion"/>
  <pageMargins left="0.25" right="0.18" top="0.75" bottom="0.75" header="0.3" footer="0.3"/>
  <pageSetup paperSize="9" scale="39" orientation="landscape" horizontalDpi="360" verticalDpi="360" r:id="rId1"/>
  <ignoredErrors>
    <ignoredError sqref="E8:E10 E1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76DD-E37A-49E9-80FE-215AB801487E}">
  <sheetPr codeName="Sheet4">
    <pageSetUpPr fitToPage="1"/>
  </sheetPr>
  <dimension ref="A3:P79"/>
  <sheetViews>
    <sheetView workbookViewId="0">
      <pane ySplit="6" topLeftCell="A43" activePane="bottomLeft" state="frozen"/>
      <selection pane="bottomLeft" activeCell="P13" sqref="P13"/>
    </sheetView>
  </sheetViews>
  <sheetFormatPr defaultRowHeight="15" x14ac:dyDescent="0.25"/>
  <cols>
    <col min="1" max="1" width="0" style="1" hidden="1" customWidth="1"/>
    <col min="2" max="2" width="14.28515625" style="116" bestFit="1" customWidth="1"/>
    <col min="3" max="3" width="27.5703125" style="1" bestFit="1" customWidth="1"/>
    <col min="4" max="4" width="32.42578125" style="2" customWidth="1"/>
    <col min="5" max="5" width="16.85546875" style="2" bestFit="1" customWidth="1"/>
    <col min="6" max="6" width="10.140625" style="1" customWidth="1"/>
    <col min="7" max="7" width="11.85546875" style="1" customWidth="1"/>
    <col min="8" max="8" width="10.85546875" style="1" customWidth="1"/>
    <col min="9" max="9" width="10.42578125" style="106" customWidth="1"/>
    <col min="10" max="10" width="10.42578125" style="1" customWidth="1"/>
    <col min="11" max="11" width="9.5703125" style="1" customWidth="1"/>
    <col min="12" max="12" width="10.28515625" style="1" bestFit="1" customWidth="1"/>
    <col min="13" max="13" width="11.5703125" style="16" hidden="1" customWidth="1"/>
    <col min="14" max="14" width="14" style="3" customWidth="1"/>
    <col min="15" max="15" width="18.28515625" style="3" bestFit="1" customWidth="1"/>
    <col min="16" max="16" width="31.28515625" style="1" customWidth="1"/>
    <col min="17" max="16384" width="9.140625" style="2"/>
  </cols>
  <sheetData>
    <row r="3" spans="1:16" ht="21" x14ac:dyDescent="0.25">
      <c r="B3" s="264" t="s">
        <v>183</v>
      </c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</row>
    <row r="4" spans="1:16" ht="15.75" x14ac:dyDescent="0.25">
      <c r="C4" s="6"/>
    </row>
    <row r="5" spans="1:16" s="6" customFormat="1" ht="15.75" x14ac:dyDescent="0.25">
      <c r="B5" s="265" t="s">
        <v>125</v>
      </c>
      <c r="C5" s="272" t="s">
        <v>33</v>
      </c>
      <c r="D5" s="272" t="s">
        <v>34</v>
      </c>
      <c r="E5" s="272" t="s">
        <v>124</v>
      </c>
      <c r="F5" s="272" t="s">
        <v>35</v>
      </c>
      <c r="G5" s="267" t="s">
        <v>36</v>
      </c>
      <c r="H5" s="268"/>
      <c r="I5" s="268"/>
      <c r="J5" s="268"/>
      <c r="K5" s="268"/>
      <c r="L5" s="269"/>
      <c r="M5" s="149"/>
      <c r="N5" s="270" t="s">
        <v>37</v>
      </c>
      <c r="O5" s="271"/>
      <c r="P5" s="38"/>
    </row>
    <row r="6" spans="1:16" s="104" customFormat="1" ht="31.5" x14ac:dyDescent="0.25">
      <c r="A6" s="104" t="s">
        <v>187</v>
      </c>
      <c r="B6" s="266"/>
      <c r="C6" s="273"/>
      <c r="D6" s="273"/>
      <c r="E6" s="273"/>
      <c r="F6" s="273"/>
      <c r="G6" s="23" t="s">
        <v>38</v>
      </c>
      <c r="H6" s="23" t="s">
        <v>39</v>
      </c>
      <c r="I6" s="107" t="s">
        <v>40</v>
      </c>
      <c r="J6" s="23" t="s">
        <v>41</v>
      </c>
      <c r="K6" s="23" t="s">
        <v>42</v>
      </c>
      <c r="L6" s="23" t="s">
        <v>43</v>
      </c>
      <c r="M6" s="24"/>
      <c r="N6" s="24" t="s">
        <v>44</v>
      </c>
      <c r="O6" s="24" t="s">
        <v>45</v>
      </c>
      <c r="P6" s="23" t="s">
        <v>46</v>
      </c>
    </row>
    <row r="7" spans="1:16" ht="18" customHeight="1" x14ac:dyDescent="0.25">
      <c r="A7" s="1">
        <f>ROW()-ROW($A$6)</f>
        <v>1</v>
      </c>
      <c r="B7" s="117">
        <v>45915</v>
      </c>
      <c r="C7" s="101" t="s">
        <v>47</v>
      </c>
      <c r="D7" s="159" t="s">
        <v>48</v>
      </c>
      <c r="E7" s="103" t="s">
        <v>49</v>
      </c>
      <c r="F7" s="101" t="s">
        <v>50</v>
      </c>
      <c r="G7" s="101" t="s">
        <v>51</v>
      </c>
      <c r="H7" s="101" t="s">
        <v>52</v>
      </c>
      <c r="I7" s="108">
        <v>0.35</v>
      </c>
      <c r="J7" s="108">
        <v>3</v>
      </c>
      <c r="K7" s="109">
        <v>3</v>
      </c>
      <c r="L7" s="108">
        <f t="shared" ref="L7:L38" si="0">J7*K7</f>
        <v>9</v>
      </c>
      <c r="M7" s="48">
        <f t="shared" ref="M7:M38" si="1">N7/J7</f>
        <v>48000</v>
      </c>
      <c r="N7" s="110">
        <v>144000</v>
      </c>
      <c r="O7" s="110">
        <f t="shared" ref="O7:O38" si="2">K7*N7</f>
        <v>432000</v>
      </c>
      <c r="P7" s="101" t="s">
        <v>53</v>
      </c>
    </row>
    <row r="8" spans="1:16" ht="18" customHeight="1" x14ac:dyDescent="0.25">
      <c r="A8" s="1">
        <f t="shared" ref="A8:A11" si="3">ROW()-ROW($A$6)</f>
        <v>2</v>
      </c>
      <c r="B8" s="117">
        <v>45916</v>
      </c>
      <c r="C8" s="101" t="s">
        <v>28</v>
      </c>
      <c r="D8" s="102" t="s">
        <v>29</v>
      </c>
      <c r="E8" s="102"/>
      <c r="F8" s="101" t="s">
        <v>50</v>
      </c>
      <c r="G8" s="101" t="s">
        <v>54</v>
      </c>
      <c r="H8" s="101" t="s">
        <v>55</v>
      </c>
      <c r="I8" s="108">
        <v>0.3</v>
      </c>
      <c r="J8" s="108">
        <v>1.8</v>
      </c>
      <c r="K8" s="109">
        <v>18</v>
      </c>
      <c r="L8" s="108">
        <f t="shared" si="0"/>
        <v>32.4</v>
      </c>
      <c r="M8" s="48">
        <f t="shared" si="1"/>
        <v>40000</v>
      </c>
      <c r="N8" s="110">
        <v>72000</v>
      </c>
      <c r="O8" s="110">
        <f t="shared" si="2"/>
        <v>1296000</v>
      </c>
      <c r="P8" s="101" t="s">
        <v>56</v>
      </c>
    </row>
    <row r="9" spans="1:16" ht="18" customHeight="1" x14ac:dyDescent="0.25">
      <c r="A9" s="1">
        <f t="shared" si="3"/>
        <v>3</v>
      </c>
      <c r="B9" s="117">
        <v>45916</v>
      </c>
      <c r="C9" s="101" t="s">
        <v>3</v>
      </c>
      <c r="D9" s="102" t="s">
        <v>5</v>
      </c>
      <c r="E9" s="102" t="s">
        <v>9</v>
      </c>
      <c r="F9" s="101" t="s">
        <v>50</v>
      </c>
      <c r="G9" s="101" t="s">
        <v>57</v>
      </c>
      <c r="H9" s="101" t="s">
        <v>52</v>
      </c>
      <c r="I9" s="108">
        <v>0.3</v>
      </c>
      <c r="J9" s="108">
        <v>6</v>
      </c>
      <c r="K9" s="109">
        <v>112</v>
      </c>
      <c r="L9" s="108">
        <f t="shared" si="0"/>
        <v>672</v>
      </c>
      <c r="M9" s="48">
        <f t="shared" si="1"/>
        <v>43000</v>
      </c>
      <c r="N9" s="110">
        <v>258000</v>
      </c>
      <c r="O9" s="110">
        <f t="shared" si="2"/>
        <v>28896000</v>
      </c>
      <c r="P9" s="101" t="s">
        <v>58</v>
      </c>
    </row>
    <row r="10" spans="1:16" ht="18" customHeight="1" x14ac:dyDescent="0.25">
      <c r="A10" s="1">
        <f t="shared" si="3"/>
        <v>4</v>
      </c>
      <c r="B10" s="117">
        <v>45916</v>
      </c>
      <c r="C10" s="101" t="s">
        <v>59</v>
      </c>
      <c r="D10" s="159" t="s">
        <v>60</v>
      </c>
      <c r="E10" s="102"/>
      <c r="F10" s="101" t="s">
        <v>61</v>
      </c>
      <c r="G10" s="101" t="s">
        <v>54</v>
      </c>
      <c r="H10" s="101" t="s">
        <v>55</v>
      </c>
      <c r="I10" s="108">
        <v>0.3</v>
      </c>
      <c r="J10" s="108">
        <v>2</v>
      </c>
      <c r="K10" s="109">
        <v>2</v>
      </c>
      <c r="L10" s="108">
        <f t="shared" si="0"/>
        <v>4</v>
      </c>
      <c r="M10" s="48">
        <f t="shared" si="1"/>
        <v>43000</v>
      </c>
      <c r="N10" s="110">
        <v>86000</v>
      </c>
      <c r="O10" s="110">
        <f t="shared" si="2"/>
        <v>172000</v>
      </c>
      <c r="P10" s="101" t="s">
        <v>53</v>
      </c>
    </row>
    <row r="11" spans="1:16" ht="18" customHeight="1" x14ac:dyDescent="0.25">
      <c r="A11" s="1">
        <f t="shared" si="3"/>
        <v>5</v>
      </c>
      <c r="B11" s="204">
        <v>45916</v>
      </c>
      <c r="C11" s="206" t="s">
        <v>62</v>
      </c>
      <c r="D11" s="159" t="s">
        <v>156</v>
      </c>
      <c r="E11" s="102"/>
      <c r="F11" s="152" t="s">
        <v>61</v>
      </c>
      <c r="G11" s="101" t="s">
        <v>54</v>
      </c>
      <c r="H11" s="206" t="s">
        <v>52</v>
      </c>
      <c r="I11" s="108">
        <v>0.3</v>
      </c>
      <c r="J11" s="108">
        <v>1</v>
      </c>
      <c r="K11" s="109">
        <v>13</v>
      </c>
      <c r="L11" s="108">
        <f t="shared" si="0"/>
        <v>13</v>
      </c>
      <c r="M11" s="48">
        <f t="shared" si="1"/>
        <v>43000</v>
      </c>
      <c r="N11" s="110">
        <v>43000</v>
      </c>
      <c r="O11" s="110">
        <f t="shared" si="2"/>
        <v>559000</v>
      </c>
      <c r="P11" s="101" t="s">
        <v>56</v>
      </c>
    </row>
    <row r="12" spans="1:16" ht="18" customHeight="1" x14ac:dyDescent="0.25">
      <c r="B12" s="156"/>
      <c r="C12" s="157"/>
      <c r="D12" s="102"/>
      <c r="E12" s="102"/>
      <c r="F12" s="157"/>
      <c r="G12" s="101" t="s">
        <v>54</v>
      </c>
      <c r="H12" s="157"/>
      <c r="I12" s="108">
        <v>0.3</v>
      </c>
      <c r="J12" s="108">
        <v>2</v>
      </c>
      <c r="K12" s="109">
        <v>5</v>
      </c>
      <c r="L12" s="108">
        <f t="shared" si="0"/>
        <v>10</v>
      </c>
      <c r="M12" s="48">
        <f t="shared" si="1"/>
        <v>43000</v>
      </c>
      <c r="N12" s="110">
        <v>86000</v>
      </c>
      <c r="O12" s="110">
        <f t="shared" si="2"/>
        <v>430000</v>
      </c>
      <c r="P12" s="101"/>
    </row>
    <row r="13" spans="1:16" ht="18" customHeight="1" x14ac:dyDescent="0.25">
      <c r="B13" s="156"/>
      <c r="C13" s="157"/>
      <c r="D13" s="102"/>
      <c r="E13" s="102"/>
      <c r="F13" s="157"/>
      <c r="G13" s="101" t="s">
        <v>54</v>
      </c>
      <c r="H13" s="157"/>
      <c r="I13" s="108">
        <v>0.3</v>
      </c>
      <c r="J13" s="108">
        <v>2.75</v>
      </c>
      <c r="K13" s="109">
        <v>5</v>
      </c>
      <c r="L13" s="108">
        <f t="shared" si="0"/>
        <v>13.75</v>
      </c>
      <c r="M13" s="48">
        <f t="shared" si="1"/>
        <v>42909.090909090912</v>
      </c>
      <c r="N13" s="110">
        <v>118000</v>
      </c>
      <c r="O13" s="110">
        <f t="shared" si="2"/>
        <v>590000</v>
      </c>
      <c r="P13" s="101"/>
    </row>
    <row r="14" spans="1:16" ht="18" customHeight="1" x14ac:dyDescent="0.25">
      <c r="B14" s="156"/>
      <c r="C14" s="157"/>
      <c r="D14" s="102"/>
      <c r="E14" s="102"/>
      <c r="F14" s="157"/>
      <c r="G14" s="101" t="s">
        <v>54</v>
      </c>
      <c r="H14" s="157"/>
      <c r="I14" s="108">
        <v>0.3</v>
      </c>
      <c r="J14" s="108">
        <v>5.76</v>
      </c>
      <c r="K14" s="109">
        <v>7</v>
      </c>
      <c r="L14" s="108">
        <f t="shared" si="0"/>
        <v>40.32</v>
      </c>
      <c r="M14" s="48">
        <f t="shared" si="1"/>
        <v>42013.888888888891</v>
      </c>
      <c r="N14" s="110">
        <v>242000</v>
      </c>
      <c r="O14" s="110">
        <f t="shared" si="2"/>
        <v>1694000</v>
      </c>
      <c r="P14" s="101"/>
    </row>
    <row r="15" spans="1:16" ht="18" customHeight="1" x14ac:dyDescent="0.25">
      <c r="B15" s="151"/>
      <c r="C15" s="153"/>
      <c r="D15" s="102"/>
      <c r="E15" s="102"/>
      <c r="F15" s="153"/>
      <c r="G15" s="101" t="s">
        <v>54</v>
      </c>
      <c r="H15" s="153"/>
      <c r="I15" s="108">
        <v>0.3</v>
      </c>
      <c r="J15" s="108">
        <v>6</v>
      </c>
      <c r="K15" s="109">
        <v>8</v>
      </c>
      <c r="L15" s="108">
        <f t="shared" si="0"/>
        <v>48</v>
      </c>
      <c r="M15" s="48">
        <f t="shared" si="1"/>
        <v>44666.666666666664</v>
      </c>
      <c r="N15" s="110">
        <v>268000</v>
      </c>
      <c r="O15" s="110">
        <f t="shared" si="2"/>
        <v>2144000</v>
      </c>
      <c r="P15" s="101"/>
    </row>
    <row r="16" spans="1:16" ht="18" customHeight="1" x14ac:dyDescent="0.25">
      <c r="A16" s="1">
        <v>9</v>
      </c>
      <c r="B16" s="117">
        <v>45916</v>
      </c>
      <c r="C16" s="101" t="s">
        <v>63</v>
      </c>
      <c r="D16" s="102" t="s">
        <v>123</v>
      </c>
      <c r="E16" s="102">
        <v>81240737458</v>
      </c>
      <c r="F16" s="101" t="s">
        <v>50</v>
      </c>
      <c r="G16" s="101" t="s">
        <v>51</v>
      </c>
      <c r="H16" s="101" t="s">
        <v>52</v>
      </c>
      <c r="I16" s="108">
        <v>0.35</v>
      </c>
      <c r="J16" s="108">
        <v>5</v>
      </c>
      <c r="K16" s="109">
        <v>12</v>
      </c>
      <c r="L16" s="108">
        <f t="shared" si="0"/>
        <v>60</v>
      </c>
      <c r="M16" s="48">
        <f t="shared" si="1"/>
        <v>48000</v>
      </c>
      <c r="N16" s="110">
        <v>240000</v>
      </c>
      <c r="O16" s="110">
        <f t="shared" si="2"/>
        <v>2880000</v>
      </c>
      <c r="P16" s="101" t="s">
        <v>58</v>
      </c>
    </row>
    <row r="17" spans="1:16" ht="18" customHeight="1" x14ac:dyDescent="0.25">
      <c r="A17" s="1">
        <v>10</v>
      </c>
      <c r="B17" s="117">
        <v>45916</v>
      </c>
      <c r="C17" s="101" t="s">
        <v>64</v>
      </c>
      <c r="D17" s="102" t="s">
        <v>126</v>
      </c>
      <c r="E17" s="102"/>
      <c r="F17" s="101" t="s">
        <v>126</v>
      </c>
      <c r="G17" s="101" t="s">
        <v>51</v>
      </c>
      <c r="H17" s="101" t="s">
        <v>52</v>
      </c>
      <c r="I17" s="108">
        <v>0.35</v>
      </c>
      <c r="J17" s="108">
        <v>2</v>
      </c>
      <c r="K17" s="109">
        <v>30</v>
      </c>
      <c r="L17" s="108">
        <f t="shared" si="0"/>
        <v>60</v>
      </c>
      <c r="M17" s="48">
        <f t="shared" si="1"/>
        <v>45000</v>
      </c>
      <c r="N17" s="110">
        <v>90000</v>
      </c>
      <c r="O17" s="110">
        <f t="shared" si="2"/>
        <v>2700000</v>
      </c>
      <c r="P17" s="101" t="s">
        <v>56</v>
      </c>
    </row>
    <row r="18" spans="1:16" ht="18" customHeight="1" x14ac:dyDescent="0.25">
      <c r="A18" s="1">
        <v>11</v>
      </c>
      <c r="B18" s="117">
        <v>45917</v>
      </c>
      <c r="C18" s="101" t="s">
        <v>65</v>
      </c>
      <c r="D18" s="102" t="s">
        <v>127</v>
      </c>
      <c r="E18" s="103" t="s">
        <v>128</v>
      </c>
      <c r="F18" s="101" t="s">
        <v>50</v>
      </c>
      <c r="G18" s="101" t="s">
        <v>57</v>
      </c>
      <c r="H18" s="101" t="s">
        <v>52</v>
      </c>
      <c r="I18" s="108">
        <v>0.3</v>
      </c>
      <c r="J18" s="108">
        <v>3.5</v>
      </c>
      <c r="K18" s="109">
        <v>18</v>
      </c>
      <c r="L18" s="108">
        <f t="shared" si="0"/>
        <v>63</v>
      </c>
      <c r="M18" s="48">
        <f t="shared" si="1"/>
        <v>42285.714285714283</v>
      </c>
      <c r="N18" s="110">
        <v>148000</v>
      </c>
      <c r="O18" s="110">
        <f t="shared" si="2"/>
        <v>2664000</v>
      </c>
      <c r="P18" s="101" t="s">
        <v>53</v>
      </c>
    </row>
    <row r="19" spans="1:16" ht="18" customHeight="1" x14ac:dyDescent="0.25">
      <c r="A19" s="1">
        <v>12</v>
      </c>
      <c r="B19" s="117">
        <v>45918</v>
      </c>
      <c r="C19" s="101" t="s">
        <v>66</v>
      </c>
      <c r="D19" s="159" t="s">
        <v>129</v>
      </c>
      <c r="E19" s="102"/>
      <c r="F19" s="101" t="s">
        <v>61</v>
      </c>
      <c r="G19" s="101" t="s">
        <v>54</v>
      </c>
      <c r="H19" s="101" t="s">
        <v>52</v>
      </c>
      <c r="I19" s="108">
        <v>0.3</v>
      </c>
      <c r="J19" s="108">
        <v>4.3</v>
      </c>
      <c r="K19" s="109">
        <v>30</v>
      </c>
      <c r="L19" s="108">
        <f t="shared" si="0"/>
        <v>129</v>
      </c>
      <c r="M19" s="48">
        <f t="shared" si="1"/>
        <v>43023.255813953489</v>
      </c>
      <c r="N19" s="110">
        <v>185000</v>
      </c>
      <c r="O19" s="110">
        <f t="shared" si="2"/>
        <v>5550000</v>
      </c>
      <c r="P19" s="101" t="s">
        <v>53</v>
      </c>
    </row>
    <row r="20" spans="1:16" ht="18" customHeight="1" x14ac:dyDescent="0.25">
      <c r="A20" s="1">
        <v>13</v>
      </c>
      <c r="B20" s="117">
        <v>45918</v>
      </c>
      <c r="C20" s="101" t="s">
        <v>67</v>
      </c>
      <c r="D20" s="102" t="s">
        <v>126</v>
      </c>
      <c r="E20" s="102"/>
      <c r="F20" s="101" t="s">
        <v>126</v>
      </c>
      <c r="G20" s="101" t="s">
        <v>57</v>
      </c>
      <c r="H20" s="101" t="s">
        <v>52</v>
      </c>
      <c r="I20" s="108">
        <v>0.3</v>
      </c>
      <c r="J20" s="108">
        <v>1.5</v>
      </c>
      <c r="K20" s="109">
        <v>12</v>
      </c>
      <c r="L20" s="108">
        <f t="shared" si="0"/>
        <v>18</v>
      </c>
      <c r="M20" s="48">
        <f t="shared" si="1"/>
        <v>40000</v>
      </c>
      <c r="N20" s="110">
        <v>60000</v>
      </c>
      <c r="O20" s="110">
        <f t="shared" si="2"/>
        <v>720000</v>
      </c>
      <c r="P20" s="101" t="s">
        <v>56</v>
      </c>
    </row>
    <row r="21" spans="1:16" ht="18" customHeight="1" x14ac:dyDescent="0.25">
      <c r="A21" s="1">
        <v>14</v>
      </c>
      <c r="B21" s="117">
        <v>45918</v>
      </c>
      <c r="C21" s="101" t="s">
        <v>68</v>
      </c>
      <c r="D21" s="102" t="s">
        <v>130</v>
      </c>
      <c r="E21" s="103" t="s">
        <v>131</v>
      </c>
      <c r="F21" s="101" t="s">
        <v>50</v>
      </c>
      <c r="G21" s="101" t="s">
        <v>51</v>
      </c>
      <c r="H21" s="101" t="s">
        <v>52</v>
      </c>
      <c r="I21" s="108">
        <v>0.35</v>
      </c>
      <c r="J21" s="108">
        <v>3.5</v>
      </c>
      <c r="K21" s="109">
        <v>2</v>
      </c>
      <c r="L21" s="108">
        <f t="shared" si="0"/>
        <v>7</v>
      </c>
      <c r="M21" s="48">
        <f t="shared" si="1"/>
        <v>48000</v>
      </c>
      <c r="N21" s="110">
        <v>168000</v>
      </c>
      <c r="O21" s="110">
        <f t="shared" si="2"/>
        <v>336000</v>
      </c>
      <c r="P21" s="101" t="s">
        <v>53</v>
      </c>
    </row>
    <row r="22" spans="1:16" ht="18" customHeight="1" x14ac:dyDescent="0.25">
      <c r="A22" s="1">
        <v>15</v>
      </c>
      <c r="B22" s="117">
        <v>45918</v>
      </c>
      <c r="C22" s="101" t="s">
        <v>69</v>
      </c>
      <c r="D22" s="102" t="s">
        <v>132</v>
      </c>
      <c r="E22" s="103" t="s">
        <v>133</v>
      </c>
      <c r="F22" s="101" t="s">
        <v>50</v>
      </c>
      <c r="G22" s="101" t="s">
        <v>54</v>
      </c>
      <c r="H22" s="101" t="s">
        <v>52</v>
      </c>
      <c r="I22" s="108">
        <v>0.3</v>
      </c>
      <c r="J22" s="108">
        <v>3</v>
      </c>
      <c r="K22" s="109">
        <v>25</v>
      </c>
      <c r="L22" s="108">
        <f t="shared" si="0"/>
        <v>75</v>
      </c>
      <c r="M22" s="48">
        <f t="shared" si="1"/>
        <v>43000</v>
      </c>
      <c r="N22" s="110">
        <v>129000</v>
      </c>
      <c r="O22" s="110">
        <f t="shared" si="2"/>
        <v>3225000</v>
      </c>
      <c r="P22" s="101" t="s">
        <v>56</v>
      </c>
    </row>
    <row r="23" spans="1:16" ht="18" customHeight="1" x14ac:dyDescent="0.25">
      <c r="A23" s="1">
        <v>16</v>
      </c>
      <c r="B23" s="117">
        <v>45918</v>
      </c>
      <c r="C23" s="101" t="s">
        <v>70</v>
      </c>
      <c r="D23" s="102" t="s">
        <v>29</v>
      </c>
      <c r="E23" s="102"/>
      <c r="F23" s="101" t="s">
        <v>50</v>
      </c>
      <c r="G23" s="101" t="s">
        <v>54</v>
      </c>
      <c r="H23" s="101" t="s">
        <v>52</v>
      </c>
      <c r="I23" s="108">
        <v>0.3</v>
      </c>
      <c r="J23" s="108">
        <v>1.8</v>
      </c>
      <c r="K23" s="109">
        <v>15</v>
      </c>
      <c r="L23" s="108">
        <f t="shared" si="0"/>
        <v>27</v>
      </c>
      <c r="M23" s="48">
        <f t="shared" si="1"/>
        <v>40000</v>
      </c>
      <c r="N23" s="110">
        <v>72000</v>
      </c>
      <c r="O23" s="110">
        <f t="shared" si="2"/>
        <v>1080000</v>
      </c>
      <c r="P23" s="101" t="s">
        <v>56</v>
      </c>
    </row>
    <row r="24" spans="1:16" ht="18" customHeight="1" x14ac:dyDescent="0.25">
      <c r="A24" s="1">
        <v>17</v>
      </c>
      <c r="B24" s="117">
        <v>45918</v>
      </c>
      <c r="C24" s="101" t="s">
        <v>71</v>
      </c>
      <c r="D24" s="102" t="s">
        <v>134</v>
      </c>
      <c r="E24" s="102"/>
      <c r="F24" s="101" t="s">
        <v>50</v>
      </c>
      <c r="G24" s="101" t="s">
        <v>54</v>
      </c>
      <c r="H24" s="101" t="s">
        <v>52</v>
      </c>
      <c r="I24" s="108">
        <v>0.3</v>
      </c>
      <c r="J24" s="108">
        <v>5</v>
      </c>
      <c r="K24" s="109">
        <v>26</v>
      </c>
      <c r="L24" s="108">
        <f t="shared" si="0"/>
        <v>130</v>
      </c>
      <c r="M24" s="48">
        <f t="shared" si="1"/>
        <v>40000</v>
      </c>
      <c r="N24" s="110">
        <v>200000</v>
      </c>
      <c r="O24" s="110">
        <f t="shared" si="2"/>
        <v>5200000</v>
      </c>
      <c r="P24" s="101" t="s">
        <v>56</v>
      </c>
    </row>
    <row r="25" spans="1:16" ht="18" customHeight="1" x14ac:dyDescent="0.25">
      <c r="A25" s="1">
        <v>18</v>
      </c>
      <c r="B25" s="117">
        <v>45919</v>
      </c>
      <c r="C25" s="101" t="s">
        <v>72</v>
      </c>
      <c r="D25" s="102" t="s">
        <v>135</v>
      </c>
      <c r="E25" s="102"/>
      <c r="F25" s="101" t="s">
        <v>50</v>
      </c>
      <c r="G25" s="101" t="s">
        <v>54</v>
      </c>
      <c r="H25" s="101" t="s">
        <v>52</v>
      </c>
      <c r="I25" s="108">
        <v>0.3</v>
      </c>
      <c r="J25" s="108">
        <v>1.3</v>
      </c>
      <c r="K25" s="109">
        <v>8</v>
      </c>
      <c r="L25" s="108">
        <f t="shared" si="0"/>
        <v>10.4</v>
      </c>
      <c r="M25" s="48">
        <f t="shared" si="1"/>
        <v>43076.923076923078</v>
      </c>
      <c r="N25" s="110">
        <v>56000</v>
      </c>
      <c r="O25" s="110">
        <f t="shared" si="2"/>
        <v>448000</v>
      </c>
      <c r="P25" s="101" t="s">
        <v>53</v>
      </c>
    </row>
    <row r="26" spans="1:16" ht="18" customHeight="1" x14ac:dyDescent="0.25">
      <c r="A26" s="1">
        <v>19</v>
      </c>
      <c r="B26" s="219">
        <v>45919</v>
      </c>
      <c r="C26" s="208" t="s">
        <v>73</v>
      </c>
      <c r="D26" s="208" t="s">
        <v>136</v>
      </c>
      <c r="E26" s="211" t="s">
        <v>137</v>
      </c>
      <c r="F26" s="208" t="s">
        <v>50</v>
      </c>
      <c r="G26" s="101" t="s">
        <v>57</v>
      </c>
      <c r="H26" s="101" t="s">
        <v>52</v>
      </c>
      <c r="I26" s="108">
        <v>0.3</v>
      </c>
      <c r="J26" s="108">
        <v>4.2</v>
      </c>
      <c r="K26" s="109">
        <v>2</v>
      </c>
      <c r="L26" s="108">
        <f t="shared" si="0"/>
        <v>8.4</v>
      </c>
      <c r="M26" s="48">
        <f t="shared" si="1"/>
        <v>42857.142857142855</v>
      </c>
      <c r="N26" s="110">
        <v>180000</v>
      </c>
      <c r="O26" s="110">
        <f t="shared" si="2"/>
        <v>360000</v>
      </c>
      <c r="P26" s="208" t="s">
        <v>138</v>
      </c>
    </row>
    <row r="27" spans="1:16" ht="18" customHeight="1" x14ac:dyDescent="0.25">
      <c r="B27" s="220"/>
      <c r="C27" s="209"/>
      <c r="D27" s="209"/>
      <c r="E27" s="212"/>
      <c r="F27" s="209"/>
      <c r="G27" s="101" t="s">
        <v>57</v>
      </c>
      <c r="H27" s="101" t="s">
        <v>52</v>
      </c>
      <c r="I27" s="108">
        <v>0.3</v>
      </c>
      <c r="J27" s="108">
        <v>1.5</v>
      </c>
      <c r="K27" s="109">
        <v>16</v>
      </c>
      <c r="L27" s="108">
        <f t="shared" si="0"/>
        <v>24</v>
      </c>
      <c r="M27" s="48">
        <f t="shared" si="1"/>
        <v>42666.666666666664</v>
      </c>
      <c r="N27" s="110">
        <v>64000</v>
      </c>
      <c r="O27" s="110">
        <f t="shared" si="2"/>
        <v>1024000</v>
      </c>
      <c r="P27" s="209"/>
    </row>
    <row r="28" spans="1:16" ht="18" customHeight="1" x14ac:dyDescent="0.25">
      <c r="B28" s="221"/>
      <c r="C28" s="210"/>
      <c r="D28" s="210"/>
      <c r="E28" s="213"/>
      <c r="F28" s="210"/>
      <c r="G28" s="101" t="s">
        <v>57</v>
      </c>
      <c r="H28" s="101" t="s">
        <v>52</v>
      </c>
      <c r="I28" s="108">
        <v>0.3</v>
      </c>
      <c r="J28" s="108">
        <v>4</v>
      </c>
      <c r="K28" s="109">
        <v>80</v>
      </c>
      <c r="L28" s="108">
        <f t="shared" si="0"/>
        <v>320</v>
      </c>
      <c r="M28" s="48">
        <f t="shared" si="1"/>
        <v>43000</v>
      </c>
      <c r="N28" s="110">
        <v>172000</v>
      </c>
      <c r="O28" s="110">
        <f t="shared" si="2"/>
        <v>13760000</v>
      </c>
      <c r="P28" s="210"/>
    </row>
    <row r="29" spans="1:16" ht="18" customHeight="1" x14ac:dyDescent="0.25">
      <c r="A29" s="1">
        <v>21</v>
      </c>
      <c r="B29" s="117">
        <v>45920</v>
      </c>
      <c r="C29" s="101" t="s">
        <v>74</v>
      </c>
      <c r="D29" s="102" t="s">
        <v>139</v>
      </c>
      <c r="E29" s="103" t="s">
        <v>140</v>
      </c>
      <c r="F29" s="101" t="s">
        <v>50</v>
      </c>
      <c r="G29" s="101" t="s">
        <v>51</v>
      </c>
      <c r="H29" s="101" t="s">
        <v>52</v>
      </c>
      <c r="I29" s="108">
        <v>0.35</v>
      </c>
      <c r="J29" s="108">
        <v>4</v>
      </c>
      <c r="K29" s="109">
        <v>2</v>
      </c>
      <c r="L29" s="108">
        <f t="shared" si="0"/>
        <v>8</v>
      </c>
      <c r="M29" s="48">
        <f t="shared" si="1"/>
        <v>14000</v>
      </c>
      <c r="N29" s="110">
        <v>56000</v>
      </c>
      <c r="O29" s="110">
        <f t="shared" si="2"/>
        <v>112000</v>
      </c>
      <c r="P29" s="101" t="s">
        <v>142</v>
      </c>
    </row>
    <row r="30" spans="1:16" ht="18" customHeight="1" x14ac:dyDescent="0.25">
      <c r="A30" s="1">
        <v>22</v>
      </c>
      <c r="B30" s="117">
        <v>45920</v>
      </c>
      <c r="C30" s="101" t="s">
        <v>75</v>
      </c>
      <c r="D30" s="159" t="s">
        <v>141</v>
      </c>
      <c r="E30" s="102"/>
      <c r="F30" s="101" t="s">
        <v>61</v>
      </c>
      <c r="G30" s="101" t="s">
        <v>51</v>
      </c>
      <c r="H30" s="101" t="s">
        <v>52</v>
      </c>
      <c r="I30" s="108">
        <v>0.35</v>
      </c>
      <c r="J30" s="108">
        <v>3.5</v>
      </c>
      <c r="K30" s="109">
        <v>12</v>
      </c>
      <c r="L30" s="108">
        <f t="shared" si="0"/>
        <v>42</v>
      </c>
      <c r="M30" s="48">
        <f t="shared" si="1"/>
        <v>47142.857142857145</v>
      </c>
      <c r="N30" s="110">
        <v>165000</v>
      </c>
      <c r="O30" s="110">
        <f t="shared" si="2"/>
        <v>1980000</v>
      </c>
      <c r="P30" s="101"/>
    </row>
    <row r="31" spans="1:16" ht="18" customHeight="1" x14ac:dyDescent="0.25">
      <c r="A31" s="1">
        <v>23</v>
      </c>
      <c r="B31" s="117">
        <v>45922</v>
      </c>
      <c r="C31" s="101" t="s">
        <v>76</v>
      </c>
      <c r="D31" s="102" t="s">
        <v>29</v>
      </c>
      <c r="E31" s="102"/>
      <c r="F31" s="101" t="s">
        <v>50</v>
      </c>
      <c r="G31" s="101" t="s">
        <v>54</v>
      </c>
      <c r="H31" s="101" t="s">
        <v>55</v>
      </c>
      <c r="I31" s="108">
        <v>0.3</v>
      </c>
      <c r="J31" s="108">
        <v>1.8</v>
      </c>
      <c r="K31" s="109">
        <v>5</v>
      </c>
      <c r="L31" s="108">
        <f t="shared" si="0"/>
        <v>9</v>
      </c>
      <c r="M31" s="48">
        <f t="shared" si="1"/>
        <v>40000</v>
      </c>
      <c r="N31" s="136">
        <v>72000</v>
      </c>
      <c r="O31" s="110">
        <f t="shared" si="2"/>
        <v>360000</v>
      </c>
      <c r="P31" s="101"/>
    </row>
    <row r="32" spans="1:16" ht="18" customHeight="1" x14ac:dyDescent="0.25">
      <c r="A32" s="1">
        <v>24</v>
      </c>
      <c r="B32" s="117">
        <v>45923</v>
      </c>
      <c r="C32" s="101" t="s">
        <v>77</v>
      </c>
      <c r="D32" s="102" t="s">
        <v>143</v>
      </c>
      <c r="E32" s="102"/>
      <c r="F32" s="101" t="s">
        <v>50</v>
      </c>
      <c r="G32" s="101" t="s">
        <v>51</v>
      </c>
      <c r="H32" s="101" t="s">
        <v>52</v>
      </c>
      <c r="I32" s="108">
        <v>0.35</v>
      </c>
      <c r="J32" s="108">
        <v>3.2</v>
      </c>
      <c r="K32" s="109">
        <v>22</v>
      </c>
      <c r="L32" s="108">
        <f t="shared" si="0"/>
        <v>70.400000000000006</v>
      </c>
      <c r="M32" s="48">
        <f t="shared" si="1"/>
        <v>48125</v>
      </c>
      <c r="N32" s="110">
        <v>154000</v>
      </c>
      <c r="O32" s="110">
        <f t="shared" si="2"/>
        <v>3388000</v>
      </c>
      <c r="P32" s="101" t="s">
        <v>56</v>
      </c>
    </row>
    <row r="33" spans="1:16" ht="18" customHeight="1" x14ac:dyDescent="0.25">
      <c r="A33" s="1">
        <v>25</v>
      </c>
      <c r="B33" s="117">
        <v>45923</v>
      </c>
      <c r="C33" s="101" t="s">
        <v>78</v>
      </c>
      <c r="D33" s="159" t="s">
        <v>144</v>
      </c>
      <c r="E33" s="102"/>
      <c r="F33" s="101" t="s">
        <v>61</v>
      </c>
      <c r="G33" s="101" t="s">
        <v>57</v>
      </c>
      <c r="H33" s="101" t="s">
        <v>52</v>
      </c>
      <c r="I33" s="108">
        <v>0.3</v>
      </c>
      <c r="J33" s="108">
        <v>5.7</v>
      </c>
      <c r="K33" s="109">
        <v>50</v>
      </c>
      <c r="L33" s="108">
        <f t="shared" si="0"/>
        <v>285</v>
      </c>
      <c r="M33" s="48">
        <f t="shared" si="1"/>
        <v>42105.263157894733</v>
      </c>
      <c r="N33" s="110">
        <v>240000</v>
      </c>
      <c r="O33" s="110">
        <f t="shared" si="2"/>
        <v>12000000</v>
      </c>
      <c r="P33" s="101" t="s">
        <v>53</v>
      </c>
    </row>
    <row r="34" spans="1:16" ht="18" customHeight="1" x14ac:dyDescent="0.25">
      <c r="A34" s="1">
        <v>26</v>
      </c>
      <c r="B34" s="117">
        <v>45923</v>
      </c>
      <c r="C34" s="101" t="s">
        <v>79</v>
      </c>
      <c r="D34" s="159" t="s">
        <v>145</v>
      </c>
      <c r="E34" s="102"/>
      <c r="F34" s="101" t="s">
        <v>61</v>
      </c>
      <c r="G34" s="101" t="s">
        <v>51</v>
      </c>
      <c r="H34" s="101" t="s">
        <v>52</v>
      </c>
      <c r="I34" s="108">
        <v>0.35</v>
      </c>
      <c r="J34" s="108">
        <v>4.2</v>
      </c>
      <c r="K34" s="109">
        <v>3</v>
      </c>
      <c r="L34" s="108">
        <f t="shared" si="0"/>
        <v>12.600000000000001</v>
      </c>
      <c r="M34" s="48">
        <f t="shared" si="1"/>
        <v>47619.047619047618</v>
      </c>
      <c r="N34" s="110">
        <v>200000</v>
      </c>
      <c r="O34" s="110">
        <f t="shared" si="2"/>
        <v>600000</v>
      </c>
      <c r="P34" s="101" t="s">
        <v>56</v>
      </c>
    </row>
    <row r="35" spans="1:16" ht="18" customHeight="1" x14ac:dyDescent="0.25">
      <c r="A35" s="1">
        <v>27</v>
      </c>
      <c r="B35" s="204">
        <v>45923</v>
      </c>
      <c r="C35" s="101" t="s">
        <v>80</v>
      </c>
      <c r="D35" s="208" t="s">
        <v>146</v>
      </c>
      <c r="E35" s="206"/>
      <c r="F35" s="152" t="s">
        <v>61</v>
      </c>
      <c r="G35" s="101" t="s">
        <v>51</v>
      </c>
      <c r="H35" s="101" t="s">
        <v>52</v>
      </c>
      <c r="I35" s="108">
        <v>0.35</v>
      </c>
      <c r="J35" s="108">
        <v>8</v>
      </c>
      <c r="K35" s="109">
        <v>20</v>
      </c>
      <c r="L35" s="108">
        <f t="shared" si="0"/>
        <v>160</v>
      </c>
      <c r="M35" s="48">
        <f t="shared" si="1"/>
        <v>48000</v>
      </c>
      <c r="N35" s="110">
        <v>384000</v>
      </c>
      <c r="O35" s="110">
        <f t="shared" si="2"/>
        <v>7680000</v>
      </c>
      <c r="P35" s="101" t="s">
        <v>56</v>
      </c>
    </row>
    <row r="36" spans="1:16" ht="18" customHeight="1" x14ac:dyDescent="0.25">
      <c r="B36" s="151"/>
      <c r="C36" s="101" t="s">
        <v>81</v>
      </c>
      <c r="D36" s="154"/>
      <c r="E36" s="153"/>
      <c r="F36" s="153"/>
      <c r="G36" s="101" t="s">
        <v>51</v>
      </c>
      <c r="H36" s="101" t="s">
        <v>52</v>
      </c>
      <c r="I36" s="108">
        <v>0.35</v>
      </c>
      <c r="J36" s="108">
        <v>6</v>
      </c>
      <c r="K36" s="109">
        <v>70</v>
      </c>
      <c r="L36" s="108">
        <f t="shared" si="0"/>
        <v>420</v>
      </c>
      <c r="M36" s="48">
        <f t="shared" si="1"/>
        <v>48000</v>
      </c>
      <c r="N36" s="110">
        <v>288000</v>
      </c>
      <c r="O36" s="110">
        <f t="shared" si="2"/>
        <v>20160000</v>
      </c>
      <c r="P36" s="101" t="s">
        <v>56</v>
      </c>
    </row>
    <row r="37" spans="1:16" ht="18" customHeight="1" x14ac:dyDescent="0.25">
      <c r="A37" s="1">
        <v>28</v>
      </c>
      <c r="B37" s="140">
        <v>45923</v>
      </c>
      <c r="C37" s="141" t="s">
        <v>82</v>
      </c>
      <c r="D37" s="142" t="s">
        <v>147</v>
      </c>
      <c r="E37" s="142"/>
      <c r="F37" s="141" t="s">
        <v>50</v>
      </c>
      <c r="G37" s="141" t="s">
        <v>57</v>
      </c>
      <c r="H37" s="141" t="s">
        <v>52</v>
      </c>
      <c r="I37" s="143">
        <v>0.3</v>
      </c>
      <c r="J37" s="143">
        <v>5</v>
      </c>
      <c r="K37" s="144">
        <v>72</v>
      </c>
      <c r="L37" s="143">
        <f t="shared" si="0"/>
        <v>360</v>
      </c>
      <c r="M37" s="48">
        <f t="shared" si="1"/>
        <v>40000</v>
      </c>
      <c r="N37" s="145">
        <v>200000</v>
      </c>
      <c r="O37" s="145">
        <f t="shared" si="2"/>
        <v>14400000</v>
      </c>
      <c r="P37" s="141" t="s">
        <v>168</v>
      </c>
    </row>
    <row r="38" spans="1:16" ht="18" customHeight="1" x14ac:dyDescent="0.25">
      <c r="A38" s="1">
        <v>29</v>
      </c>
      <c r="B38" s="117">
        <v>45923</v>
      </c>
      <c r="C38" s="101" t="s">
        <v>83</v>
      </c>
      <c r="D38" s="102" t="s">
        <v>148</v>
      </c>
      <c r="E38" s="102"/>
      <c r="F38" s="101" t="s">
        <v>50</v>
      </c>
      <c r="G38" s="101" t="s">
        <v>51</v>
      </c>
      <c r="H38" s="101" t="s">
        <v>52</v>
      </c>
      <c r="I38" s="108">
        <v>0.35</v>
      </c>
      <c r="J38" s="108">
        <v>6</v>
      </c>
      <c r="K38" s="109">
        <v>20</v>
      </c>
      <c r="L38" s="108">
        <f t="shared" si="0"/>
        <v>120</v>
      </c>
      <c r="M38" s="48">
        <f t="shared" si="1"/>
        <v>45000</v>
      </c>
      <c r="N38" s="110">
        <v>270000</v>
      </c>
      <c r="O38" s="110">
        <f t="shared" si="2"/>
        <v>5400000</v>
      </c>
      <c r="P38" s="101"/>
    </row>
    <row r="39" spans="1:16" ht="18" customHeight="1" x14ac:dyDescent="0.25">
      <c r="A39" s="1">
        <v>30</v>
      </c>
      <c r="B39" s="117">
        <v>45923</v>
      </c>
      <c r="C39" s="101" t="s">
        <v>84</v>
      </c>
      <c r="D39" s="102" t="s">
        <v>149</v>
      </c>
      <c r="E39" s="102"/>
      <c r="F39" s="101" t="s">
        <v>50</v>
      </c>
      <c r="G39" s="101" t="s">
        <v>51</v>
      </c>
      <c r="H39" s="101" t="s">
        <v>52</v>
      </c>
      <c r="I39" s="108">
        <v>0.35</v>
      </c>
      <c r="J39" s="108">
        <v>6</v>
      </c>
      <c r="K39" s="109">
        <v>18</v>
      </c>
      <c r="L39" s="108">
        <f t="shared" ref="L39:L70" si="4">J39*K39</f>
        <v>108</v>
      </c>
      <c r="M39" s="48">
        <f t="shared" ref="M39:M70" si="5">N39/J39</f>
        <v>47000</v>
      </c>
      <c r="N39" s="110">
        <v>282000</v>
      </c>
      <c r="O39" s="110">
        <f t="shared" ref="O39:O70" si="6">K39*N39</f>
        <v>5076000</v>
      </c>
      <c r="P39" s="101" t="s">
        <v>152</v>
      </c>
    </row>
    <row r="40" spans="1:16" ht="18" customHeight="1" x14ac:dyDescent="0.25">
      <c r="A40" s="1">
        <v>31</v>
      </c>
      <c r="B40" s="117">
        <v>45801</v>
      </c>
      <c r="C40" s="101" t="s">
        <v>85</v>
      </c>
      <c r="D40" s="159" t="s">
        <v>154</v>
      </c>
      <c r="E40" s="102"/>
      <c r="F40" s="101" t="s">
        <v>61</v>
      </c>
      <c r="G40" s="101" t="s">
        <v>57</v>
      </c>
      <c r="H40" s="101" t="s">
        <v>52</v>
      </c>
      <c r="I40" s="108">
        <v>0.3</v>
      </c>
      <c r="J40" s="108">
        <v>2</v>
      </c>
      <c r="K40" s="109">
        <v>2</v>
      </c>
      <c r="L40" s="108">
        <f t="shared" si="4"/>
        <v>4</v>
      </c>
      <c r="M40" s="48">
        <f t="shared" si="5"/>
        <v>43000</v>
      </c>
      <c r="N40" s="110">
        <v>86000</v>
      </c>
      <c r="O40" s="110">
        <f t="shared" si="6"/>
        <v>172000</v>
      </c>
      <c r="P40" s="101" t="s">
        <v>53</v>
      </c>
    </row>
    <row r="41" spans="1:16" ht="18" customHeight="1" x14ac:dyDescent="0.25">
      <c r="A41" s="1">
        <v>32</v>
      </c>
      <c r="B41" s="117">
        <v>45924</v>
      </c>
      <c r="C41" s="101" t="s">
        <v>86</v>
      </c>
      <c r="D41" s="159" t="s">
        <v>155</v>
      </c>
      <c r="E41" s="102"/>
      <c r="F41" s="101" t="s">
        <v>61</v>
      </c>
      <c r="G41" s="101" t="s">
        <v>57</v>
      </c>
      <c r="H41" s="101" t="s">
        <v>52</v>
      </c>
      <c r="I41" s="108">
        <v>0.3</v>
      </c>
      <c r="J41" s="108">
        <v>6</v>
      </c>
      <c r="K41" s="109">
        <v>15</v>
      </c>
      <c r="L41" s="108">
        <f t="shared" si="4"/>
        <v>90</v>
      </c>
      <c r="M41" s="48">
        <f t="shared" si="5"/>
        <v>43000</v>
      </c>
      <c r="N41" s="110">
        <v>258000</v>
      </c>
      <c r="O41" s="110">
        <f t="shared" si="6"/>
        <v>3870000</v>
      </c>
      <c r="P41" s="101" t="s">
        <v>56</v>
      </c>
    </row>
    <row r="42" spans="1:16" ht="18" customHeight="1" x14ac:dyDescent="0.25">
      <c r="A42" s="1">
        <v>33</v>
      </c>
      <c r="B42" s="204">
        <v>45924</v>
      </c>
      <c r="C42" s="206" t="s">
        <v>87</v>
      </c>
      <c r="D42" s="208" t="s">
        <v>156</v>
      </c>
      <c r="E42" s="102"/>
      <c r="F42" s="152" t="s">
        <v>61</v>
      </c>
      <c r="G42" s="101" t="s">
        <v>57</v>
      </c>
      <c r="H42" s="101" t="s">
        <v>52</v>
      </c>
      <c r="I42" s="108">
        <v>0.3</v>
      </c>
      <c r="J42" s="108">
        <v>2.4</v>
      </c>
      <c r="K42" s="109">
        <v>8</v>
      </c>
      <c r="L42" s="108">
        <f t="shared" si="4"/>
        <v>19.2</v>
      </c>
      <c r="M42" s="48">
        <f t="shared" si="5"/>
        <v>42916.666666666672</v>
      </c>
      <c r="N42" s="110">
        <v>103000</v>
      </c>
      <c r="O42" s="110">
        <f t="shared" si="6"/>
        <v>824000</v>
      </c>
      <c r="P42" s="206" t="s">
        <v>56</v>
      </c>
    </row>
    <row r="43" spans="1:16" ht="18" customHeight="1" x14ac:dyDescent="0.25">
      <c r="B43" s="151"/>
      <c r="C43" s="153"/>
      <c r="D43" s="154"/>
      <c r="E43" s="102"/>
      <c r="F43" s="153"/>
      <c r="G43" s="101" t="s">
        <v>57</v>
      </c>
      <c r="H43" s="101" t="s">
        <v>52</v>
      </c>
      <c r="I43" s="108">
        <v>0.3</v>
      </c>
      <c r="J43" s="108">
        <v>2.1</v>
      </c>
      <c r="K43" s="109">
        <v>7</v>
      </c>
      <c r="L43" s="108">
        <f t="shared" si="4"/>
        <v>14.700000000000001</v>
      </c>
      <c r="M43" s="48">
        <f t="shared" si="5"/>
        <v>42857.142857142855</v>
      </c>
      <c r="N43" s="110">
        <v>90000</v>
      </c>
      <c r="O43" s="110">
        <f t="shared" si="6"/>
        <v>630000</v>
      </c>
      <c r="P43" s="153"/>
    </row>
    <row r="44" spans="1:16" ht="18" customHeight="1" x14ac:dyDescent="0.25">
      <c r="A44" s="1">
        <v>34</v>
      </c>
      <c r="B44" s="204">
        <v>45924</v>
      </c>
      <c r="C44" s="206" t="s">
        <v>88</v>
      </c>
      <c r="D44" s="206" t="s">
        <v>157</v>
      </c>
      <c r="E44" s="102"/>
      <c r="F44" s="206" t="s">
        <v>50</v>
      </c>
      <c r="G44" s="101" t="s">
        <v>51</v>
      </c>
      <c r="H44" s="101" t="s">
        <v>52</v>
      </c>
      <c r="I44" s="108">
        <v>0.35</v>
      </c>
      <c r="J44" s="108">
        <v>4</v>
      </c>
      <c r="K44" s="109">
        <v>50</v>
      </c>
      <c r="L44" s="108">
        <f t="shared" si="4"/>
        <v>200</v>
      </c>
      <c r="M44" s="48">
        <f t="shared" si="5"/>
        <v>45000</v>
      </c>
      <c r="N44" s="110">
        <v>180000</v>
      </c>
      <c r="O44" s="110">
        <f t="shared" si="6"/>
        <v>9000000</v>
      </c>
      <c r="P44" s="206" t="s">
        <v>56</v>
      </c>
    </row>
    <row r="45" spans="1:16" ht="18" customHeight="1" x14ac:dyDescent="0.25">
      <c r="B45" s="205"/>
      <c r="C45" s="207"/>
      <c r="D45" s="207"/>
      <c r="E45" s="102"/>
      <c r="F45" s="207"/>
      <c r="G45" s="101" t="s">
        <v>51</v>
      </c>
      <c r="H45" s="101" t="s">
        <v>52</v>
      </c>
      <c r="I45" s="108">
        <v>0.35</v>
      </c>
      <c r="J45" s="108">
        <v>3</v>
      </c>
      <c r="K45" s="109">
        <v>20</v>
      </c>
      <c r="L45" s="108">
        <f t="shared" si="4"/>
        <v>60</v>
      </c>
      <c r="M45" s="48">
        <f t="shared" si="5"/>
        <v>45000</v>
      </c>
      <c r="N45" s="110">
        <v>135000</v>
      </c>
      <c r="O45" s="110">
        <f t="shared" si="6"/>
        <v>2700000</v>
      </c>
      <c r="P45" s="207"/>
    </row>
    <row r="46" spans="1:16" ht="18" customHeight="1" x14ac:dyDescent="0.25">
      <c r="A46" s="1">
        <v>35</v>
      </c>
      <c r="B46" s="117">
        <v>45924</v>
      </c>
      <c r="C46" s="101" t="s">
        <v>89</v>
      </c>
      <c r="D46" s="137" t="s">
        <v>158</v>
      </c>
      <c r="E46" s="102"/>
      <c r="F46" s="101" t="s">
        <v>50</v>
      </c>
      <c r="G46" s="101" t="s">
        <v>51</v>
      </c>
      <c r="H46" s="101" t="s">
        <v>52</v>
      </c>
      <c r="I46" s="108">
        <v>0.35</v>
      </c>
      <c r="J46" s="108">
        <v>4.5999999999999996</v>
      </c>
      <c r="K46" s="109">
        <v>2</v>
      </c>
      <c r="L46" s="108">
        <f t="shared" si="4"/>
        <v>9.1999999999999993</v>
      </c>
      <c r="M46" s="48">
        <f t="shared" si="5"/>
        <v>0</v>
      </c>
      <c r="N46" s="110"/>
      <c r="O46" s="110">
        <f t="shared" si="6"/>
        <v>0</v>
      </c>
      <c r="P46" s="101"/>
    </row>
    <row r="47" spans="1:16" ht="18" customHeight="1" x14ac:dyDescent="0.25">
      <c r="A47" s="1">
        <v>36</v>
      </c>
      <c r="B47" s="117">
        <v>45924</v>
      </c>
      <c r="C47" s="101" t="s">
        <v>90</v>
      </c>
      <c r="D47" s="137" t="s">
        <v>159</v>
      </c>
      <c r="E47" s="102"/>
      <c r="F47" s="101" t="s">
        <v>50</v>
      </c>
      <c r="G47" s="101" t="s">
        <v>57</v>
      </c>
      <c r="H47" s="101" t="s">
        <v>52</v>
      </c>
      <c r="I47" s="108">
        <v>0.3</v>
      </c>
      <c r="J47" s="108">
        <v>2.25</v>
      </c>
      <c r="K47" s="109">
        <v>1</v>
      </c>
      <c r="L47" s="108">
        <f t="shared" si="4"/>
        <v>2.25</v>
      </c>
      <c r="M47" s="48">
        <f t="shared" si="5"/>
        <v>0</v>
      </c>
      <c r="N47" s="110"/>
      <c r="O47" s="110">
        <f t="shared" si="6"/>
        <v>0</v>
      </c>
      <c r="P47" s="101"/>
    </row>
    <row r="48" spans="1:16" ht="18" customHeight="1" x14ac:dyDescent="0.25">
      <c r="A48" s="1">
        <v>37</v>
      </c>
      <c r="B48" s="204">
        <v>45925</v>
      </c>
      <c r="C48" s="206" t="s">
        <v>91</v>
      </c>
      <c r="D48" s="208" t="s">
        <v>160</v>
      </c>
      <c r="E48" s="102"/>
      <c r="F48" s="152" t="s">
        <v>61</v>
      </c>
      <c r="G48" s="101" t="s">
        <v>57</v>
      </c>
      <c r="H48" s="101" t="s">
        <v>52</v>
      </c>
      <c r="I48" s="108">
        <v>0.3</v>
      </c>
      <c r="J48" s="108">
        <v>4.3499999999999996</v>
      </c>
      <c r="K48" s="109">
        <v>40</v>
      </c>
      <c r="L48" s="108">
        <f t="shared" si="4"/>
        <v>174</v>
      </c>
      <c r="M48" s="48">
        <f t="shared" si="5"/>
        <v>41839.080459770121</v>
      </c>
      <c r="N48" s="110">
        <v>182000</v>
      </c>
      <c r="O48" s="110">
        <f t="shared" si="6"/>
        <v>7280000</v>
      </c>
      <c r="P48" s="139"/>
    </row>
    <row r="49" spans="1:16" ht="18" customHeight="1" x14ac:dyDescent="0.25">
      <c r="B49" s="156"/>
      <c r="C49" s="157"/>
      <c r="D49" s="158"/>
      <c r="E49" s="102"/>
      <c r="F49" s="157"/>
      <c r="G49" s="101" t="s">
        <v>57</v>
      </c>
      <c r="H49" s="101" t="s">
        <v>52</v>
      </c>
      <c r="I49" s="108">
        <v>0.3</v>
      </c>
      <c r="J49" s="108">
        <v>3.75</v>
      </c>
      <c r="K49" s="109">
        <v>16</v>
      </c>
      <c r="L49" s="108">
        <f t="shared" si="4"/>
        <v>60</v>
      </c>
      <c r="M49" s="48">
        <f t="shared" si="5"/>
        <v>41866.666666666664</v>
      </c>
      <c r="N49" s="110">
        <v>157000</v>
      </c>
      <c r="O49" s="110">
        <f t="shared" si="6"/>
        <v>2512000</v>
      </c>
      <c r="P49" s="155"/>
    </row>
    <row r="50" spans="1:16" ht="18" customHeight="1" x14ac:dyDescent="0.25">
      <c r="B50" s="151"/>
      <c r="C50" s="153"/>
      <c r="D50" s="154"/>
      <c r="E50" s="102"/>
      <c r="F50" s="153"/>
      <c r="G50" s="101" t="s">
        <v>57</v>
      </c>
      <c r="H50" s="101" t="s">
        <v>52</v>
      </c>
      <c r="I50" s="108">
        <v>0.3</v>
      </c>
      <c r="J50" s="108">
        <v>3.5</v>
      </c>
      <c r="K50" s="109">
        <v>20</v>
      </c>
      <c r="L50" s="108">
        <f t="shared" si="4"/>
        <v>70</v>
      </c>
      <c r="M50" s="48">
        <f t="shared" si="5"/>
        <v>42000</v>
      </c>
      <c r="N50" s="110">
        <v>147000</v>
      </c>
      <c r="O50" s="110">
        <f t="shared" si="6"/>
        <v>2940000</v>
      </c>
      <c r="P50" s="150"/>
    </row>
    <row r="51" spans="1:16" ht="18" customHeight="1" x14ac:dyDescent="0.25">
      <c r="A51" s="1">
        <v>38</v>
      </c>
      <c r="B51" s="117">
        <v>45925</v>
      </c>
      <c r="C51" s="101" t="s">
        <v>92</v>
      </c>
      <c r="D51" s="159" t="s">
        <v>161</v>
      </c>
      <c r="E51" s="102"/>
      <c r="F51" s="101" t="s">
        <v>61</v>
      </c>
      <c r="G51" s="101" t="s">
        <v>57</v>
      </c>
      <c r="H51" s="101" t="s">
        <v>52</v>
      </c>
      <c r="I51" s="108">
        <v>0.3</v>
      </c>
      <c r="J51" s="108">
        <v>2.1</v>
      </c>
      <c r="K51" s="109">
        <v>4</v>
      </c>
      <c r="L51" s="108">
        <f t="shared" si="4"/>
        <v>8.4</v>
      </c>
      <c r="M51" s="48">
        <f t="shared" si="5"/>
        <v>42857.142857142855</v>
      </c>
      <c r="N51" s="110">
        <v>90000</v>
      </c>
      <c r="O51" s="110">
        <f t="shared" si="6"/>
        <v>360000</v>
      </c>
      <c r="P51" s="101"/>
    </row>
    <row r="52" spans="1:16" ht="18" customHeight="1" x14ac:dyDescent="0.25">
      <c r="A52" s="1">
        <v>39</v>
      </c>
      <c r="B52" s="204">
        <v>45926</v>
      </c>
      <c r="C52" s="206" t="s">
        <v>93</v>
      </c>
      <c r="D52" s="206" t="s">
        <v>163</v>
      </c>
      <c r="E52" s="102"/>
      <c r="F52" s="206" t="s">
        <v>50</v>
      </c>
      <c r="G52" s="101" t="s">
        <v>57</v>
      </c>
      <c r="H52" s="101" t="s">
        <v>52</v>
      </c>
      <c r="I52" s="108">
        <v>0.3</v>
      </c>
      <c r="J52" s="108">
        <v>4.55</v>
      </c>
      <c r="K52" s="109">
        <v>10</v>
      </c>
      <c r="L52" s="108">
        <f t="shared" si="4"/>
        <v>45.5</v>
      </c>
      <c r="M52" s="48">
        <f t="shared" si="5"/>
        <v>42857.142857142862</v>
      </c>
      <c r="N52" s="110">
        <v>195000</v>
      </c>
      <c r="O52" s="110">
        <f t="shared" si="6"/>
        <v>1950000</v>
      </c>
      <c r="P52" s="217" t="s">
        <v>162</v>
      </c>
    </row>
    <row r="53" spans="1:16" ht="18" customHeight="1" x14ac:dyDescent="0.25">
      <c r="B53" s="205"/>
      <c r="C53" s="207"/>
      <c r="D53" s="207"/>
      <c r="E53" s="102"/>
      <c r="F53" s="207"/>
      <c r="G53" s="101" t="s">
        <v>57</v>
      </c>
      <c r="H53" s="101" t="s">
        <v>52</v>
      </c>
      <c r="I53" s="108">
        <v>0.3</v>
      </c>
      <c r="J53" s="108">
        <v>4.3499999999999996</v>
      </c>
      <c r="K53" s="109">
        <v>10</v>
      </c>
      <c r="L53" s="108">
        <f t="shared" si="4"/>
        <v>43.5</v>
      </c>
      <c r="M53" s="48">
        <f t="shared" si="5"/>
        <v>42988.505747126437</v>
      </c>
      <c r="N53" s="110">
        <v>187000</v>
      </c>
      <c r="O53" s="110">
        <f t="shared" si="6"/>
        <v>1870000</v>
      </c>
      <c r="P53" s="218"/>
    </row>
    <row r="54" spans="1:16" ht="18" customHeight="1" x14ac:dyDescent="0.25">
      <c r="A54" s="1">
        <v>40</v>
      </c>
      <c r="B54" s="140">
        <v>45926</v>
      </c>
      <c r="C54" s="141" t="s">
        <v>94</v>
      </c>
      <c r="D54" s="142" t="s">
        <v>164</v>
      </c>
      <c r="E54" s="142"/>
      <c r="F54" s="141"/>
      <c r="G54" s="141" t="s">
        <v>51</v>
      </c>
      <c r="H54" s="141" t="s">
        <v>52</v>
      </c>
      <c r="I54" s="143">
        <v>0.35</v>
      </c>
      <c r="J54" s="143">
        <v>7</v>
      </c>
      <c r="K54" s="144">
        <v>11</v>
      </c>
      <c r="L54" s="143">
        <f t="shared" si="4"/>
        <v>77</v>
      </c>
      <c r="M54" s="48">
        <f t="shared" si="5"/>
        <v>48000</v>
      </c>
      <c r="N54" s="145">
        <v>336000</v>
      </c>
      <c r="O54" s="145">
        <f t="shared" si="6"/>
        <v>3696000</v>
      </c>
      <c r="P54" s="146" t="s">
        <v>169</v>
      </c>
    </row>
    <row r="55" spans="1:16" ht="18" customHeight="1" x14ac:dyDescent="0.25">
      <c r="A55" s="1">
        <v>41</v>
      </c>
      <c r="B55" s="204">
        <v>45926</v>
      </c>
      <c r="C55" s="206" t="s">
        <v>95</v>
      </c>
      <c r="D55" s="206" t="s">
        <v>167</v>
      </c>
      <c r="E55" s="215" t="s">
        <v>165</v>
      </c>
      <c r="F55" s="206" t="s">
        <v>50</v>
      </c>
      <c r="G55" s="101" t="s">
        <v>51</v>
      </c>
      <c r="H55" s="101" t="s">
        <v>55</v>
      </c>
      <c r="I55" s="108">
        <v>0.35</v>
      </c>
      <c r="J55" s="108">
        <v>5.0999999999999996</v>
      </c>
      <c r="K55" s="109">
        <v>32</v>
      </c>
      <c r="L55" s="108">
        <f t="shared" si="4"/>
        <v>163.19999999999999</v>
      </c>
      <c r="M55" s="48">
        <f t="shared" si="5"/>
        <v>47843.137254901965</v>
      </c>
      <c r="N55" s="110">
        <v>244000</v>
      </c>
      <c r="O55" s="110">
        <f t="shared" si="6"/>
        <v>7808000</v>
      </c>
      <c r="P55" s="206" t="s">
        <v>166</v>
      </c>
    </row>
    <row r="56" spans="1:16" ht="18" customHeight="1" x14ac:dyDescent="0.25">
      <c r="B56" s="216"/>
      <c r="C56" s="214"/>
      <c r="D56" s="214"/>
      <c r="E56" s="214"/>
      <c r="F56" s="214"/>
      <c r="G56" s="101" t="s">
        <v>51</v>
      </c>
      <c r="H56" s="101" t="s">
        <v>55</v>
      </c>
      <c r="I56" s="108">
        <v>0.35</v>
      </c>
      <c r="J56" s="108">
        <v>3.2</v>
      </c>
      <c r="K56" s="109">
        <v>9</v>
      </c>
      <c r="L56" s="108">
        <f t="shared" si="4"/>
        <v>28.8</v>
      </c>
      <c r="M56" s="48">
        <f t="shared" si="5"/>
        <v>47812.5</v>
      </c>
      <c r="N56" s="110">
        <v>153000</v>
      </c>
      <c r="O56" s="110">
        <f t="shared" si="6"/>
        <v>1377000</v>
      </c>
      <c r="P56" s="214"/>
    </row>
    <row r="57" spans="1:16" ht="18" customHeight="1" x14ac:dyDescent="0.25">
      <c r="B57" s="205"/>
      <c r="C57" s="207"/>
      <c r="D57" s="207"/>
      <c r="E57" s="207"/>
      <c r="F57" s="207"/>
      <c r="G57" s="101" t="s">
        <v>51</v>
      </c>
      <c r="H57" s="101" t="s">
        <v>55</v>
      </c>
      <c r="I57" s="108">
        <v>0.35</v>
      </c>
      <c r="J57" s="108">
        <v>2</v>
      </c>
      <c r="K57" s="109">
        <v>6</v>
      </c>
      <c r="L57" s="108">
        <f t="shared" si="4"/>
        <v>12</v>
      </c>
      <c r="M57" s="48">
        <f t="shared" si="5"/>
        <v>48000</v>
      </c>
      <c r="N57" s="110">
        <v>96000</v>
      </c>
      <c r="O57" s="110">
        <f t="shared" si="6"/>
        <v>576000</v>
      </c>
      <c r="P57" s="207"/>
    </row>
    <row r="58" spans="1:16" ht="18" customHeight="1" x14ac:dyDescent="0.25">
      <c r="A58" s="1">
        <v>42</v>
      </c>
      <c r="B58" s="117">
        <v>45926</v>
      </c>
      <c r="C58" s="101" t="s">
        <v>96</v>
      </c>
      <c r="D58" s="102" t="s">
        <v>170</v>
      </c>
      <c r="E58" s="102"/>
      <c r="F58" s="101" t="s">
        <v>50</v>
      </c>
      <c r="G58" s="101" t="s">
        <v>51</v>
      </c>
      <c r="H58" s="101" t="s">
        <v>52</v>
      </c>
      <c r="I58" s="108">
        <v>0.3</v>
      </c>
      <c r="J58" s="108">
        <v>5</v>
      </c>
      <c r="K58" s="109">
        <v>10</v>
      </c>
      <c r="L58" s="108">
        <f t="shared" si="4"/>
        <v>50</v>
      </c>
      <c r="M58" s="48">
        <f t="shared" si="5"/>
        <v>39000</v>
      </c>
      <c r="N58" s="110">
        <v>195000</v>
      </c>
      <c r="O58" s="110">
        <f t="shared" si="6"/>
        <v>1950000</v>
      </c>
      <c r="P58" s="101"/>
    </row>
    <row r="59" spans="1:16" ht="18" customHeight="1" x14ac:dyDescent="0.25">
      <c r="A59" s="1">
        <v>43</v>
      </c>
      <c r="B59" s="117">
        <v>45926</v>
      </c>
      <c r="C59" s="101" t="s">
        <v>97</v>
      </c>
      <c r="D59" s="159" t="s">
        <v>171</v>
      </c>
      <c r="E59" s="102"/>
      <c r="F59" s="101" t="s">
        <v>61</v>
      </c>
      <c r="G59" s="101" t="s">
        <v>54</v>
      </c>
      <c r="H59" s="101" t="s">
        <v>52</v>
      </c>
      <c r="I59" s="108">
        <v>0.3</v>
      </c>
      <c r="J59" s="108">
        <v>0.85</v>
      </c>
      <c r="K59" s="109">
        <v>3</v>
      </c>
      <c r="L59" s="108">
        <f t="shared" si="4"/>
        <v>2.5499999999999998</v>
      </c>
      <c r="M59" s="48">
        <f t="shared" si="5"/>
        <v>43529.411764705881</v>
      </c>
      <c r="N59" s="110">
        <v>37000</v>
      </c>
      <c r="O59" s="110">
        <f t="shared" si="6"/>
        <v>111000</v>
      </c>
      <c r="P59" s="101"/>
    </row>
    <row r="60" spans="1:16" ht="18" customHeight="1" x14ac:dyDescent="0.25">
      <c r="A60" s="1">
        <v>44</v>
      </c>
      <c r="B60" s="117">
        <v>45926</v>
      </c>
      <c r="C60" s="101" t="s">
        <v>98</v>
      </c>
      <c r="D60" s="102" t="s">
        <v>172</v>
      </c>
      <c r="E60" s="102"/>
      <c r="F60" s="101" t="s">
        <v>50</v>
      </c>
      <c r="G60" s="101" t="s">
        <v>51</v>
      </c>
      <c r="H60" s="101" t="s">
        <v>52</v>
      </c>
      <c r="I60" s="108">
        <v>0.35</v>
      </c>
      <c r="J60" s="108">
        <v>4</v>
      </c>
      <c r="K60" s="109">
        <v>5</v>
      </c>
      <c r="L60" s="108">
        <f t="shared" si="4"/>
        <v>20</v>
      </c>
      <c r="M60" s="48">
        <f t="shared" si="5"/>
        <v>48000</v>
      </c>
      <c r="N60" s="110">
        <v>192000</v>
      </c>
      <c r="O60" s="110">
        <f t="shared" si="6"/>
        <v>960000</v>
      </c>
      <c r="P60" s="101" t="s">
        <v>53</v>
      </c>
    </row>
    <row r="61" spans="1:16" ht="18" customHeight="1" x14ac:dyDescent="0.25">
      <c r="A61" s="1">
        <v>45</v>
      </c>
      <c r="B61" s="204">
        <v>45927</v>
      </c>
      <c r="C61" s="206" t="s">
        <v>99</v>
      </c>
      <c r="D61" s="208" t="s">
        <v>173</v>
      </c>
      <c r="E61" s="102"/>
      <c r="F61" s="152" t="s">
        <v>61</v>
      </c>
      <c r="G61" s="101" t="s">
        <v>57</v>
      </c>
      <c r="H61" s="101" t="s">
        <v>52</v>
      </c>
      <c r="I61" s="108">
        <v>0.3</v>
      </c>
      <c r="J61" s="108">
        <v>2.5</v>
      </c>
      <c r="K61" s="109">
        <v>5</v>
      </c>
      <c r="L61" s="108">
        <f t="shared" si="4"/>
        <v>12.5</v>
      </c>
      <c r="M61" s="48">
        <f t="shared" si="5"/>
        <v>42800</v>
      </c>
      <c r="N61" s="110">
        <v>107000</v>
      </c>
      <c r="O61" s="110">
        <f t="shared" si="6"/>
        <v>535000</v>
      </c>
      <c r="P61" s="206"/>
    </row>
    <row r="62" spans="1:16" ht="18" customHeight="1" x14ac:dyDescent="0.25">
      <c r="B62" s="151"/>
      <c r="C62" s="153"/>
      <c r="D62" s="154"/>
      <c r="E62" s="102"/>
      <c r="F62" s="153"/>
      <c r="G62" s="101" t="s">
        <v>57</v>
      </c>
      <c r="H62" s="101" t="s">
        <v>52</v>
      </c>
      <c r="I62" s="108">
        <v>0.3</v>
      </c>
      <c r="J62" s="108">
        <v>2</v>
      </c>
      <c r="K62" s="109">
        <v>3</v>
      </c>
      <c r="L62" s="108">
        <f t="shared" si="4"/>
        <v>6</v>
      </c>
      <c r="M62" s="48">
        <f t="shared" si="5"/>
        <v>43000</v>
      </c>
      <c r="N62" s="110">
        <v>86000</v>
      </c>
      <c r="O62" s="110">
        <f t="shared" si="6"/>
        <v>258000</v>
      </c>
      <c r="P62" s="153"/>
    </row>
    <row r="63" spans="1:16" ht="18" customHeight="1" x14ac:dyDescent="0.25">
      <c r="A63" s="1">
        <v>46</v>
      </c>
      <c r="B63" s="204">
        <v>45927</v>
      </c>
      <c r="C63" s="206" t="s">
        <v>100</v>
      </c>
      <c r="D63" s="208" t="s">
        <v>174</v>
      </c>
      <c r="E63" s="206" t="s">
        <v>175</v>
      </c>
      <c r="F63" s="152" t="s">
        <v>61</v>
      </c>
      <c r="G63" s="101" t="s">
        <v>54</v>
      </c>
      <c r="H63" s="101" t="s">
        <v>52</v>
      </c>
      <c r="I63" s="108">
        <v>0.25</v>
      </c>
      <c r="J63" s="108">
        <v>4</v>
      </c>
      <c r="K63" s="109">
        <v>13</v>
      </c>
      <c r="L63" s="108">
        <f t="shared" si="4"/>
        <v>52</v>
      </c>
      <c r="M63" s="48">
        <f t="shared" si="5"/>
        <v>37000</v>
      </c>
      <c r="N63" s="110">
        <v>148000</v>
      </c>
      <c r="O63" s="110">
        <f t="shared" si="6"/>
        <v>1924000</v>
      </c>
      <c r="P63" s="139" t="s">
        <v>166</v>
      </c>
    </row>
    <row r="64" spans="1:16" ht="18" customHeight="1" x14ac:dyDescent="0.25">
      <c r="B64" s="151"/>
      <c r="C64" s="153"/>
      <c r="D64" s="154"/>
      <c r="E64" s="153"/>
      <c r="F64" s="153"/>
      <c r="G64" s="101" t="s">
        <v>54</v>
      </c>
      <c r="H64" s="101" t="s">
        <v>52</v>
      </c>
      <c r="I64" s="108">
        <v>0.25</v>
      </c>
      <c r="J64" s="108">
        <v>4.5</v>
      </c>
      <c r="K64" s="109">
        <v>13</v>
      </c>
      <c r="L64" s="108">
        <f t="shared" si="4"/>
        <v>58.5</v>
      </c>
      <c r="M64" s="48">
        <f t="shared" si="5"/>
        <v>36888.888888888891</v>
      </c>
      <c r="N64" s="110">
        <v>166000</v>
      </c>
      <c r="O64" s="110">
        <f t="shared" si="6"/>
        <v>2158000</v>
      </c>
      <c r="P64" s="150"/>
    </row>
    <row r="65" spans="1:16" ht="18" customHeight="1" x14ac:dyDescent="0.25">
      <c r="A65" s="1">
        <v>47</v>
      </c>
      <c r="B65" s="204">
        <v>45927</v>
      </c>
      <c r="C65" s="206" t="s">
        <v>101</v>
      </c>
      <c r="D65" s="206" t="s">
        <v>176</v>
      </c>
      <c r="E65" s="102"/>
      <c r="F65" s="206" t="s">
        <v>50</v>
      </c>
      <c r="G65" s="101" t="s">
        <v>51</v>
      </c>
      <c r="H65" s="101" t="s">
        <v>52</v>
      </c>
      <c r="I65" s="108">
        <v>0.3</v>
      </c>
      <c r="J65" s="108">
        <v>3</v>
      </c>
      <c r="K65" s="109">
        <v>50</v>
      </c>
      <c r="L65" s="108">
        <f t="shared" si="4"/>
        <v>150</v>
      </c>
      <c r="M65" s="48">
        <f t="shared" si="5"/>
        <v>43000</v>
      </c>
      <c r="N65" s="110">
        <v>129000</v>
      </c>
      <c r="O65" s="110">
        <f t="shared" si="6"/>
        <v>6450000</v>
      </c>
      <c r="P65" s="139" t="s">
        <v>53</v>
      </c>
    </row>
    <row r="66" spans="1:16" ht="18" customHeight="1" x14ac:dyDescent="0.25">
      <c r="B66" s="205"/>
      <c r="C66" s="207"/>
      <c r="D66" s="207"/>
      <c r="E66" s="102"/>
      <c r="F66" s="207"/>
      <c r="G66" s="101" t="s">
        <v>51</v>
      </c>
      <c r="H66" s="101" t="s">
        <v>52</v>
      </c>
      <c r="I66" s="108">
        <v>0.3</v>
      </c>
      <c r="J66" s="108">
        <v>4</v>
      </c>
      <c r="K66" s="109">
        <v>50</v>
      </c>
      <c r="L66" s="108">
        <f t="shared" si="4"/>
        <v>200</v>
      </c>
      <c r="M66" s="48">
        <f t="shared" si="5"/>
        <v>43000</v>
      </c>
      <c r="N66" s="110">
        <v>172000</v>
      </c>
      <c r="O66" s="110">
        <f t="shared" si="6"/>
        <v>8600000</v>
      </c>
      <c r="P66" s="31"/>
    </row>
    <row r="67" spans="1:16" ht="18" customHeight="1" x14ac:dyDescent="0.25">
      <c r="A67" s="1">
        <v>48</v>
      </c>
      <c r="B67" s="117">
        <v>45927</v>
      </c>
      <c r="C67" s="101" t="s">
        <v>102</v>
      </c>
      <c r="D67" s="102" t="s">
        <v>177</v>
      </c>
      <c r="E67" s="102"/>
      <c r="F67" s="101" t="s">
        <v>50</v>
      </c>
      <c r="G67" s="101" t="s">
        <v>54</v>
      </c>
      <c r="H67" s="101" t="s">
        <v>52</v>
      </c>
      <c r="I67" s="108">
        <v>0.25</v>
      </c>
      <c r="J67" s="108">
        <v>1.5</v>
      </c>
      <c r="K67" s="109">
        <v>4</v>
      </c>
      <c r="L67" s="108">
        <f t="shared" si="4"/>
        <v>6</v>
      </c>
      <c r="M67" s="48">
        <f t="shared" si="5"/>
        <v>38000</v>
      </c>
      <c r="N67" s="110">
        <v>57000</v>
      </c>
      <c r="O67" s="110">
        <f t="shared" si="6"/>
        <v>228000</v>
      </c>
      <c r="P67" s="101" t="s">
        <v>53</v>
      </c>
    </row>
    <row r="68" spans="1:16" ht="18" customHeight="1" x14ac:dyDescent="0.25">
      <c r="A68" s="1">
        <v>49</v>
      </c>
      <c r="B68" s="117">
        <v>45929</v>
      </c>
      <c r="C68" s="101" t="s">
        <v>103</v>
      </c>
      <c r="D68" s="102" t="s">
        <v>178</v>
      </c>
      <c r="E68" s="102"/>
      <c r="F68" s="101" t="s">
        <v>50</v>
      </c>
      <c r="G68" s="101" t="s">
        <v>54</v>
      </c>
      <c r="H68" s="101" t="s">
        <v>55</v>
      </c>
      <c r="I68" s="108">
        <v>0.25</v>
      </c>
      <c r="J68" s="108">
        <v>6</v>
      </c>
      <c r="K68" s="109">
        <v>16</v>
      </c>
      <c r="L68" s="108">
        <f t="shared" si="4"/>
        <v>96</v>
      </c>
      <c r="M68" s="48">
        <f t="shared" si="5"/>
        <v>35000</v>
      </c>
      <c r="N68" s="110">
        <v>210000</v>
      </c>
      <c r="O68" s="110">
        <f t="shared" si="6"/>
        <v>3360000</v>
      </c>
      <c r="P68" s="101" t="s">
        <v>186</v>
      </c>
    </row>
    <row r="69" spans="1:16" ht="18" customHeight="1" x14ac:dyDescent="0.25">
      <c r="A69" s="1">
        <v>50</v>
      </c>
      <c r="B69" s="117">
        <v>45929</v>
      </c>
      <c r="C69" s="101" t="s">
        <v>104</v>
      </c>
      <c r="D69" s="102" t="s">
        <v>181</v>
      </c>
      <c r="E69" s="102"/>
      <c r="F69" s="101" t="s">
        <v>50</v>
      </c>
      <c r="G69" s="101" t="s">
        <v>54</v>
      </c>
      <c r="H69" s="101" t="s">
        <v>52</v>
      </c>
      <c r="I69" s="108">
        <v>0.25</v>
      </c>
      <c r="J69" s="108">
        <v>2.1</v>
      </c>
      <c r="K69" s="109">
        <v>55</v>
      </c>
      <c r="L69" s="108">
        <f t="shared" si="4"/>
        <v>115.5</v>
      </c>
      <c r="M69" s="48">
        <f t="shared" si="5"/>
        <v>35238.095238095237</v>
      </c>
      <c r="N69" s="110">
        <v>74000</v>
      </c>
      <c r="O69" s="110">
        <f t="shared" si="6"/>
        <v>4070000</v>
      </c>
      <c r="P69" s="101"/>
    </row>
    <row r="70" spans="1:16" s="168" customFormat="1" ht="18" customHeight="1" x14ac:dyDescent="0.25">
      <c r="A70" s="160">
        <v>51</v>
      </c>
      <c r="B70" s="161">
        <v>45929</v>
      </c>
      <c r="C70" s="162" t="s">
        <v>105</v>
      </c>
      <c r="D70" s="163" t="s">
        <v>188</v>
      </c>
      <c r="E70" s="164" t="s">
        <v>150</v>
      </c>
      <c r="F70" s="162" t="s">
        <v>61</v>
      </c>
      <c r="G70" s="162" t="s">
        <v>51</v>
      </c>
      <c r="H70" s="162" t="s">
        <v>52</v>
      </c>
      <c r="I70" s="165">
        <v>0.35</v>
      </c>
      <c r="J70" s="165">
        <v>6</v>
      </c>
      <c r="K70" s="166">
        <v>2</v>
      </c>
      <c r="L70" s="165">
        <f t="shared" si="4"/>
        <v>12</v>
      </c>
      <c r="M70" s="48">
        <f t="shared" si="5"/>
        <v>47000</v>
      </c>
      <c r="N70" s="167">
        <v>282000</v>
      </c>
      <c r="O70" s="167">
        <f t="shared" si="6"/>
        <v>564000</v>
      </c>
      <c r="P70" s="162"/>
    </row>
    <row r="71" spans="1:16" ht="18" customHeight="1" x14ac:dyDescent="0.25">
      <c r="A71" s="1">
        <v>52</v>
      </c>
      <c r="B71" s="117">
        <v>45929</v>
      </c>
      <c r="C71" s="101" t="s">
        <v>106</v>
      </c>
      <c r="D71" s="102" t="s">
        <v>184</v>
      </c>
      <c r="E71" s="102"/>
      <c r="F71" s="101" t="s">
        <v>50</v>
      </c>
      <c r="G71" s="101" t="s">
        <v>57</v>
      </c>
      <c r="H71" s="101" t="s">
        <v>52</v>
      </c>
      <c r="I71" s="108">
        <v>0.3</v>
      </c>
      <c r="J71" s="108">
        <v>4</v>
      </c>
      <c r="K71" s="109">
        <v>13</v>
      </c>
      <c r="L71" s="108">
        <f t="shared" ref="L71:L78" si="7">J71*K71</f>
        <v>52</v>
      </c>
      <c r="M71" s="48">
        <f t="shared" ref="M71:M78" si="8">N71/J71</f>
        <v>43000</v>
      </c>
      <c r="N71" s="110">
        <v>172000</v>
      </c>
      <c r="O71" s="110">
        <f t="shared" ref="O71:O78" si="9">K71*N71</f>
        <v>2236000</v>
      </c>
      <c r="P71" s="101" t="s">
        <v>166</v>
      </c>
    </row>
    <row r="72" spans="1:16" s="168" customFormat="1" ht="18" customHeight="1" x14ac:dyDescent="0.25">
      <c r="A72" s="160">
        <v>53</v>
      </c>
      <c r="B72" s="161">
        <v>45929</v>
      </c>
      <c r="C72" s="162" t="s">
        <v>107</v>
      </c>
      <c r="D72" s="163" t="s">
        <v>189</v>
      </c>
      <c r="E72" s="169"/>
      <c r="F72" s="162" t="s">
        <v>61</v>
      </c>
      <c r="G72" s="162" t="s">
        <v>54</v>
      </c>
      <c r="H72" s="162" t="s">
        <v>52</v>
      </c>
      <c r="I72" s="165">
        <v>0.25</v>
      </c>
      <c r="J72" s="165">
        <v>3.5</v>
      </c>
      <c r="K72" s="166">
        <v>30</v>
      </c>
      <c r="L72" s="165">
        <f t="shared" si="7"/>
        <v>105</v>
      </c>
      <c r="M72" s="48">
        <f t="shared" si="8"/>
        <v>38000</v>
      </c>
      <c r="N72" s="167">
        <v>133000</v>
      </c>
      <c r="O72" s="167">
        <f t="shared" si="9"/>
        <v>3990000</v>
      </c>
      <c r="P72" s="162"/>
    </row>
    <row r="73" spans="1:16" ht="15" customHeight="1" x14ac:dyDescent="0.25">
      <c r="A73" s="1">
        <v>54</v>
      </c>
      <c r="B73" s="117">
        <v>45930</v>
      </c>
      <c r="C73" s="101" t="s">
        <v>108</v>
      </c>
      <c r="D73" s="102" t="s">
        <v>196</v>
      </c>
      <c r="E73" s="102"/>
      <c r="F73" s="101" t="s">
        <v>50</v>
      </c>
      <c r="G73" s="101" t="s">
        <v>57</v>
      </c>
      <c r="H73" s="101" t="s">
        <v>52</v>
      </c>
      <c r="I73" s="108">
        <v>0.25</v>
      </c>
      <c r="J73" s="108">
        <v>2.6</v>
      </c>
      <c r="K73" s="109">
        <v>20</v>
      </c>
      <c r="L73" s="108">
        <f t="shared" si="7"/>
        <v>52</v>
      </c>
      <c r="M73" s="48">
        <f t="shared" si="8"/>
        <v>38076.923076923078</v>
      </c>
      <c r="N73" s="110">
        <v>99000</v>
      </c>
      <c r="O73" s="110">
        <f t="shared" si="9"/>
        <v>1980000</v>
      </c>
      <c r="P73" s="101"/>
    </row>
    <row r="74" spans="1:16" x14ac:dyDescent="0.25">
      <c r="A74" s="1">
        <v>55</v>
      </c>
      <c r="B74" s="204">
        <v>45930</v>
      </c>
      <c r="C74" s="206" t="s">
        <v>109</v>
      </c>
      <c r="D74" s="206" t="s">
        <v>191</v>
      </c>
      <c r="E74" s="102"/>
      <c r="F74" s="152" t="s">
        <v>61</v>
      </c>
      <c r="G74" s="101" t="s">
        <v>51</v>
      </c>
      <c r="H74" s="101" t="s">
        <v>52</v>
      </c>
      <c r="I74" s="108">
        <v>0.35</v>
      </c>
      <c r="J74" s="108">
        <v>6.5</v>
      </c>
      <c r="K74" s="109">
        <v>4</v>
      </c>
      <c r="L74" s="108">
        <f t="shared" si="7"/>
        <v>26</v>
      </c>
      <c r="M74" s="48">
        <f t="shared" si="8"/>
        <v>46923.076923076922</v>
      </c>
      <c r="N74" s="110">
        <v>305000</v>
      </c>
      <c r="O74" s="110">
        <f t="shared" si="9"/>
        <v>1220000</v>
      </c>
      <c r="P74" s="101"/>
    </row>
    <row r="75" spans="1:16" ht="15" customHeight="1" x14ac:dyDescent="0.25">
      <c r="B75" s="156"/>
      <c r="C75" s="157"/>
      <c r="D75" s="157"/>
      <c r="E75" s="102"/>
      <c r="F75" s="157"/>
      <c r="G75" s="101" t="s">
        <v>51</v>
      </c>
      <c r="H75" s="101" t="s">
        <v>52</v>
      </c>
      <c r="I75" s="108">
        <v>0.35</v>
      </c>
      <c r="J75" s="108">
        <v>6</v>
      </c>
      <c r="K75" s="109">
        <v>8</v>
      </c>
      <c r="L75" s="108">
        <f t="shared" si="7"/>
        <v>48</v>
      </c>
      <c r="M75" s="48">
        <f t="shared" si="8"/>
        <v>47000</v>
      </c>
      <c r="N75" s="110">
        <v>282000</v>
      </c>
      <c r="O75" s="110">
        <f t="shared" si="9"/>
        <v>2256000</v>
      </c>
      <c r="P75" s="101"/>
    </row>
    <row r="76" spans="1:16" ht="15" customHeight="1" x14ac:dyDescent="0.25">
      <c r="B76" s="151"/>
      <c r="C76" s="153"/>
      <c r="D76" s="153"/>
      <c r="E76" s="102"/>
      <c r="F76" s="153"/>
      <c r="G76" s="101" t="s">
        <v>51</v>
      </c>
      <c r="H76" s="101" t="s">
        <v>52</v>
      </c>
      <c r="I76" s="108">
        <v>0.35</v>
      </c>
      <c r="J76" s="108">
        <v>5.5</v>
      </c>
      <c r="K76" s="109">
        <v>4</v>
      </c>
      <c r="L76" s="108">
        <f t="shared" si="7"/>
        <v>22</v>
      </c>
      <c r="M76" s="48">
        <f t="shared" si="8"/>
        <v>46909.090909090912</v>
      </c>
      <c r="N76" s="110">
        <v>258000</v>
      </c>
      <c r="O76" s="110">
        <f t="shared" si="9"/>
        <v>1032000</v>
      </c>
      <c r="P76" s="101"/>
    </row>
    <row r="77" spans="1:16" x14ac:dyDescent="0.25">
      <c r="A77" s="1">
        <v>56</v>
      </c>
      <c r="B77" s="138">
        <v>45930</v>
      </c>
      <c r="C77" s="101" t="s">
        <v>110</v>
      </c>
      <c r="D77" s="139" t="s">
        <v>192</v>
      </c>
      <c r="E77" s="103" t="s">
        <v>193</v>
      </c>
      <c r="F77" s="101" t="s">
        <v>50</v>
      </c>
      <c r="G77" s="101" t="s">
        <v>57</v>
      </c>
      <c r="H77" s="101" t="s">
        <v>52</v>
      </c>
      <c r="I77" s="108">
        <v>0.3</v>
      </c>
      <c r="J77" s="108">
        <v>4</v>
      </c>
      <c r="K77" s="109">
        <v>5</v>
      </c>
      <c r="L77" s="108">
        <f t="shared" si="7"/>
        <v>20</v>
      </c>
      <c r="M77" s="48">
        <f t="shared" si="8"/>
        <v>43000</v>
      </c>
      <c r="N77" s="110">
        <v>172000</v>
      </c>
      <c r="O77" s="110">
        <f t="shared" si="9"/>
        <v>860000</v>
      </c>
      <c r="P77" s="101"/>
    </row>
    <row r="78" spans="1:16" x14ac:dyDescent="0.25">
      <c r="A78" s="1">
        <v>57</v>
      </c>
      <c r="B78" s="138">
        <v>45930</v>
      </c>
      <c r="C78" s="101" t="s">
        <v>185</v>
      </c>
      <c r="D78" s="139" t="s">
        <v>194</v>
      </c>
      <c r="E78" s="103" t="s">
        <v>195</v>
      </c>
      <c r="F78" s="101" t="s">
        <v>50</v>
      </c>
      <c r="G78" s="101" t="s">
        <v>54</v>
      </c>
      <c r="H78" s="101" t="s">
        <v>52</v>
      </c>
      <c r="I78" s="108">
        <v>0.25</v>
      </c>
      <c r="J78" s="108">
        <v>3</v>
      </c>
      <c r="K78" s="109">
        <v>3</v>
      </c>
      <c r="L78" s="108">
        <f t="shared" si="7"/>
        <v>9</v>
      </c>
      <c r="M78" s="48">
        <f t="shared" si="8"/>
        <v>38000</v>
      </c>
      <c r="N78" s="110">
        <v>114000</v>
      </c>
      <c r="O78" s="110">
        <f t="shared" si="9"/>
        <v>342000</v>
      </c>
      <c r="P78" s="101" t="s">
        <v>53</v>
      </c>
    </row>
    <row r="79" spans="1:16" ht="15.75" x14ac:dyDescent="0.25">
      <c r="L79" s="114">
        <f>SUM(L7:L78)</f>
        <v>5566.07</v>
      </c>
      <c r="M79" s="203"/>
      <c r="N79" s="115"/>
      <c r="O79" s="115">
        <f>SUM(O7:O78)</f>
        <v>239965000</v>
      </c>
    </row>
  </sheetData>
  <mergeCells count="8">
    <mergeCell ref="B3:P3"/>
    <mergeCell ref="B5:B6"/>
    <mergeCell ref="G5:L5"/>
    <mergeCell ref="N5:O5"/>
    <mergeCell ref="F5:F6"/>
    <mergeCell ref="E5:E6"/>
    <mergeCell ref="D5:D6"/>
    <mergeCell ref="C5:C6"/>
  </mergeCells>
  <phoneticPr fontId="17" type="noConversion"/>
  <pageMargins left="0.25" right="0.18" top="0.75" bottom="0.75" header="0.3" footer="0.3"/>
  <pageSetup paperSize="9" scale="38" orientation="landscape" horizontalDpi="360" verticalDpi="360" r:id="rId1"/>
  <ignoredErrors>
    <ignoredError sqref="E7:E9 E18 E21:E22 E26 E29 E55 E63 E70 E77:E7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CE50-0C2D-438F-A7D1-3993F4C499C1}">
  <sheetPr codeName="Sheet5">
    <pageSetUpPr fitToPage="1"/>
  </sheetPr>
  <dimension ref="B1:S48"/>
  <sheetViews>
    <sheetView workbookViewId="0">
      <selection activeCell="N8" sqref="N8:P8"/>
    </sheetView>
  </sheetViews>
  <sheetFormatPr defaultRowHeight="15" x14ac:dyDescent="0.25"/>
  <cols>
    <col min="1" max="1" width="9.140625" style="2"/>
    <col min="2" max="2" width="5.140625" style="1" customWidth="1"/>
    <col min="3" max="3" width="16.85546875" style="2" customWidth="1"/>
    <col min="4" max="4" width="11" style="2" customWidth="1"/>
    <col min="5" max="5" width="4.140625" style="2" customWidth="1"/>
    <col min="6" max="6" width="12.42578125" style="2" customWidth="1"/>
    <col min="7" max="7" width="7.42578125" style="2" customWidth="1"/>
    <col min="8" max="8" width="12.5703125" style="16" customWidth="1"/>
    <col min="9" max="9" width="17.140625" style="3" customWidth="1"/>
    <col min="10" max="10" width="5.28515625" style="3" customWidth="1"/>
    <col min="11" max="11" width="5.28515625" style="2" customWidth="1"/>
    <col min="12" max="12" width="5.140625" style="2" customWidth="1"/>
    <col min="13" max="13" width="16.85546875" style="2" customWidth="1"/>
    <col min="14" max="14" width="11" style="2" customWidth="1"/>
    <col min="15" max="15" width="4.140625" style="2" customWidth="1"/>
    <col min="16" max="16" width="10.85546875" style="2" customWidth="1"/>
    <col min="17" max="17" width="7.42578125" style="2" customWidth="1"/>
    <col min="18" max="18" width="12.5703125" style="2" customWidth="1"/>
    <col min="19" max="19" width="17.140625" style="2" customWidth="1"/>
    <col min="20" max="16384" width="9.140625" style="2"/>
  </cols>
  <sheetData>
    <row r="1" spans="2:19" s="5" customFormat="1" ht="15.75" x14ac:dyDescent="0.3">
      <c r="B1" s="4"/>
      <c r="H1" s="19"/>
      <c r="I1" s="39"/>
      <c r="J1" s="39"/>
    </row>
    <row r="2" spans="2:19" ht="18" customHeight="1" thickBot="1" x14ac:dyDescent="0.3">
      <c r="B2" s="6"/>
      <c r="G2" s="15"/>
      <c r="H2" s="44"/>
      <c r="I2" s="44"/>
      <c r="J2" s="44"/>
    </row>
    <row r="3" spans="2:19" ht="26.25" customHeight="1" thickBot="1" x14ac:dyDescent="0.3">
      <c r="B3" s="283" t="s">
        <v>0</v>
      </c>
      <c r="C3" s="284"/>
      <c r="D3" s="285"/>
      <c r="H3" s="44"/>
      <c r="I3" s="44"/>
      <c r="J3" s="44"/>
      <c r="L3" s="283" t="s">
        <v>0</v>
      </c>
      <c r="M3" s="284"/>
      <c r="N3" s="285"/>
      <c r="R3" s="44"/>
      <c r="S3" s="44"/>
    </row>
    <row r="4" spans="2:19" ht="10.5" customHeight="1" x14ac:dyDescent="0.25">
      <c r="L4" s="1"/>
      <c r="R4" s="16"/>
      <c r="S4" s="3"/>
    </row>
    <row r="5" spans="2:19" s="8" customFormat="1" ht="12.95" customHeight="1" x14ac:dyDescent="0.25">
      <c r="B5" s="286" t="s">
        <v>1</v>
      </c>
      <c r="C5" s="286"/>
      <c r="D5" s="241">
        <f ca="1">TODAY()</f>
        <v>45932</v>
      </c>
      <c r="E5" s="241"/>
      <c r="F5" s="241"/>
      <c r="G5" s="17"/>
      <c r="H5" s="20"/>
      <c r="I5" s="20"/>
      <c r="J5" s="20"/>
      <c r="K5" s="17"/>
      <c r="L5" s="286" t="s">
        <v>1</v>
      </c>
      <c r="M5" s="286"/>
      <c r="N5" s="241">
        <f ca="1">TODAY()</f>
        <v>45932</v>
      </c>
      <c r="O5" s="241"/>
      <c r="P5" s="241"/>
      <c r="Q5" s="17"/>
      <c r="R5" s="20"/>
      <c r="S5" s="20"/>
    </row>
    <row r="6" spans="2:19" s="8" customFormat="1" ht="12.95" customHeight="1" x14ac:dyDescent="0.25">
      <c r="B6" s="287" t="s">
        <v>2</v>
      </c>
      <c r="C6" s="287"/>
      <c r="D6" s="250" t="s">
        <v>111</v>
      </c>
      <c r="E6" s="250"/>
      <c r="F6" s="250"/>
      <c r="G6" s="17"/>
      <c r="H6" s="20"/>
      <c r="I6" s="46"/>
      <c r="J6" s="46"/>
      <c r="K6" s="17"/>
      <c r="L6" s="287" t="s">
        <v>2</v>
      </c>
      <c r="M6" s="287"/>
      <c r="N6" s="251" t="s">
        <v>112</v>
      </c>
      <c r="O6" s="251"/>
      <c r="P6" s="251"/>
      <c r="Q6" s="17"/>
      <c r="R6" s="20"/>
      <c r="S6" s="46"/>
    </row>
    <row r="7" spans="2:19" x14ac:dyDescent="0.25">
      <c r="B7" s="287" t="s">
        <v>4</v>
      </c>
      <c r="C7" s="287"/>
      <c r="D7" s="2" t="s">
        <v>113</v>
      </c>
      <c r="I7" s="46"/>
      <c r="J7" s="46"/>
      <c r="L7" s="287" t="s">
        <v>4</v>
      </c>
      <c r="M7" s="287"/>
      <c r="N7" s="251" t="s">
        <v>114</v>
      </c>
      <c r="O7" s="251"/>
      <c r="P7" s="251"/>
      <c r="R7" s="16"/>
      <c r="S7" s="46"/>
    </row>
    <row r="8" spans="2:19" x14ac:dyDescent="0.25">
      <c r="B8" s="287" t="s">
        <v>6</v>
      </c>
      <c r="C8" s="287"/>
      <c r="D8" s="251" t="s">
        <v>115</v>
      </c>
      <c r="E8" s="251"/>
      <c r="F8" s="251"/>
      <c r="I8" s="46" t="s">
        <v>7</v>
      </c>
      <c r="J8" s="46"/>
      <c r="L8" s="287" t="s">
        <v>6</v>
      </c>
      <c r="M8" s="287"/>
      <c r="N8" s="251" t="s">
        <v>116</v>
      </c>
      <c r="O8" s="251"/>
      <c r="P8" s="251"/>
      <c r="R8" s="16"/>
      <c r="S8" s="46" t="s">
        <v>7</v>
      </c>
    </row>
    <row r="9" spans="2:19" x14ac:dyDescent="0.25">
      <c r="B9" s="287" t="s">
        <v>8</v>
      </c>
      <c r="C9" s="287"/>
      <c r="D9" s="250" t="s">
        <v>31</v>
      </c>
      <c r="E9" s="251"/>
      <c r="F9" s="251"/>
      <c r="G9" s="7"/>
      <c r="H9" s="7"/>
      <c r="I9" s="46" t="s">
        <v>10</v>
      </c>
      <c r="J9" s="46"/>
      <c r="L9" s="287" t="s">
        <v>8</v>
      </c>
      <c r="M9" s="287"/>
      <c r="N9" s="250" t="s">
        <v>117</v>
      </c>
      <c r="O9" s="251"/>
      <c r="P9" s="251"/>
      <c r="Q9" s="7"/>
      <c r="R9" s="7"/>
      <c r="S9" s="46" t="s">
        <v>10</v>
      </c>
    </row>
    <row r="10" spans="2:19" ht="15.75" x14ac:dyDescent="0.25">
      <c r="B10" s="277" t="s">
        <v>11</v>
      </c>
      <c r="C10" s="277"/>
      <c r="D10" s="289">
        <f ca="1">D5+30</f>
        <v>45962</v>
      </c>
      <c r="E10" s="242"/>
      <c r="F10" s="242"/>
      <c r="G10" s="277"/>
      <c r="H10" s="277"/>
      <c r="I10" s="40"/>
      <c r="J10" s="40"/>
      <c r="L10" s="277" t="s">
        <v>11</v>
      </c>
      <c r="M10" s="277"/>
      <c r="N10" s="288">
        <f ca="1">N5+30</f>
        <v>45962</v>
      </c>
      <c r="O10" s="251"/>
      <c r="P10" s="251"/>
      <c r="Q10" s="277"/>
      <c r="R10" s="277"/>
      <c r="S10" s="40"/>
    </row>
    <row r="11" spans="2:19" ht="6.75" customHeight="1" x14ac:dyDescent="0.25">
      <c r="L11" s="1"/>
      <c r="R11" s="16"/>
      <c r="S11" s="3"/>
    </row>
    <row r="12" spans="2:19" s="6" customFormat="1" ht="37.5" customHeight="1" x14ac:dyDescent="0.25">
      <c r="B12" s="100" t="s">
        <v>12</v>
      </c>
      <c r="C12" s="246" t="s">
        <v>13</v>
      </c>
      <c r="D12" s="246"/>
      <c r="E12" s="246"/>
      <c r="F12" s="246"/>
      <c r="G12" s="23" t="s">
        <v>14</v>
      </c>
      <c r="H12" s="24" t="s">
        <v>15</v>
      </c>
      <c r="I12" s="105" t="s">
        <v>16</v>
      </c>
      <c r="J12" s="21"/>
      <c r="L12" s="100" t="s">
        <v>12</v>
      </c>
      <c r="M12" s="246" t="s">
        <v>13</v>
      </c>
      <c r="N12" s="246"/>
      <c r="O12" s="246"/>
      <c r="P12" s="246"/>
      <c r="Q12" s="23" t="s">
        <v>14</v>
      </c>
      <c r="R12" s="24" t="s">
        <v>15</v>
      </c>
      <c r="S12" s="53" t="s">
        <v>16</v>
      </c>
    </row>
    <row r="13" spans="2:19" x14ac:dyDescent="0.25">
      <c r="B13" s="25">
        <v>1</v>
      </c>
      <c r="C13" s="247" t="s">
        <v>118</v>
      </c>
      <c r="D13" s="248"/>
      <c r="E13" s="248"/>
      <c r="F13" s="249"/>
      <c r="G13" s="28">
        <v>50</v>
      </c>
      <c r="H13" s="32">
        <v>240000</v>
      </c>
      <c r="I13" s="41">
        <f>G13*H13</f>
        <v>12000000</v>
      </c>
      <c r="J13" s="18"/>
      <c r="L13" s="25">
        <v>1</v>
      </c>
      <c r="M13" s="247" t="s">
        <v>119</v>
      </c>
      <c r="N13" s="248"/>
      <c r="O13" s="248"/>
      <c r="P13" s="249"/>
      <c r="Q13" s="28">
        <v>100</v>
      </c>
      <c r="R13" s="49">
        <v>84000</v>
      </c>
      <c r="S13" s="41">
        <f>Q13*R13</f>
        <v>8400000</v>
      </c>
    </row>
    <row r="14" spans="2:19" x14ac:dyDescent="0.25">
      <c r="B14" s="26"/>
      <c r="C14" s="278"/>
      <c r="D14" s="251"/>
      <c r="E14" s="251"/>
      <c r="F14" s="279"/>
      <c r="G14" s="29"/>
      <c r="H14" s="33"/>
      <c r="I14" s="42"/>
      <c r="J14" s="18"/>
      <c r="L14" s="26">
        <v>2</v>
      </c>
      <c r="M14" s="278" t="s">
        <v>120</v>
      </c>
      <c r="N14" s="251"/>
      <c r="O14" s="251"/>
      <c r="P14" s="279"/>
      <c r="Q14" s="29">
        <v>50</v>
      </c>
      <c r="R14" s="50">
        <v>88000</v>
      </c>
      <c r="S14" s="42">
        <f>Q14*R14</f>
        <v>4400000</v>
      </c>
    </row>
    <row r="15" spans="2:19" x14ac:dyDescent="0.25">
      <c r="B15" s="26"/>
      <c r="C15" s="278"/>
      <c r="D15" s="251"/>
      <c r="E15" s="251"/>
      <c r="F15" s="279"/>
      <c r="G15" s="29"/>
      <c r="H15" s="33"/>
      <c r="I15" s="42"/>
      <c r="J15" s="18"/>
      <c r="L15" s="26"/>
      <c r="M15" s="278"/>
      <c r="N15" s="251"/>
      <c r="O15" s="251"/>
      <c r="P15" s="279"/>
      <c r="Q15" s="29"/>
      <c r="R15" s="50"/>
      <c r="S15" s="42"/>
    </row>
    <row r="16" spans="2:19" x14ac:dyDescent="0.25">
      <c r="B16" s="26"/>
      <c r="C16" s="274"/>
      <c r="D16" s="275"/>
      <c r="E16" s="275"/>
      <c r="F16" s="276"/>
      <c r="G16" s="29"/>
      <c r="H16" s="33"/>
      <c r="I16" s="42"/>
      <c r="J16" s="18"/>
      <c r="L16" s="26"/>
      <c r="M16" s="274"/>
      <c r="N16" s="275"/>
      <c r="O16" s="275"/>
      <c r="P16" s="276"/>
      <c r="Q16" s="29"/>
      <c r="R16" s="50"/>
      <c r="S16" s="42"/>
    </row>
    <row r="17" spans="2:19" x14ac:dyDescent="0.25">
      <c r="B17" s="26"/>
      <c r="C17" s="274"/>
      <c r="D17" s="275"/>
      <c r="E17" s="275"/>
      <c r="F17" s="276"/>
      <c r="G17" s="29"/>
      <c r="H17" s="33"/>
      <c r="I17" s="42"/>
      <c r="J17" s="18"/>
      <c r="L17" s="26"/>
      <c r="M17" s="274"/>
      <c r="N17" s="275"/>
      <c r="O17" s="275"/>
      <c r="P17" s="276"/>
      <c r="Q17" s="29"/>
      <c r="R17" s="50"/>
      <c r="S17" s="42"/>
    </row>
    <row r="18" spans="2:19" x14ac:dyDescent="0.25">
      <c r="B18" s="26"/>
      <c r="C18" s="274"/>
      <c r="D18" s="275"/>
      <c r="E18" s="275"/>
      <c r="F18" s="276"/>
      <c r="G18" s="29"/>
      <c r="H18" s="33"/>
      <c r="I18" s="42"/>
      <c r="J18" s="18"/>
      <c r="L18" s="26"/>
      <c r="M18" s="274"/>
      <c r="N18" s="275"/>
      <c r="O18" s="275"/>
      <c r="P18" s="276"/>
      <c r="Q18" s="29"/>
      <c r="R18" s="50"/>
      <c r="S18" s="42"/>
    </row>
    <row r="19" spans="2:19" x14ac:dyDescent="0.25">
      <c r="B19" s="26"/>
      <c r="C19" s="274"/>
      <c r="D19" s="275"/>
      <c r="E19" s="275"/>
      <c r="F19" s="276"/>
      <c r="G19" s="29"/>
      <c r="H19" s="33"/>
      <c r="I19" s="42"/>
      <c r="J19" s="18"/>
      <c r="L19" s="26"/>
      <c r="M19" s="274"/>
      <c r="N19" s="275"/>
      <c r="O19" s="275"/>
      <c r="P19" s="276"/>
      <c r="Q19" s="29"/>
      <c r="R19" s="50"/>
      <c r="S19" s="42"/>
    </row>
    <row r="20" spans="2:19" x14ac:dyDescent="0.25">
      <c r="B20" s="26"/>
      <c r="C20" s="274"/>
      <c r="D20" s="275"/>
      <c r="E20" s="275"/>
      <c r="F20" s="276"/>
      <c r="G20" s="29"/>
      <c r="H20" s="33"/>
      <c r="I20" s="42"/>
      <c r="J20" s="18"/>
      <c r="L20" s="26"/>
      <c r="M20" s="274"/>
      <c r="N20" s="275"/>
      <c r="O20" s="275"/>
      <c r="P20" s="276"/>
      <c r="Q20" s="29"/>
      <c r="R20" s="50"/>
      <c r="S20" s="42"/>
    </row>
    <row r="21" spans="2:19" x14ac:dyDescent="0.25">
      <c r="B21" s="26"/>
      <c r="C21" s="274"/>
      <c r="D21" s="275"/>
      <c r="E21" s="275"/>
      <c r="F21" s="276"/>
      <c r="G21" s="29"/>
      <c r="H21" s="33"/>
      <c r="I21" s="42"/>
      <c r="J21" s="18"/>
      <c r="L21" s="26"/>
      <c r="M21" s="274"/>
      <c r="N21" s="275"/>
      <c r="O21" s="275"/>
      <c r="P21" s="276"/>
      <c r="Q21" s="29"/>
      <c r="R21" s="50"/>
      <c r="S21" s="42"/>
    </row>
    <row r="22" spans="2:19" x14ac:dyDescent="0.25">
      <c r="B22" s="26"/>
      <c r="C22" s="274"/>
      <c r="D22" s="275"/>
      <c r="E22" s="275"/>
      <c r="F22" s="276"/>
      <c r="G22" s="29"/>
      <c r="H22" s="33"/>
      <c r="I22" s="42"/>
      <c r="J22" s="18"/>
      <c r="L22" s="26"/>
      <c r="M22" s="274"/>
      <c r="N22" s="275"/>
      <c r="O22" s="275"/>
      <c r="P22" s="276"/>
      <c r="Q22" s="29"/>
      <c r="R22" s="50"/>
      <c r="S22" s="42"/>
    </row>
    <row r="23" spans="2:19" x14ac:dyDescent="0.25">
      <c r="B23" s="26"/>
      <c r="C23" s="274"/>
      <c r="D23" s="275"/>
      <c r="E23" s="275"/>
      <c r="F23" s="276"/>
      <c r="G23" s="29"/>
      <c r="H23" s="33"/>
      <c r="I23" s="42"/>
      <c r="J23" s="18"/>
      <c r="L23" s="26"/>
      <c r="M23" s="274"/>
      <c r="N23" s="275"/>
      <c r="O23" s="275"/>
      <c r="P23" s="276"/>
      <c r="Q23" s="29"/>
      <c r="R23" s="50"/>
      <c r="S23" s="42"/>
    </row>
    <row r="24" spans="2:19" x14ac:dyDescent="0.25">
      <c r="B24" s="26"/>
      <c r="C24" s="274"/>
      <c r="D24" s="275"/>
      <c r="E24" s="275"/>
      <c r="F24" s="276"/>
      <c r="G24" s="29"/>
      <c r="H24" s="33"/>
      <c r="I24" s="42"/>
      <c r="J24" s="18"/>
      <c r="L24" s="26"/>
      <c r="M24" s="274"/>
      <c r="N24" s="275"/>
      <c r="O24" s="275"/>
      <c r="P24" s="276"/>
      <c r="Q24" s="29"/>
      <c r="R24" s="50"/>
      <c r="S24" s="42"/>
    </row>
    <row r="25" spans="2:19" x14ac:dyDescent="0.25">
      <c r="B25" s="26"/>
      <c r="C25" s="274"/>
      <c r="D25" s="275"/>
      <c r="E25" s="275"/>
      <c r="F25" s="276"/>
      <c r="G25" s="29"/>
      <c r="H25" s="33"/>
      <c r="I25" s="42"/>
      <c r="J25" s="18"/>
      <c r="L25" s="26"/>
      <c r="M25" s="274"/>
      <c r="N25" s="275"/>
      <c r="O25" s="275"/>
      <c r="P25" s="276"/>
      <c r="Q25" s="29"/>
      <c r="R25" s="50"/>
      <c r="S25" s="42"/>
    </row>
    <row r="26" spans="2:19" x14ac:dyDescent="0.25">
      <c r="B26" s="26"/>
      <c r="C26" s="274"/>
      <c r="D26" s="275"/>
      <c r="E26" s="275"/>
      <c r="F26" s="276"/>
      <c r="G26" s="29"/>
      <c r="H26" s="33"/>
      <c r="I26" s="42"/>
      <c r="J26" s="18"/>
      <c r="L26" s="26"/>
      <c r="M26" s="274"/>
      <c r="N26" s="275"/>
      <c r="O26" s="275"/>
      <c r="P26" s="276"/>
      <c r="Q26" s="29"/>
      <c r="R26" s="50"/>
      <c r="S26" s="42"/>
    </row>
    <row r="27" spans="2:19" x14ac:dyDescent="0.25">
      <c r="B27" s="26"/>
      <c r="C27" s="274"/>
      <c r="D27" s="275"/>
      <c r="E27" s="275"/>
      <c r="F27" s="276"/>
      <c r="G27" s="29"/>
      <c r="H27" s="33"/>
      <c r="I27" s="42"/>
      <c r="J27" s="18"/>
      <c r="L27" s="26"/>
      <c r="M27" s="274"/>
      <c r="N27" s="275"/>
      <c r="O27" s="275"/>
      <c r="P27" s="276"/>
      <c r="Q27" s="29"/>
      <c r="R27" s="50"/>
      <c r="S27" s="42"/>
    </row>
    <row r="28" spans="2:19" x14ac:dyDescent="0.25">
      <c r="B28" s="26"/>
      <c r="C28" s="274"/>
      <c r="D28" s="275"/>
      <c r="E28" s="275"/>
      <c r="F28" s="276"/>
      <c r="G28" s="30"/>
      <c r="H28" s="34"/>
      <c r="I28" s="42"/>
      <c r="J28" s="18"/>
      <c r="L28" s="26"/>
      <c r="M28" s="274"/>
      <c r="N28" s="275"/>
      <c r="O28" s="275"/>
      <c r="P28" s="276"/>
      <c r="Q28" s="30"/>
      <c r="R28" s="51"/>
      <c r="S28" s="42"/>
    </row>
    <row r="29" spans="2:19" x14ac:dyDescent="0.25">
      <c r="B29" s="26"/>
      <c r="C29" s="274"/>
      <c r="D29" s="275"/>
      <c r="E29" s="275"/>
      <c r="F29" s="276"/>
      <c r="G29" s="30"/>
      <c r="H29" s="34"/>
      <c r="I29" s="42"/>
      <c r="J29" s="18"/>
      <c r="L29" s="26"/>
      <c r="M29" s="274"/>
      <c r="N29" s="275"/>
      <c r="O29" s="275"/>
      <c r="P29" s="276"/>
      <c r="Q29" s="30"/>
      <c r="R29" s="51"/>
      <c r="S29" s="42"/>
    </row>
    <row r="30" spans="2:19" x14ac:dyDescent="0.25">
      <c r="B30" s="26"/>
      <c r="C30" s="274"/>
      <c r="D30" s="275"/>
      <c r="E30" s="275"/>
      <c r="F30" s="276"/>
      <c r="G30" s="30"/>
      <c r="H30" s="34"/>
      <c r="I30" s="42"/>
      <c r="J30" s="18"/>
      <c r="L30" s="26"/>
      <c r="M30" s="274"/>
      <c r="N30" s="275"/>
      <c r="O30" s="275"/>
      <c r="P30" s="276"/>
      <c r="Q30" s="30"/>
      <c r="R30" s="51"/>
      <c r="S30" s="42"/>
    </row>
    <row r="31" spans="2:19" x14ac:dyDescent="0.25">
      <c r="B31" s="27"/>
      <c r="C31" s="280"/>
      <c r="D31" s="281"/>
      <c r="E31" s="281"/>
      <c r="F31" s="282"/>
      <c r="G31" s="31"/>
      <c r="H31" s="35"/>
      <c r="I31" s="43"/>
      <c r="J31" s="18"/>
      <c r="L31" s="27"/>
      <c r="M31" s="280"/>
      <c r="N31" s="281"/>
      <c r="O31" s="281"/>
      <c r="P31" s="282"/>
      <c r="Q31" s="31"/>
      <c r="R31" s="52"/>
      <c r="S31" s="43"/>
    </row>
    <row r="32" spans="2:19" ht="15" customHeight="1" x14ac:dyDescent="0.25">
      <c r="B32" s="9" t="s">
        <v>17</v>
      </c>
      <c r="H32" s="37" t="s">
        <v>18</v>
      </c>
      <c r="I32" s="48">
        <f>SUM(I13:I31)</f>
        <v>12000000</v>
      </c>
      <c r="J32" s="21"/>
      <c r="L32" s="9" t="s">
        <v>17</v>
      </c>
      <c r="R32" s="37" t="s">
        <v>18</v>
      </c>
      <c r="S32" s="54">
        <f>SUM(S13:S31)</f>
        <v>12800000</v>
      </c>
    </row>
    <row r="33" spans="2:19" ht="15" customHeight="1" x14ac:dyDescent="0.25">
      <c r="B33" s="12"/>
      <c r="C33" s="12" t="s">
        <v>19</v>
      </c>
      <c r="D33" s="12" t="s">
        <v>20</v>
      </c>
      <c r="H33" s="36" t="s">
        <v>21</v>
      </c>
      <c r="I33" s="48">
        <v>5000000</v>
      </c>
      <c r="J33" s="21"/>
      <c r="L33" s="12"/>
      <c r="M33" s="12" t="s">
        <v>19</v>
      </c>
      <c r="N33" s="12" t="s">
        <v>20</v>
      </c>
      <c r="R33" s="36" t="s">
        <v>21</v>
      </c>
      <c r="S33" s="105">
        <v>1280000</v>
      </c>
    </row>
    <row r="34" spans="2:19" ht="15" customHeight="1" x14ac:dyDescent="0.25">
      <c r="B34" s="14"/>
      <c r="C34" s="14" t="s">
        <v>22</v>
      </c>
      <c r="D34" s="14" t="s">
        <v>23</v>
      </c>
      <c r="E34" s="13"/>
      <c r="F34" s="12"/>
      <c r="G34" s="12"/>
      <c r="H34" s="36" t="s">
        <v>121</v>
      </c>
      <c r="I34" s="38">
        <f>I32-I33</f>
        <v>7000000</v>
      </c>
      <c r="J34" s="47"/>
      <c r="L34" s="14"/>
      <c r="M34" s="14" t="s">
        <v>22</v>
      </c>
      <c r="N34" s="14" t="s">
        <v>23</v>
      </c>
      <c r="O34" s="13"/>
      <c r="P34" s="12"/>
      <c r="Q34" s="12"/>
      <c r="R34" s="36" t="s">
        <v>121</v>
      </c>
      <c r="S34" s="38">
        <f>S32-S33</f>
        <v>11520000</v>
      </c>
    </row>
    <row r="35" spans="2:19" ht="15" customHeight="1" x14ac:dyDescent="0.25">
      <c r="B35" s="12"/>
      <c r="C35" s="12" t="s">
        <v>25</v>
      </c>
      <c r="D35" s="12" t="s">
        <v>25</v>
      </c>
      <c r="E35" s="13"/>
      <c r="F35" s="14"/>
      <c r="G35" s="14"/>
      <c r="L35" s="12"/>
      <c r="M35" s="12" t="s">
        <v>25</v>
      </c>
      <c r="N35" s="12" t="s">
        <v>25</v>
      </c>
      <c r="O35" s="13"/>
      <c r="P35" s="14"/>
      <c r="Q35" s="14"/>
      <c r="R35" s="16"/>
      <c r="S35" s="3"/>
    </row>
    <row r="36" spans="2:19" ht="12.95" customHeight="1" x14ac:dyDescent="0.25">
      <c r="B36" s="12"/>
      <c r="C36" s="12"/>
      <c r="D36" s="12"/>
      <c r="E36" s="13"/>
      <c r="F36" s="12"/>
      <c r="G36" s="12"/>
      <c r="H36" s="2"/>
      <c r="L36" s="12"/>
      <c r="M36" s="12"/>
      <c r="N36" s="12"/>
      <c r="O36" s="13"/>
      <c r="P36" s="12"/>
      <c r="Q36" s="12"/>
      <c r="S36" s="3"/>
    </row>
    <row r="37" spans="2:19" ht="12" customHeight="1" x14ac:dyDescent="0.25">
      <c r="B37" s="10"/>
      <c r="C37" s="45" t="s">
        <v>26</v>
      </c>
      <c r="D37" s="12"/>
      <c r="E37" s="13"/>
      <c r="G37" s="2" t="s">
        <v>27</v>
      </c>
      <c r="H37" s="2"/>
      <c r="L37" s="10"/>
      <c r="M37" s="45" t="s">
        <v>122</v>
      </c>
      <c r="N37" s="12"/>
      <c r="O37" s="13"/>
      <c r="Q37" s="2" t="s">
        <v>27</v>
      </c>
      <c r="S37" s="3"/>
    </row>
    <row r="38" spans="2:19" ht="12" customHeight="1" x14ac:dyDescent="0.25">
      <c r="B38" s="10"/>
      <c r="C38" s="11"/>
      <c r="D38" s="14"/>
      <c r="E38" s="13"/>
      <c r="F38" s="11"/>
      <c r="G38" s="14"/>
      <c r="H38" s="22"/>
      <c r="L38" s="10"/>
      <c r="M38" s="11"/>
      <c r="N38" s="14"/>
      <c r="O38" s="13"/>
      <c r="P38" s="11"/>
      <c r="Q38" s="14"/>
      <c r="R38" s="22"/>
      <c r="S38" s="3"/>
    </row>
    <row r="39" spans="2:19" ht="12" customHeight="1" x14ac:dyDescent="0.25">
      <c r="B39" s="10"/>
      <c r="C39" s="11"/>
      <c r="D39" s="12"/>
      <c r="E39" s="13"/>
      <c r="F39" s="11"/>
      <c r="G39" s="12"/>
      <c r="H39" s="22"/>
      <c r="L39" s="10"/>
      <c r="M39" s="11"/>
      <c r="N39" s="12"/>
      <c r="O39" s="13"/>
      <c r="P39" s="11"/>
      <c r="Q39" s="12"/>
      <c r="R39" s="22"/>
      <c r="S39" s="3"/>
    </row>
    <row r="40" spans="2:19" ht="12" customHeight="1" x14ac:dyDescent="0.25">
      <c r="B40" s="9"/>
      <c r="L40" s="9"/>
      <c r="R40" s="16"/>
      <c r="S40" s="3"/>
    </row>
    <row r="41" spans="2:19" ht="12" customHeight="1" x14ac:dyDescent="0.25">
      <c r="B41" s="9"/>
      <c r="L41" s="9"/>
      <c r="R41" s="16"/>
      <c r="S41" s="3"/>
    </row>
    <row r="48" spans="2:19" ht="15.75" customHeight="1" x14ac:dyDescent="0.25"/>
  </sheetData>
  <mergeCells count="67">
    <mergeCell ref="B9:C9"/>
    <mergeCell ref="C12:F12"/>
    <mergeCell ref="C13:F13"/>
    <mergeCell ref="C19:F19"/>
    <mergeCell ref="C20:F20"/>
    <mergeCell ref="B10:C10"/>
    <mergeCell ref="D10:F10"/>
    <mergeCell ref="D9:F9"/>
    <mergeCell ref="C14:F14"/>
    <mergeCell ref="C15:F15"/>
    <mergeCell ref="C16:F16"/>
    <mergeCell ref="B7:C7"/>
    <mergeCell ref="B6:C6"/>
    <mergeCell ref="B5:C5"/>
    <mergeCell ref="B3:D3"/>
    <mergeCell ref="D8:F8"/>
    <mergeCell ref="D6:F6"/>
    <mergeCell ref="D5:F5"/>
    <mergeCell ref="B8:C8"/>
    <mergeCell ref="Q10:R10"/>
    <mergeCell ref="M12:P12"/>
    <mergeCell ref="M13:P13"/>
    <mergeCell ref="M14:P14"/>
    <mergeCell ref="L3:N3"/>
    <mergeCell ref="L5:M5"/>
    <mergeCell ref="L6:M6"/>
    <mergeCell ref="L7:M7"/>
    <mergeCell ref="L8:M8"/>
    <mergeCell ref="N5:P5"/>
    <mergeCell ref="N10:P10"/>
    <mergeCell ref="N9:P9"/>
    <mergeCell ref="N8:P8"/>
    <mergeCell ref="N7:P7"/>
    <mergeCell ref="N6:P6"/>
    <mergeCell ref="L9:M9"/>
    <mergeCell ref="M29:P29"/>
    <mergeCell ref="M30:P30"/>
    <mergeCell ref="M31:P31"/>
    <mergeCell ref="C17:F17"/>
    <mergeCell ref="C18:F18"/>
    <mergeCell ref="C23:F23"/>
    <mergeCell ref="M17:P17"/>
    <mergeCell ref="M18:P18"/>
    <mergeCell ref="M23:P23"/>
    <mergeCell ref="M27:P27"/>
    <mergeCell ref="C27:F27"/>
    <mergeCell ref="C28:F28"/>
    <mergeCell ref="C29:F29"/>
    <mergeCell ref="C30:F30"/>
    <mergeCell ref="C31:F31"/>
    <mergeCell ref="M24:P24"/>
    <mergeCell ref="M28:P28"/>
    <mergeCell ref="M15:P15"/>
    <mergeCell ref="M16:P16"/>
    <mergeCell ref="M25:P25"/>
    <mergeCell ref="M26:P26"/>
    <mergeCell ref="M19:P19"/>
    <mergeCell ref="M20:P20"/>
    <mergeCell ref="M21:P21"/>
    <mergeCell ref="M22:P22"/>
    <mergeCell ref="C24:F24"/>
    <mergeCell ref="C25:F25"/>
    <mergeCell ref="C26:F26"/>
    <mergeCell ref="L10:M10"/>
    <mergeCell ref="G10:H10"/>
    <mergeCell ref="C21:F21"/>
    <mergeCell ref="C22:F22"/>
  </mergeCells>
  <pageMargins left="0.25" right="0.16" top="0.4" bottom="0.12" header="0.14000000000000001" footer="0.12"/>
  <pageSetup paperSize="9" scale="79" orientation="landscape" horizontalDpi="360" verticalDpi="360" r:id="rId1"/>
  <ignoredErrors>
    <ignoredError sqref="C34 M3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NOTA PRINT ATAS</vt:lpstr>
      <vt:lpstr>NOTA CP 2 NOTA</vt:lpstr>
      <vt:lpstr>NOTA CP 1 NOTA</vt:lpstr>
      <vt:lpstr>NOTA CP TRIAL NOTA</vt:lpstr>
      <vt:lpstr>OKTOBER 2025</vt:lpstr>
      <vt:lpstr>SEPTEMBER 2025</vt:lpstr>
      <vt:lpstr>NOTA</vt:lpstr>
      <vt:lpstr>NOTA!Print_Area</vt:lpstr>
      <vt:lpstr>'NOTA CP 1 NOTA'!Print_Area</vt:lpstr>
      <vt:lpstr>'NOTA CP 2 NOTA'!Print_Area</vt:lpstr>
      <vt:lpstr>'NOTA CP TRIAL NOTA'!Print_Area</vt:lpstr>
      <vt:lpstr>'NOTA PRINT ATAS'!Print_Area</vt:lpstr>
      <vt:lpstr>'OKTOBER 2025'!Print_Area</vt:lpstr>
      <vt:lpstr>'SEPTEMBER 2025'!Print_Area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taruna group</cp:lastModifiedBy>
  <cp:revision/>
  <cp:lastPrinted>2025-10-02T00:54:34Z</cp:lastPrinted>
  <dcterms:created xsi:type="dcterms:W3CDTF">2022-06-09T06:59:35Z</dcterms:created>
  <dcterms:modified xsi:type="dcterms:W3CDTF">2025-10-02T00:55:12Z</dcterms:modified>
  <cp:category/>
  <cp:contentStatus/>
</cp:coreProperties>
</file>