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Yathin\Investments\2021-22\"/>
    </mc:Choice>
  </mc:AlternateContent>
  <xr:revisionPtr revIDLastSave="0" documentId="13_ncr:1_{CFA50C98-CAC4-473D-B5FD-A7A0EB27F77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MKT vla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2" l="1"/>
  <c r="I43" i="2"/>
  <c r="H43" i="2"/>
  <c r="F46" i="2"/>
  <c r="E44" i="2"/>
  <c r="E46" i="2" s="1"/>
  <c r="H42" i="2"/>
  <c r="I42" i="2" s="1"/>
  <c r="J42" i="2" s="1"/>
  <c r="H41" i="2"/>
  <c r="I41" i="2" s="1"/>
  <c r="J41" i="2" s="1"/>
  <c r="H40" i="2"/>
  <c r="I40" i="2" s="1"/>
  <c r="J40" i="2" s="1"/>
  <c r="C40" i="2"/>
  <c r="H39" i="2"/>
  <c r="I39" i="2" s="1"/>
  <c r="J39" i="2" s="1"/>
  <c r="C39" i="2"/>
  <c r="H38" i="2"/>
  <c r="I38" i="2" s="1"/>
  <c r="J38" i="2" s="1"/>
  <c r="C38" i="2"/>
  <c r="H37" i="2"/>
  <c r="I37" i="2" s="1"/>
  <c r="J37" i="2" s="1"/>
  <c r="C37" i="2"/>
  <c r="H36" i="2"/>
  <c r="I36" i="2" s="1"/>
  <c r="J36" i="2" s="1"/>
  <c r="C36" i="2"/>
  <c r="H35" i="2"/>
  <c r="I35" i="2" s="1"/>
  <c r="J35" i="2" s="1"/>
  <c r="C35" i="2"/>
  <c r="H34" i="2"/>
  <c r="I34" i="2" s="1"/>
  <c r="J34" i="2" s="1"/>
  <c r="C34" i="2"/>
  <c r="H33" i="2"/>
  <c r="I33" i="2" s="1"/>
  <c r="C33" i="2"/>
  <c r="K10" i="1"/>
  <c r="L10" i="1" s="1"/>
  <c r="M10" i="1" s="1"/>
  <c r="C10" i="1"/>
  <c r="E27" i="2"/>
  <c r="E29" i="2" s="1"/>
  <c r="H26" i="2"/>
  <c r="I26" i="2" s="1"/>
  <c r="J26" i="2" s="1"/>
  <c r="H25" i="2"/>
  <c r="I25" i="2" s="1"/>
  <c r="J25" i="2" s="1"/>
  <c r="F29" i="2"/>
  <c r="H24" i="2"/>
  <c r="I24" i="2" s="1"/>
  <c r="J24" i="2" s="1"/>
  <c r="C24" i="2"/>
  <c r="H23" i="2"/>
  <c r="I23" i="2" s="1"/>
  <c r="J23" i="2" s="1"/>
  <c r="C23" i="2"/>
  <c r="H22" i="2"/>
  <c r="I22" i="2" s="1"/>
  <c r="J22" i="2" s="1"/>
  <c r="C22" i="2"/>
  <c r="H21" i="2"/>
  <c r="I21" i="2" s="1"/>
  <c r="J21" i="2" s="1"/>
  <c r="C21" i="2"/>
  <c r="H20" i="2"/>
  <c r="I20" i="2" s="1"/>
  <c r="J20" i="2" s="1"/>
  <c r="C20" i="2"/>
  <c r="H19" i="2"/>
  <c r="I19" i="2" s="1"/>
  <c r="J19" i="2" s="1"/>
  <c r="C19" i="2"/>
  <c r="H18" i="2"/>
  <c r="I18" i="2" s="1"/>
  <c r="J18" i="2" s="1"/>
  <c r="C18" i="2"/>
  <c r="H17" i="2"/>
  <c r="C17" i="2"/>
  <c r="F13" i="2"/>
  <c r="M19" i="1"/>
  <c r="K3" i="1"/>
  <c r="L3" i="1" s="1"/>
  <c r="M3" i="1" s="1"/>
  <c r="K4" i="1"/>
  <c r="L4" i="1" s="1"/>
  <c r="M4" i="1" s="1"/>
  <c r="K5" i="1"/>
  <c r="L5" i="1" s="1"/>
  <c r="M5" i="1" s="1"/>
  <c r="K6" i="1"/>
  <c r="L6" i="1" s="1"/>
  <c r="M6" i="1" s="1"/>
  <c r="K7" i="1"/>
  <c r="L7" i="1" s="1"/>
  <c r="M7" i="1" s="1"/>
  <c r="K8" i="1"/>
  <c r="L8" i="1" s="1"/>
  <c r="M8" i="1" s="1"/>
  <c r="K9" i="1"/>
  <c r="L9" i="1" s="1"/>
  <c r="M9" i="1" s="1"/>
  <c r="K11" i="1"/>
  <c r="L11" i="1" s="1"/>
  <c r="M11" i="1" s="1"/>
  <c r="K12" i="1"/>
  <c r="L12" i="1" s="1"/>
  <c r="M12" i="1" s="1"/>
  <c r="K13" i="1"/>
  <c r="L13" i="1" s="1"/>
  <c r="M13" i="1" s="1"/>
  <c r="K14" i="1"/>
  <c r="L14" i="1" s="1"/>
  <c r="M14" i="1" s="1"/>
  <c r="K15" i="1"/>
  <c r="L15" i="1" s="1"/>
  <c r="M15" i="1" s="1"/>
  <c r="K16" i="1"/>
  <c r="L16" i="1" s="1"/>
  <c r="M16" i="1" s="1"/>
  <c r="K17" i="1"/>
  <c r="L17" i="1" s="1"/>
  <c r="M17" i="1" s="1"/>
  <c r="K18" i="1"/>
  <c r="L18" i="1" s="1"/>
  <c r="M18" i="1" s="1"/>
  <c r="K19" i="1"/>
  <c r="L19" i="1" s="1"/>
  <c r="L2" i="1"/>
  <c r="E13" i="2"/>
  <c r="H4" i="2"/>
  <c r="I4" i="2" s="1"/>
  <c r="J4" i="2" s="1"/>
  <c r="H5" i="2"/>
  <c r="I5" i="2" s="1"/>
  <c r="J5" i="2" s="1"/>
  <c r="H6" i="2"/>
  <c r="I6" i="2" s="1"/>
  <c r="J6" i="2" s="1"/>
  <c r="H7" i="2"/>
  <c r="I7" i="2" s="1"/>
  <c r="J7" i="2" s="1"/>
  <c r="H8" i="2"/>
  <c r="I8" i="2" s="1"/>
  <c r="J8" i="2" s="1"/>
  <c r="H9" i="2"/>
  <c r="I9" i="2" s="1"/>
  <c r="J9" i="2" s="1"/>
  <c r="H10" i="2"/>
  <c r="I10" i="2" s="1"/>
  <c r="J10" i="2" s="1"/>
  <c r="H3" i="2"/>
  <c r="I3" i="2" s="1"/>
  <c r="J3" i="2" s="1"/>
  <c r="C10" i="2"/>
  <c r="C9" i="2"/>
  <c r="C8" i="2"/>
  <c r="C7" i="2"/>
  <c r="C6" i="2"/>
  <c r="C5" i="2"/>
  <c r="C4" i="2"/>
  <c r="C3" i="2"/>
  <c r="E21" i="1"/>
  <c r="J21" i="1"/>
  <c r="C3" i="1"/>
  <c r="C4" i="1"/>
  <c r="C5" i="1"/>
  <c r="C6" i="1"/>
  <c r="C7" i="1"/>
  <c r="C8" i="1"/>
  <c r="C9" i="1"/>
  <c r="C2" i="1"/>
  <c r="F21" i="1"/>
  <c r="J33" i="2" l="1"/>
  <c r="J46" i="2" s="1"/>
  <c r="I46" i="2"/>
  <c r="L35" i="2" s="1"/>
  <c r="H46" i="2"/>
  <c r="H29" i="2"/>
  <c r="I17" i="2"/>
  <c r="H13" i="2"/>
  <c r="I13" i="2"/>
  <c r="L5" i="2" s="1"/>
  <c r="M2" i="1"/>
  <c r="J13" i="2"/>
  <c r="L21" i="1"/>
  <c r="K21" i="1"/>
  <c r="J17" i="2" l="1"/>
  <c r="J29" i="2" s="1"/>
  <c r="I29" i="2"/>
  <c r="L19" i="2" s="1"/>
</calcChain>
</file>

<file path=xl/sharedStrings.xml><?xml version="1.0" encoding="utf-8"?>
<sst xmlns="http://schemas.openxmlformats.org/spreadsheetml/2006/main" count="166" uniqueCount="46">
  <si>
    <t>Crypto Name</t>
  </si>
  <si>
    <t>Shiba INU</t>
  </si>
  <si>
    <t>User</t>
  </si>
  <si>
    <t>13th June 2021</t>
  </si>
  <si>
    <t>Yathin</t>
  </si>
  <si>
    <t>Sell Date</t>
  </si>
  <si>
    <t>Buy Qty</t>
  </si>
  <si>
    <t>Sell Qty</t>
  </si>
  <si>
    <t>Buy Date</t>
  </si>
  <si>
    <t>Cardano</t>
  </si>
  <si>
    <t>17th June 2021</t>
  </si>
  <si>
    <t>Polkadot</t>
  </si>
  <si>
    <t>Uniswap</t>
  </si>
  <si>
    <t>Ethereum</t>
  </si>
  <si>
    <t>Binance Coin</t>
  </si>
  <si>
    <t>Bitcoin</t>
  </si>
  <si>
    <t>Sujatha</t>
  </si>
  <si>
    <t>Total:</t>
  </si>
  <si>
    <t>Buy INR Amt</t>
  </si>
  <si>
    <t>Buying USDT Amt</t>
  </si>
  <si>
    <t>Sell INR Amt</t>
  </si>
  <si>
    <t>Sell USDT Amt</t>
  </si>
  <si>
    <t>Abs P/L(%)</t>
  </si>
  <si>
    <t>18th June 2010</t>
  </si>
  <si>
    <t>Buy Price USDT</t>
  </si>
  <si>
    <t>20-06-2021</t>
  </si>
  <si>
    <t>Cash Balance</t>
  </si>
  <si>
    <t>18-06-21</t>
  </si>
  <si>
    <t>Total Amt</t>
  </si>
  <si>
    <t>AMT INR</t>
  </si>
  <si>
    <t>Sell Price USDT</t>
  </si>
  <si>
    <t>P/L USDT</t>
  </si>
  <si>
    <t>27-06-2021</t>
  </si>
  <si>
    <t>CMP USDT</t>
  </si>
  <si>
    <t>Value USDT</t>
  </si>
  <si>
    <t>Profit / Loss USDT</t>
  </si>
  <si>
    <t>WazirX</t>
  </si>
  <si>
    <t>22nd June 2021</t>
  </si>
  <si>
    <t>23rd June 2021</t>
  </si>
  <si>
    <t>USDT:</t>
  </si>
  <si>
    <t>Date:</t>
  </si>
  <si>
    <t>P/L (%)</t>
  </si>
  <si>
    <t>19th June 2021</t>
  </si>
  <si>
    <t>2nd July 2021</t>
  </si>
  <si>
    <t>6th July 2021</t>
  </si>
  <si>
    <t>8th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</si>
</sst>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/>
    <xf numFmtId="0" fontId="0" fillId="5" borderId="0" xfId="0" applyFill="1"/>
    <xf numFmtId="0" fontId="0" fillId="0" borderId="0" xfId="0" applyBorder="1"/>
    <xf numFmtId="3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3" fillId="3" borderId="1" xfId="0" applyFont="1" applyFill="1" applyBorder="1"/>
    <xf numFmtId="0" fontId="4" fillId="3" borderId="1" xfId="0" applyFont="1" applyFill="1" applyBorder="1"/>
    <xf numFmtId="164" fontId="0" fillId="0" borderId="0" xfId="0" applyNumberForma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2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workbookViewId="0">
      <selection activeCell="F31" sqref="F31"/>
    </sheetView>
  </sheetViews>
  <sheetFormatPr defaultRowHeight="14.5" x14ac:dyDescent="0.35"/>
  <cols>
    <col min="1" max="2" width="16.81640625" customWidth="1"/>
    <col min="3" max="3" width="14.36328125" customWidth="1"/>
    <col min="4" max="4" width="11.54296875" customWidth="1"/>
    <col min="5" max="5" width="9.26953125" customWidth="1"/>
    <col min="6" max="6" width="10.81640625" customWidth="1"/>
    <col min="7" max="7" width="14.08984375" customWidth="1"/>
    <col min="8" max="8" width="16.6328125" customWidth="1"/>
    <col min="9" max="9" width="12.6328125" customWidth="1"/>
    <col min="10" max="10" width="10.1796875" customWidth="1"/>
    <col min="11" max="11" width="11.453125" customWidth="1"/>
    <col min="12" max="12" width="11.6328125" customWidth="1"/>
  </cols>
  <sheetData>
    <row r="1" spans="1:14" ht="29" x14ac:dyDescent="0.35">
      <c r="A1" s="1" t="s">
        <v>0</v>
      </c>
      <c r="B1" s="1" t="s">
        <v>8</v>
      </c>
      <c r="C1" s="1" t="s">
        <v>24</v>
      </c>
      <c r="D1" s="1" t="s">
        <v>6</v>
      </c>
      <c r="E1" s="2" t="s">
        <v>18</v>
      </c>
      <c r="F1" s="2" t="s">
        <v>19</v>
      </c>
      <c r="G1" s="1" t="s">
        <v>5</v>
      </c>
      <c r="H1" s="1" t="s">
        <v>30</v>
      </c>
      <c r="I1" s="1" t="s">
        <v>7</v>
      </c>
      <c r="J1" s="2" t="s">
        <v>20</v>
      </c>
      <c r="K1" s="2" t="s">
        <v>21</v>
      </c>
      <c r="L1" s="1" t="s">
        <v>31</v>
      </c>
      <c r="M1" s="1" t="s">
        <v>22</v>
      </c>
      <c r="N1" s="1" t="s">
        <v>2</v>
      </c>
    </row>
    <row r="2" spans="1:14" x14ac:dyDescent="0.35">
      <c r="A2" s="3" t="s">
        <v>1</v>
      </c>
      <c r="B2" s="3" t="s">
        <v>3</v>
      </c>
      <c r="C2" s="4">
        <f>F2/D2</f>
        <v>6.2874162179848045E-6</v>
      </c>
      <c r="D2" s="3">
        <v>10391550</v>
      </c>
      <c r="E2" s="3">
        <v>5000</v>
      </c>
      <c r="F2" s="3">
        <v>65.335999999999999</v>
      </c>
      <c r="G2" s="3" t="s">
        <v>44</v>
      </c>
      <c r="H2" s="3">
        <v>9.0000000000000002E-6</v>
      </c>
      <c r="I2" s="3">
        <v>10391550</v>
      </c>
      <c r="J2" s="3">
        <v>7160.19</v>
      </c>
      <c r="K2" s="3">
        <v>93.52</v>
      </c>
      <c r="L2" s="3">
        <f>K2-F2</f>
        <v>28.183999999999997</v>
      </c>
      <c r="M2" s="3">
        <f>L2*100/F2</f>
        <v>43.137014815721805</v>
      </c>
      <c r="N2" s="3" t="s">
        <v>4</v>
      </c>
    </row>
    <row r="3" spans="1:14" x14ac:dyDescent="0.35">
      <c r="A3" s="3" t="s">
        <v>9</v>
      </c>
      <c r="B3" s="3" t="s">
        <v>10</v>
      </c>
      <c r="C3" s="4">
        <f t="shared" ref="C3:C9" si="0">F3/D3</f>
        <v>1.4043478260869566</v>
      </c>
      <c r="D3" s="3">
        <v>9.1999999999999993</v>
      </c>
      <c r="E3" s="3">
        <v>996</v>
      </c>
      <c r="F3" s="3">
        <v>12.92</v>
      </c>
      <c r="G3" s="3"/>
      <c r="H3" s="3"/>
      <c r="I3" s="3"/>
      <c r="J3" s="3"/>
      <c r="K3" s="3">
        <f t="shared" ref="K3:K19" si="1">H3*I3</f>
        <v>0</v>
      </c>
      <c r="L3" s="3">
        <f t="shared" ref="L3:L19" si="2">K3-F3</f>
        <v>-12.92</v>
      </c>
      <c r="M3" s="3">
        <f t="shared" ref="M3:M19" si="3">L3*100/F3</f>
        <v>-100</v>
      </c>
      <c r="N3" s="3" t="s">
        <v>16</v>
      </c>
    </row>
    <row r="4" spans="1:14" x14ac:dyDescent="0.35">
      <c r="A4" s="3" t="s">
        <v>11</v>
      </c>
      <c r="B4" s="3" t="s">
        <v>10</v>
      </c>
      <c r="C4" s="4">
        <f t="shared" si="0"/>
        <v>20.85483870967742</v>
      </c>
      <c r="D4" s="3">
        <v>0.62</v>
      </c>
      <c r="E4" s="3">
        <v>996</v>
      </c>
      <c r="F4" s="3">
        <v>12.93</v>
      </c>
      <c r="G4" s="3"/>
      <c r="H4" s="3"/>
      <c r="I4" s="3"/>
      <c r="J4" s="3"/>
      <c r="K4" s="3">
        <f t="shared" si="1"/>
        <v>0</v>
      </c>
      <c r="L4" s="3">
        <f t="shared" si="2"/>
        <v>-12.93</v>
      </c>
      <c r="M4" s="3">
        <f t="shared" si="3"/>
        <v>-100</v>
      </c>
      <c r="N4" s="3" t="s">
        <v>16</v>
      </c>
    </row>
    <row r="5" spans="1:14" x14ac:dyDescent="0.35">
      <c r="A5" s="3" t="s">
        <v>12</v>
      </c>
      <c r="B5" s="3" t="s">
        <v>10</v>
      </c>
      <c r="C5" s="4">
        <f t="shared" si="0"/>
        <v>20.444444444444446</v>
      </c>
      <c r="D5" s="3">
        <v>0.63</v>
      </c>
      <c r="E5" s="3">
        <v>996</v>
      </c>
      <c r="F5" s="3">
        <v>12.88</v>
      </c>
      <c r="G5" s="3"/>
      <c r="H5" s="3"/>
      <c r="I5" s="3"/>
      <c r="J5" s="3"/>
      <c r="K5" s="3">
        <f t="shared" si="1"/>
        <v>0</v>
      </c>
      <c r="L5" s="3">
        <f t="shared" si="2"/>
        <v>-12.88</v>
      </c>
      <c r="M5" s="3">
        <f t="shared" si="3"/>
        <v>-100</v>
      </c>
      <c r="N5" s="3" t="s">
        <v>16</v>
      </c>
    </row>
    <row r="6" spans="1:14" x14ac:dyDescent="0.35">
      <c r="A6" s="3" t="s">
        <v>15</v>
      </c>
      <c r="B6" s="3" t="s">
        <v>10</v>
      </c>
      <c r="C6" s="4">
        <f t="shared" si="0"/>
        <v>37028.571428571435</v>
      </c>
      <c r="D6" s="3">
        <v>3.5E-4</v>
      </c>
      <c r="E6" s="3">
        <v>996</v>
      </c>
      <c r="F6" s="3">
        <v>12.96</v>
      </c>
      <c r="G6" s="3"/>
      <c r="H6" s="3"/>
      <c r="I6" s="3"/>
      <c r="J6" s="3"/>
      <c r="K6" s="3">
        <f t="shared" si="1"/>
        <v>0</v>
      </c>
      <c r="L6" s="3">
        <f t="shared" si="2"/>
        <v>-12.96</v>
      </c>
      <c r="M6" s="3">
        <f t="shared" si="3"/>
        <v>-100</v>
      </c>
      <c r="N6" s="3" t="s">
        <v>16</v>
      </c>
    </row>
    <row r="7" spans="1:14" x14ac:dyDescent="0.35">
      <c r="A7" s="3" t="s">
        <v>13</v>
      </c>
      <c r="B7" s="3" t="s">
        <v>10</v>
      </c>
      <c r="C7" s="4">
        <f t="shared" si="0"/>
        <v>2225.8620689655172</v>
      </c>
      <c r="D7" s="3">
        <v>5.7999999999999996E-3</v>
      </c>
      <c r="E7" s="3">
        <v>996</v>
      </c>
      <c r="F7" s="3">
        <v>12.91</v>
      </c>
      <c r="G7" s="3"/>
      <c r="H7" s="3"/>
      <c r="I7" s="3"/>
      <c r="J7" s="3"/>
      <c r="K7" s="3">
        <f t="shared" si="1"/>
        <v>0</v>
      </c>
      <c r="L7" s="3">
        <f t="shared" si="2"/>
        <v>-12.91</v>
      </c>
      <c r="M7" s="3">
        <f t="shared" si="3"/>
        <v>-100</v>
      </c>
      <c r="N7" s="3" t="s">
        <v>16</v>
      </c>
    </row>
    <row r="8" spans="1:14" x14ac:dyDescent="0.35">
      <c r="A8" s="3" t="s">
        <v>14</v>
      </c>
      <c r="B8" s="3" t="s">
        <v>10</v>
      </c>
      <c r="C8" s="4">
        <f t="shared" si="0"/>
        <v>339.73684210526318</v>
      </c>
      <c r="D8" s="3">
        <v>3.7999999999999999E-2</v>
      </c>
      <c r="E8" s="3">
        <v>989</v>
      </c>
      <c r="F8" s="3">
        <v>12.91</v>
      </c>
      <c r="G8" s="3"/>
      <c r="H8" s="3"/>
      <c r="I8" s="3"/>
      <c r="J8" s="3"/>
      <c r="K8" s="3">
        <f t="shared" si="1"/>
        <v>0</v>
      </c>
      <c r="L8" s="3">
        <f t="shared" si="2"/>
        <v>-12.91</v>
      </c>
      <c r="M8" s="3">
        <f t="shared" si="3"/>
        <v>-100</v>
      </c>
      <c r="N8" s="3" t="s">
        <v>16</v>
      </c>
    </row>
    <row r="9" spans="1:14" x14ac:dyDescent="0.35">
      <c r="A9" s="3" t="s">
        <v>1</v>
      </c>
      <c r="B9" s="3" t="s">
        <v>42</v>
      </c>
      <c r="C9" s="4">
        <f t="shared" si="0"/>
        <v>7.6290887659212205E-6</v>
      </c>
      <c r="D9" s="3">
        <v>916230</v>
      </c>
      <c r="E9" s="3">
        <v>538</v>
      </c>
      <c r="F9" s="3">
        <v>6.99</v>
      </c>
      <c r="G9" s="3"/>
      <c r="H9" s="3"/>
      <c r="I9" s="3"/>
      <c r="J9" s="8"/>
      <c r="K9" s="3">
        <f t="shared" si="1"/>
        <v>0</v>
      </c>
      <c r="L9" s="3">
        <f t="shared" si="2"/>
        <v>-6.99</v>
      </c>
      <c r="M9" s="3">
        <f t="shared" si="3"/>
        <v>-100</v>
      </c>
      <c r="N9" s="3" t="s">
        <v>16</v>
      </c>
    </row>
    <row r="10" spans="1:14" x14ac:dyDescent="0.35">
      <c r="A10" s="3" t="s">
        <v>1</v>
      </c>
      <c r="B10" s="3" t="s">
        <v>37</v>
      </c>
      <c r="C10" s="4">
        <f t="shared" ref="C10" si="4">F10/D10</f>
        <v>6.1711718870013405E-6</v>
      </c>
      <c r="D10" s="3">
        <v>1132686</v>
      </c>
      <c r="E10" s="3">
        <v>545</v>
      </c>
      <c r="F10" s="3">
        <v>6.99</v>
      </c>
      <c r="G10" s="3"/>
      <c r="H10" s="3"/>
      <c r="I10" s="3"/>
      <c r="J10" s="8"/>
      <c r="K10" s="3">
        <f t="shared" ref="K10" si="5">H10*I10</f>
        <v>0</v>
      </c>
      <c r="L10" s="3">
        <f t="shared" ref="L10" si="6">K10-F10</f>
        <v>-6.99</v>
      </c>
      <c r="M10" s="3">
        <f t="shared" ref="M10" si="7">L10*100/F10</f>
        <v>-100</v>
      </c>
      <c r="N10" s="3" t="s">
        <v>16</v>
      </c>
    </row>
    <row r="11" spans="1:14" x14ac:dyDescent="0.35">
      <c r="A11" s="3" t="s">
        <v>36</v>
      </c>
      <c r="B11" s="3" t="s">
        <v>37</v>
      </c>
      <c r="C11" s="4">
        <v>1.0264899999999999</v>
      </c>
      <c r="D11" s="3">
        <v>4.2</v>
      </c>
      <c r="E11" s="3">
        <v>0</v>
      </c>
      <c r="F11" s="3">
        <v>4.3</v>
      </c>
      <c r="G11" s="9"/>
      <c r="H11" s="3"/>
      <c r="I11" s="3"/>
      <c r="J11" s="3"/>
      <c r="K11" s="3">
        <f t="shared" si="1"/>
        <v>0</v>
      </c>
      <c r="L11" s="3">
        <f t="shared" si="2"/>
        <v>-4.3</v>
      </c>
      <c r="M11" s="3">
        <f t="shared" si="3"/>
        <v>-100</v>
      </c>
      <c r="N11" s="3" t="s">
        <v>16</v>
      </c>
    </row>
    <row r="12" spans="1:14" x14ac:dyDescent="0.35">
      <c r="A12" s="3" t="s">
        <v>36</v>
      </c>
      <c r="B12" s="3" t="s">
        <v>38</v>
      </c>
      <c r="C12" s="4">
        <v>1.1950000000000001</v>
      </c>
      <c r="D12" s="3">
        <v>7.2</v>
      </c>
      <c r="E12" s="10">
        <v>997</v>
      </c>
      <c r="F12" s="3">
        <v>8.6</v>
      </c>
      <c r="G12" s="3"/>
      <c r="H12" s="3"/>
      <c r="I12" s="3"/>
      <c r="J12" s="3"/>
      <c r="K12" s="3">
        <f t="shared" si="1"/>
        <v>0</v>
      </c>
      <c r="L12" s="3">
        <f t="shared" si="2"/>
        <v>-8.6</v>
      </c>
      <c r="M12" s="3">
        <f t="shared" si="3"/>
        <v>-100</v>
      </c>
      <c r="N12" s="3" t="s">
        <v>16</v>
      </c>
    </row>
    <row r="13" spans="1:14" x14ac:dyDescent="0.35">
      <c r="A13" s="3" t="s">
        <v>36</v>
      </c>
      <c r="B13" s="3" t="s">
        <v>43</v>
      </c>
      <c r="C13" s="4">
        <v>1.095</v>
      </c>
      <c r="D13" s="3">
        <v>5.9</v>
      </c>
      <c r="E13" s="3">
        <v>498.23</v>
      </c>
      <c r="F13" s="3">
        <v>6.46</v>
      </c>
      <c r="G13" s="3"/>
      <c r="H13" s="3"/>
      <c r="I13" s="3"/>
      <c r="J13" s="3"/>
      <c r="K13" s="3">
        <f t="shared" si="1"/>
        <v>0</v>
      </c>
      <c r="L13" s="3">
        <f t="shared" si="2"/>
        <v>-6.46</v>
      </c>
      <c r="M13" s="3">
        <f t="shared" si="3"/>
        <v>-100</v>
      </c>
      <c r="N13" s="3" t="s">
        <v>16</v>
      </c>
    </row>
    <row r="14" spans="1:14" x14ac:dyDescent="0.35">
      <c r="A14" s="3" t="s">
        <v>1</v>
      </c>
      <c r="B14" s="3" t="s">
        <v>44</v>
      </c>
      <c r="C14" s="4">
        <v>8.8999999999999995E-6</v>
      </c>
      <c r="D14" s="3">
        <v>10507865</v>
      </c>
      <c r="E14" s="3">
        <v>7156</v>
      </c>
      <c r="F14" s="3">
        <v>93.51</v>
      </c>
      <c r="G14" s="3"/>
      <c r="H14" s="3"/>
      <c r="I14" s="3"/>
      <c r="J14" s="3"/>
      <c r="K14" s="3">
        <f t="shared" si="1"/>
        <v>0</v>
      </c>
      <c r="L14" s="3">
        <f t="shared" si="2"/>
        <v>-93.51</v>
      </c>
      <c r="M14" s="3">
        <f t="shared" si="3"/>
        <v>-100</v>
      </c>
      <c r="N14" s="3" t="s">
        <v>4</v>
      </c>
    </row>
    <row r="15" spans="1:14" x14ac:dyDescent="0.35">
      <c r="A15" s="3" t="s">
        <v>1</v>
      </c>
      <c r="B15" s="3" t="s">
        <v>45</v>
      </c>
      <c r="C15" s="4">
        <v>7.9699999999999999E-6</v>
      </c>
      <c r="D15" s="22">
        <v>1631116</v>
      </c>
      <c r="E15" s="3">
        <v>1000</v>
      </c>
      <c r="F15" s="3">
        <v>12.99</v>
      </c>
      <c r="G15" s="3"/>
      <c r="H15" s="3"/>
      <c r="I15" s="3"/>
      <c r="J15" s="3"/>
      <c r="K15" s="3">
        <f t="shared" si="1"/>
        <v>0</v>
      </c>
      <c r="L15" s="3">
        <f t="shared" si="2"/>
        <v>-12.99</v>
      </c>
      <c r="M15" s="3">
        <f t="shared" si="3"/>
        <v>-100</v>
      </c>
      <c r="N15" s="3" t="s">
        <v>4</v>
      </c>
    </row>
    <row r="16" spans="1:14" x14ac:dyDescent="0.35">
      <c r="A16" s="3"/>
      <c r="B16" s="3"/>
      <c r="C16" s="4"/>
      <c r="D16" s="3"/>
      <c r="E16" s="3"/>
      <c r="F16" s="3"/>
      <c r="G16" s="3"/>
      <c r="H16" s="3"/>
      <c r="I16" s="3"/>
      <c r="J16" s="3"/>
      <c r="K16" s="3">
        <f t="shared" si="1"/>
        <v>0</v>
      </c>
      <c r="L16" s="3">
        <f t="shared" si="2"/>
        <v>0</v>
      </c>
      <c r="M16" s="3" t="e">
        <f t="shared" si="3"/>
        <v>#DIV/0!</v>
      </c>
      <c r="N16" s="11"/>
    </row>
    <row r="17" spans="1:14" x14ac:dyDescent="0.35">
      <c r="A17" s="3"/>
      <c r="B17" s="3"/>
      <c r="C17" s="4"/>
      <c r="D17" s="3"/>
      <c r="E17" s="3"/>
      <c r="F17" s="3"/>
      <c r="G17" s="3"/>
      <c r="H17" s="3"/>
      <c r="I17" s="3"/>
      <c r="J17" s="3"/>
      <c r="K17" s="3">
        <f t="shared" si="1"/>
        <v>0</v>
      </c>
      <c r="L17" s="3">
        <f t="shared" si="2"/>
        <v>0</v>
      </c>
      <c r="M17" s="3" t="e">
        <f t="shared" si="3"/>
        <v>#DIV/0!</v>
      </c>
      <c r="N17" s="3"/>
    </row>
    <row r="18" spans="1:14" x14ac:dyDescent="0.35">
      <c r="A18" s="3"/>
      <c r="B18" s="3"/>
      <c r="C18" s="4"/>
      <c r="D18" s="3"/>
      <c r="E18" s="3"/>
      <c r="F18" s="3"/>
      <c r="G18" s="3"/>
      <c r="H18" s="3"/>
      <c r="I18" s="3"/>
      <c r="J18" s="3"/>
      <c r="K18" s="3">
        <f t="shared" si="1"/>
        <v>0</v>
      </c>
      <c r="L18" s="3">
        <f t="shared" si="2"/>
        <v>0</v>
      </c>
      <c r="M18" s="3" t="e">
        <f t="shared" si="3"/>
        <v>#DIV/0!</v>
      </c>
      <c r="N18" s="3"/>
    </row>
    <row r="19" spans="1:14" x14ac:dyDescent="0.35">
      <c r="A19" s="3"/>
      <c r="B19" s="3"/>
      <c r="C19" s="4"/>
      <c r="D19" s="3"/>
      <c r="E19" s="3"/>
      <c r="F19" s="3"/>
      <c r="G19" s="3"/>
      <c r="H19" s="3"/>
      <c r="I19" s="3"/>
      <c r="J19" s="3"/>
      <c r="K19" s="3">
        <f t="shared" si="1"/>
        <v>0</v>
      </c>
      <c r="L19" s="3">
        <f t="shared" si="2"/>
        <v>0</v>
      </c>
      <c r="M19" s="3" t="e">
        <f t="shared" si="3"/>
        <v>#DIV/0!</v>
      </c>
      <c r="N19" s="3"/>
    </row>
    <row r="20" spans="1:14" x14ac:dyDescent="0.35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5">
      <c r="A21" s="3"/>
      <c r="B21" s="3"/>
      <c r="C21" s="3"/>
      <c r="D21" s="12" t="s">
        <v>17</v>
      </c>
      <c r="E21" s="13">
        <f>SUM(E2:E19)</f>
        <v>21703.23</v>
      </c>
      <c r="F21" s="13">
        <f>SUM(F1:F19)</f>
        <v>282.68600000000004</v>
      </c>
      <c r="G21" s="13"/>
      <c r="H21" s="13"/>
      <c r="I21" s="13"/>
      <c r="J21" s="13">
        <f>SUM(J2:J19)</f>
        <v>7160.19</v>
      </c>
      <c r="K21" s="13">
        <f>SUM(K2:K19)</f>
        <v>93.52</v>
      </c>
      <c r="L21" s="13">
        <f>SUM(L2:L19)</f>
        <v>-189.166</v>
      </c>
      <c r="M21" s="3"/>
      <c r="N21" s="3"/>
    </row>
    <row r="28" spans="1:14" x14ac:dyDescent="0.35">
      <c r="B28" s="7"/>
      <c r="C28" s="7"/>
      <c r="G28" s="7"/>
      <c r="J28" s="7"/>
      <c r="K28" s="7"/>
    </row>
    <row r="29" spans="1:14" x14ac:dyDescent="0.35">
      <c r="B29" s="7"/>
      <c r="C29" s="7"/>
      <c r="D29" s="14"/>
      <c r="E29" s="7"/>
      <c r="F29" s="15"/>
      <c r="G29" s="7"/>
      <c r="H29" s="7"/>
      <c r="I29" s="15"/>
      <c r="J29" s="7"/>
      <c r="K29" s="7"/>
    </row>
    <row r="30" spans="1:14" x14ac:dyDescent="0.35">
      <c r="B30" s="7"/>
      <c r="C30" s="7"/>
      <c r="D30" s="14"/>
      <c r="E30" s="7"/>
      <c r="F30" s="15"/>
      <c r="G30" s="7"/>
      <c r="H30" s="7"/>
      <c r="I30" s="15"/>
      <c r="J30" s="7"/>
      <c r="K30" s="7"/>
    </row>
    <row r="31" spans="1:14" x14ac:dyDescent="0.35">
      <c r="I31" s="7"/>
      <c r="J31" s="7"/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248E-3D33-4F67-8733-243C7D4BE2BC}">
  <dimension ref="A1:R47"/>
  <sheetViews>
    <sheetView topLeftCell="A31" zoomScaleNormal="100" workbookViewId="0">
      <selection activeCell="I33" sqref="I33"/>
    </sheetView>
  </sheetViews>
  <sheetFormatPr defaultRowHeight="14.5" x14ac:dyDescent="0.35"/>
  <cols>
    <col min="1" max="1" width="11.81640625" bestFit="1" customWidth="1"/>
    <col min="2" max="2" width="9" customWidth="1"/>
    <col min="3" max="3" width="14.453125" bestFit="1" customWidth="1"/>
    <col min="4" max="4" width="8.81640625" bestFit="1" customWidth="1"/>
    <col min="6" max="6" width="13.54296875" customWidth="1"/>
    <col min="7" max="7" width="10.81640625" bestFit="1" customWidth="1"/>
    <col min="9" max="9" width="10.26953125" bestFit="1" customWidth="1"/>
  </cols>
  <sheetData>
    <row r="1" spans="1:18" x14ac:dyDescent="0.35">
      <c r="A1" s="3"/>
      <c r="B1" s="3"/>
      <c r="C1" s="3"/>
      <c r="D1" s="3"/>
      <c r="E1" s="3"/>
      <c r="F1" s="16" t="s">
        <v>40</v>
      </c>
      <c r="G1" s="3" t="s">
        <v>25</v>
      </c>
      <c r="H1" s="3"/>
      <c r="I1" s="16" t="s">
        <v>39</v>
      </c>
      <c r="J1" s="3">
        <v>77</v>
      </c>
      <c r="K1" s="3"/>
      <c r="L1" s="3"/>
      <c r="M1" s="3"/>
      <c r="N1" s="3"/>
    </row>
    <row r="2" spans="1:18" ht="29" x14ac:dyDescent="0.35">
      <c r="A2" s="1" t="s">
        <v>0</v>
      </c>
      <c r="B2" s="1" t="s">
        <v>8</v>
      </c>
      <c r="C2" s="1" t="s">
        <v>24</v>
      </c>
      <c r="D2" s="1" t="s">
        <v>6</v>
      </c>
      <c r="E2" s="2" t="s">
        <v>18</v>
      </c>
      <c r="F2" s="2" t="s">
        <v>19</v>
      </c>
      <c r="G2" s="2" t="s">
        <v>33</v>
      </c>
      <c r="H2" s="2" t="s">
        <v>34</v>
      </c>
      <c r="I2" s="2" t="s">
        <v>35</v>
      </c>
      <c r="J2" s="2" t="s">
        <v>29</v>
      </c>
      <c r="K2" s="3"/>
      <c r="L2" s="3"/>
      <c r="M2" s="3"/>
      <c r="N2" s="3"/>
    </row>
    <row r="3" spans="1:18" x14ac:dyDescent="0.35">
      <c r="A3" s="3" t="s">
        <v>1</v>
      </c>
      <c r="B3" s="3" t="s">
        <v>3</v>
      </c>
      <c r="C3" s="4">
        <f>F3/D3</f>
        <v>6.2874162179848045E-6</v>
      </c>
      <c r="D3" s="3">
        <v>10391550</v>
      </c>
      <c r="E3" s="3">
        <v>5000</v>
      </c>
      <c r="F3" s="3">
        <v>65.335999999999999</v>
      </c>
      <c r="G3" s="3">
        <v>7.7000000000000008E-6</v>
      </c>
      <c r="H3" s="3">
        <f>G3*D3</f>
        <v>80.014935000000008</v>
      </c>
      <c r="I3" s="3">
        <f>H3-F3</f>
        <v>14.67893500000001</v>
      </c>
      <c r="J3" s="3">
        <f>I3*$J$1</f>
        <v>1130.2779950000008</v>
      </c>
      <c r="K3" s="3"/>
      <c r="L3" s="3"/>
      <c r="M3" s="3"/>
      <c r="N3" s="3"/>
    </row>
    <row r="4" spans="1:18" x14ac:dyDescent="0.35">
      <c r="A4" s="3" t="s">
        <v>9</v>
      </c>
      <c r="B4" s="3" t="s">
        <v>10</v>
      </c>
      <c r="C4" s="4">
        <f t="shared" ref="C4:C10" si="0">F4/D4</f>
        <v>1.4043478260869566</v>
      </c>
      <c r="D4" s="3">
        <v>9.1999999999999993</v>
      </c>
      <c r="E4" s="3">
        <v>996</v>
      </c>
      <c r="F4" s="3">
        <v>12.92</v>
      </c>
      <c r="G4" s="3">
        <v>1.39</v>
      </c>
      <c r="H4" s="3">
        <f t="shared" ref="H4:H10" si="1">G4*D4</f>
        <v>12.787999999999998</v>
      </c>
      <c r="I4" s="3">
        <f t="shared" ref="I4:I10" si="2">H4-F4</f>
        <v>-0.13200000000000145</v>
      </c>
      <c r="J4" s="3">
        <f>I4*$J$1</f>
        <v>-10.164000000000112</v>
      </c>
      <c r="K4" s="3"/>
      <c r="L4" s="19" t="s">
        <v>41</v>
      </c>
      <c r="M4" s="20"/>
      <c r="N4" s="21"/>
    </row>
    <row r="5" spans="1:18" x14ac:dyDescent="0.35">
      <c r="A5" s="3" t="s">
        <v>11</v>
      </c>
      <c r="B5" s="3" t="s">
        <v>10</v>
      </c>
      <c r="C5" s="4">
        <f t="shared" si="0"/>
        <v>20.85483870967742</v>
      </c>
      <c r="D5" s="3">
        <v>0.62</v>
      </c>
      <c r="E5" s="3">
        <v>996</v>
      </c>
      <c r="F5" s="3">
        <v>12.93</v>
      </c>
      <c r="G5" s="3">
        <v>19.847999999999999</v>
      </c>
      <c r="H5" s="3">
        <f t="shared" si="1"/>
        <v>12.305759999999999</v>
      </c>
      <c r="I5" s="3">
        <f t="shared" si="2"/>
        <v>-0.62424000000000035</v>
      </c>
      <c r="J5" s="3">
        <f t="shared" ref="J5:J10" si="3">I5*$J$1</f>
        <v>-48.066480000000027</v>
      </c>
      <c r="K5" s="3"/>
      <c r="L5" s="18">
        <f>I13*100/F13</f>
        <v>7.7479150537921484</v>
      </c>
      <c r="M5" s="18"/>
      <c r="N5" s="18"/>
    </row>
    <row r="6" spans="1:18" x14ac:dyDescent="0.35">
      <c r="A6" s="3" t="s">
        <v>12</v>
      </c>
      <c r="B6" s="3" t="s">
        <v>10</v>
      </c>
      <c r="C6" s="4">
        <f t="shared" si="0"/>
        <v>20.444444444444446</v>
      </c>
      <c r="D6" s="3">
        <v>0.63</v>
      </c>
      <c r="E6" s="3">
        <v>996</v>
      </c>
      <c r="F6" s="3">
        <v>12.88</v>
      </c>
      <c r="G6" s="3">
        <v>19.399999999999999</v>
      </c>
      <c r="H6" s="3">
        <f t="shared" si="1"/>
        <v>12.222</v>
      </c>
      <c r="I6" s="3">
        <f t="shared" si="2"/>
        <v>-0.65800000000000125</v>
      </c>
      <c r="J6" s="3">
        <f t="shared" si="3"/>
        <v>-50.666000000000096</v>
      </c>
      <c r="K6" s="3"/>
      <c r="L6" s="18"/>
      <c r="M6" s="18"/>
      <c r="N6" s="18"/>
    </row>
    <row r="7" spans="1:18" x14ac:dyDescent="0.35">
      <c r="A7" s="3" t="s">
        <v>15</v>
      </c>
      <c r="B7" s="3" t="s">
        <v>10</v>
      </c>
      <c r="C7" s="4">
        <f t="shared" si="0"/>
        <v>37028.571428571435</v>
      </c>
      <c r="D7" s="3">
        <v>3.5E-4</v>
      </c>
      <c r="E7" s="3">
        <v>996</v>
      </c>
      <c r="F7" s="3">
        <v>12.96</v>
      </c>
      <c r="G7" s="3">
        <v>34786</v>
      </c>
      <c r="H7" s="3">
        <f t="shared" si="1"/>
        <v>12.1751</v>
      </c>
      <c r="I7" s="3">
        <f t="shared" si="2"/>
        <v>-0.78490000000000038</v>
      </c>
      <c r="J7" s="3">
        <f t="shared" si="3"/>
        <v>-60.437300000000029</v>
      </c>
      <c r="K7" s="3"/>
      <c r="L7" s="18"/>
      <c r="M7" s="18"/>
      <c r="N7" s="18"/>
    </row>
    <row r="8" spans="1:18" x14ac:dyDescent="0.35">
      <c r="A8" s="3" t="s">
        <v>13</v>
      </c>
      <c r="B8" s="3" t="s">
        <v>10</v>
      </c>
      <c r="C8" s="4">
        <f t="shared" si="0"/>
        <v>2225.8620689655172</v>
      </c>
      <c r="D8" s="3">
        <v>5.7999999999999996E-3</v>
      </c>
      <c r="E8" s="3">
        <v>996</v>
      </c>
      <c r="F8" s="3">
        <v>12.91</v>
      </c>
      <c r="G8" s="3">
        <v>2129</v>
      </c>
      <c r="H8" s="3">
        <f t="shared" si="1"/>
        <v>12.348199999999999</v>
      </c>
      <c r="I8" s="3">
        <f t="shared" si="2"/>
        <v>-0.56180000000000163</v>
      </c>
      <c r="J8" s="3">
        <f t="shared" si="3"/>
        <v>-43.258600000000129</v>
      </c>
      <c r="K8" s="3"/>
      <c r="L8" s="3"/>
      <c r="M8" s="3"/>
      <c r="N8" s="3"/>
    </row>
    <row r="9" spans="1:18" x14ac:dyDescent="0.35">
      <c r="A9" s="3" t="s">
        <v>14</v>
      </c>
      <c r="B9" s="3" t="s">
        <v>10</v>
      </c>
      <c r="C9" s="4">
        <f t="shared" si="0"/>
        <v>339.73684210526318</v>
      </c>
      <c r="D9" s="3">
        <v>3.7999999999999999E-2</v>
      </c>
      <c r="E9" s="3">
        <v>989</v>
      </c>
      <c r="F9" s="3">
        <v>12.91</v>
      </c>
      <c r="G9" s="3">
        <v>329.9</v>
      </c>
      <c r="H9" s="3">
        <f t="shared" si="1"/>
        <v>12.536199999999999</v>
      </c>
      <c r="I9" s="3">
        <f t="shared" si="2"/>
        <v>-0.37380000000000102</v>
      </c>
      <c r="J9" s="3">
        <f t="shared" si="3"/>
        <v>-28.78260000000008</v>
      </c>
      <c r="K9" s="3"/>
      <c r="L9" s="3"/>
      <c r="M9" s="3"/>
      <c r="N9" s="3"/>
    </row>
    <row r="10" spans="1:18" x14ac:dyDescent="0.35">
      <c r="A10" s="3" t="s">
        <v>1</v>
      </c>
      <c r="B10" s="3" t="s">
        <v>23</v>
      </c>
      <c r="C10" s="4">
        <f t="shared" si="0"/>
        <v>7.6290887659212205E-6</v>
      </c>
      <c r="D10" s="3">
        <v>916230</v>
      </c>
      <c r="E10" s="3">
        <v>1000</v>
      </c>
      <c r="F10" s="3">
        <v>6.99</v>
      </c>
      <c r="G10" s="3">
        <v>7.7000000000000008E-6</v>
      </c>
      <c r="H10" s="3">
        <f t="shared" si="1"/>
        <v>7.054971000000001</v>
      </c>
      <c r="I10" s="3">
        <f t="shared" si="2"/>
        <v>6.4971000000000778E-2</v>
      </c>
      <c r="J10" s="3">
        <f t="shared" si="3"/>
        <v>5.0027670000000599</v>
      </c>
      <c r="K10" s="3"/>
      <c r="L10" s="3"/>
      <c r="M10" s="3"/>
      <c r="N10" s="3"/>
    </row>
    <row r="11" spans="1:18" x14ac:dyDescent="0.35">
      <c r="A11" s="3" t="s">
        <v>26</v>
      </c>
      <c r="B11" s="3" t="s">
        <v>27</v>
      </c>
      <c r="C11" s="3"/>
      <c r="D11" s="3"/>
      <c r="E11" s="3">
        <v>3493</v>
      </c>
      <c r="F11" s="3"/>
      <c r="G11" s="3"/>
      <c r="H11" s="3"/>
      <c r="I11" s="3"/>
      <c r="J11" s="3"/>
      <c r="K11" s="3"/>
      <c r="L11" s="3"/>
      <c r="M11" s="3"/>
      <c r="N11" s="3"/>
    </row>
    <row r="12" spans="1: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8" x14ac:dyDescent="0.35">
      <c r="A13" s="5" t="s">
        <v>28</v>
      </c>
      <c r="B13" s="5"/>
      <c r="C13" s="5"/>
      <c r="D13" s="5"/>
      <c r="E13" s="5">
        <f>SUM(E3:E12)</f>
        <v>15462</v>
      </c>
      <c r="F13" s="5">
        <f>SUM(F3:F10)</f>
        <v>149.83600000000001</v>
      </c>
      <c r="G13" s="5"/>
      <c r="H13" s="5">
        <f>SUM(H3:H12)</f>
        <v>161.445166</v>
      </c>
      <c r="I13" s="5">
        <f>SUM(I3:I12)</f>
        <v>11.609166000000005</v>
      </c>
      <c r="J13" s="5">
        <f>SUM(J3:J12)</f>
        <v>893.90578200000039</v>
      </c>
      <c r="K13" s="3"/>
      <c r="L13" s="3"/>
      <c r="M13" s="3"/>
      <c r="N13" s="3"/>
    </row>
    <row r="14" spans="1:18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35">
      <c r="A15" s="3"/>
      <c r="B15" s="3"/>
      <c r="C15" s="3"/>
      <c r="D15" s="3"/>
      <c r="E15" s="3"/>
      <c r="F15" s="16" t="s">
        <v>40</v>
      </c>
      <c r="G15" s="3" t="s">
        <v>32</v>
      </c>
      <c r="H15" s="3"/>
      <c r="I15" s="16" t="s">
        <v>39</v>
      </c>
      <c r="J15" s="3">
        <v>77.58</v>
      </c>
      <c r="K15" s="3"/>
      <c r="L15" s="3"/>
      <c r="M15" s="3"/>
      <c r="N15" s="3"/>
    </row>
    <row r="16" spans="1:18" ht="29" x14ac:dyDescent="0.35">
      <c r="A16" s="1" t="s">
        <v>0</v>
      </c>
      <c r="B16" s="1" t="s">
        <v>8</v>
      </c>
      <c r="C16" s="1" t="s">
        <v>24</v>
      </c>
      <c r="D16" s="1" t="s">
        <v>6</v>
      </c>
      <c r="E16" s="2" t="s">
        <v>18</v>
      </c>
      <c r="F16" s="2" t="s">
        <v>19</v>
      </c>
      <c r="G16" s="2" t="s">
        <v>33</v>
      </c>
      <c r="H16" s="2" t="s">
        <v>34</v>
      </c>
      <c r="I16" s="2" t="s">
        <v>35</v>
      </c>
      <c r="J16" s="2" t="s">
        <v>29</v>
      </c>
      <c r="K16" s="3"/>
      <c r="L16" s="3"/>
      <c r="M16" s="3"/>
      <c r="N16" s="3"/>
    </row>
    <row r="17" spans="1:18" x14ac:dyDescent="0.35">
      <c r="A17" s="3" t="s">
        <v>1</v>
      </c>
      <c r="B17" s="3" t="s">
        <v>3</v>
      </c>
      <c r="C17" s="4">
        <f>F17/D17</f>
        <v>6.2874162179848045E-6</v>
      </c>
      <c r="D17" s="3">
        <v>10391550</v>
      </c>
      <c r="E17" s="3">
        <v>5000</v>
      </c>
      <c r="F17" s="3">
        <v>65.335999999999999</v>
      </c>
      <c r="G17" s="3">
        <v>7.3900000000000004E-6</v>
      </c>
      <c r="H17" s="3">
        <f>G17*D17</f>
        <v>76.793554499999999</v>
      </c>
      <c r="I17" s="3">
        <f>H17-F17</f>
        <v>11.457554500000001</v>
      </c>
      <c r="J17" s="3">
        <f>I17*$J$1</f>
        <v>882.2316965</v>
      </c>
      <c r="K17" s="3"/>
      <c r="L17" s="3"/>
      <c r="M17" s="3"/>
      <c r="N17" s="3"/>
    </row>
    <row r="18" spans="1:18" x14ac:dyDescent="0.35">
      <c r="A18" s="3" t="s">
        <v>9</v>
      </c>
      <c r="B18" s="3" t="s">
        <v>10</v>
      </c>
      <c r="C18" s="4">
        <f t="shared" ref="C18:C24" si="4">F18/D18</f>
        <v>1.4043478260869566</v>
      </c>
      <c r="D18" s="3">
        <v>9.1999999999999993</v>
      </c>
      <c r="E18" s="3">
        <v>996</v>
      </c>
      <c r="F18" s="3">
        <v>12.92</v>
      </c>
      <c r="G18" s="3">
        <v>1.2583</v>
      </c>
      <c r="H18" s="3">
        <f t="shared" ref="H18:H26" si="5">G18*D18</f>
        <v>11.576359999999999</v>
      </c>
      <c r="I18" s="3">
        <f t="shared" ref="I18:I26" si="6">H18-F18</f>
        <v>-1.3436400000000006</v>
      </c>
      <c r="J18" s="3">
        <f t="shared" ref="J18:J26" si="7">I18*$J$1</f>
        <v>-103.46028000000004</v>
      </c>
      <c r="K18" s="3"/>
      <c r="L18" s="19" t="s">
        <v>41</v>
      </c>
      <c r="M18" s="20"/>
      <c r="N18" s="21"/>
    </row>
    <row r="19" spans="1:18" x14ac:dyDescent="0.35">
      <c r="A19" s="3" t="s">
        <v>11</v>
      </c>
      <c r="B19" s="3" t="s">
        <v>10</v>
      </c>
      <c r="C19" s="4">
        <f t="shared" si="4"/>
        <v>20.85483870967742</v>
      </c>
      <c r="D19" s="3">
        <v>0.62</v>
      </c>
      <c r="E19" s="3">
        <v>996</v>
      </c>
      <c r="F19" s="3">
        <v>12.93</v>
      </c>
      <c r="G19" s="3">
        <v>14.263</v>
      </c>
      <c r="H19" s="3">
        <f t="shared" si="5"/>
        <v>8.8430599999999995</v>
      </c>
      <c r="I19" s="3">
        <f t="shared" si="6"/>
        <v>-4.0869400000000002</v>
      </c>
      <c r="J19" s="3">
        <f t="shared" si="7"/>
        <v>-314.69438000000002</v>
      </c>
      <c r="K19" s="3"/>
      <c r="L19" s="18">
        <f>I29*100/F29</f>
        <v>-2.5399942603913623</v>
      </c>
      <c r="M19" s="18"/>
      <c r="N19" s="18"/>
    </row>
    <row r="20" spans="1:18" x14ac:dyDescent="0.35">
      <c r="A20" s="3" t="s">
        <v>12</v>
      </c>
      <c r="B20" s="3" t="s">
        <v>10</v>
      </c>
      <c r="C20" s="4">
        <f t="shared" si="4"/>
        <v>20.444444444444446</v>
      </c>
      <c r="D20" s="3">
        <v>0.63</v>
      </c>
      <c r="E20" s="3">
        <v>996</v>
      </c>
      <c r="F20" s="3">
        <v>12.88</v>
      </c>
      <c r="G20" s="3">
        <v>15.824</v>
      </c>
      <c r="H20" s="3">
        <f t="shared" si="5"/>
        <v>9.9691200000000002</v>
      </c>
      <c r="I20" s="3">
        <f t="shared" si="6"/>
        <v>-2.9108800000000006</v>
      </c>
      <c r="J20" s="3">
        <f t="shared" si="7"/>
        <v>-224.13776000000004</v>
      </c>
      <c r="K20" s="3"/>
      <c r="L20" s="18"/>
      <c r="M20" s="18"/>
      <c r="N20" s="18"/>
    </row>
    <row r="21" spans="1:18" x14ac:dyDescent="0.35">
      <c r="A21" s="3" t="s">
        <v>15</v>
      </c>
      <c r="B21" s="3" t="s">
        <v>10</v>
      </c>
      <c r="C21" s="4">
        <f t="shared" si="4"/>
        <v>37028.571428571435</v>
      </c>
      <c r="D21" s="3">
        <v>3.5E-4</v>
      </c>
      <c r="E21" s="3">
        <v>996</v>
      </c>
      <c r="F21" s="3">
        <v>12.96</v>
      </c>
      <c r="G21" s="3">
        <v>33014</v>
      </c>
      <c r="H21" s="3">
        <f t="shared" si="5"/>
        <v>11.5549</v>
      </c>
      <c r="I21" s="3">
        <f t="shared" si="6"/>
        <v>-1.4051000000000009</v>
      </c>
      <c r="J21" s="3">
        <f t="shared" si="7"/>
        <v>-108.19270000000007</v>
      </c>
      <c r="K21" s="3"/>
      <c r="L21" s="18"/>
      <c r="M21" s="18"/>
      <c r="N21" s="18"/>
    </row>
    <row r="22" spans="1:18" x14ac:dyDescent="0.35">
      <c r="A22" s="3" t="s">
        <v>13</v>
      </c>
      <c r="B22" s="3" t="s">
        <v>10</v>
      </c>
      <c r="C22" s="4">
        <f t="shared" si="4"/>
        <v>2225.8620689655172</v>
      </c>
      <c r="D22" s="3">
        <v>5.7999999999999996E-3</v>
      </c>
      <c r="E22" s="3">
        <v>996</v>
      </c>
      <c r="F22" s="3">
        <v>12.91</v>
      </c>
      <c r="G22" s="3">
        <v>1825</v>
      </c>
      <c r="H22" s="3">
        <f t="shared" si="5"/>
        <v>10.584999999999999</v>
      </c>
      <c r="I22" s="3">
        <f t="shared" si="6"/>
        <v>-2.3250000000000011</v>
      </c>
      <c r="J22" s="3">
        <f t="shared" si="7"/>
        <v>-179.02500000000009</v>
      </c>
      <c r="K22" s="3"/>
      <c r="L22" s="3"/>
      <c r="M22" s="3"/>
      <c r="N22" s="3"/>
    </row>
    <row r="23" spans="1:18" x14ac:dyDescent="0.35">
      <c r="A23" s="3" t="s">
        <v>14</v>
      </c>
      <c r="B23" s="3" t="s">
        <v>10</v>
      </c>
      <c r="C23" s="4">
        <f t="shared" si="4"/>
        <v>339.73684210526318</v>
      </c>
      <c r="D23" s="3">
        <v>3.7999999999999999E-2</v>
      </c>
      <c r="E23" s="3">
        <v>989</v>
      </c>
      <c r="F23" s="3">
        <v>12.91</v>
      </c>
      <c r="G23" s="3">
        <v>273.38</v>
      </c>
      <c r="H23" s="3">
        <f t="shared" si="5"/>
        <v>10.388439999999999</v>
      </c>
      <c r="I23" s="3">
        <f t="shared" si="6"/>
        <v>-2.5215600000000009</v>
      </c>
      <c r="J23" s="3">
        <f t="shared" si="7"/>
        <v>-194.16012000000006</v>
      </c>
      <c r="K23" s="3"/>
      <c r="L23" s="3"/>
      <c r="M23" s="3"/>
      <c r="N23" s="3"/>
    </row>
    <row r="24" spans="1:18" x14ac:dyDescent="0.35">
      <c r="A24" s="3" t="s">
        <v>1</v>
      </c>
      <c r="B24" s="3" t="s">
        <v>23</v>
      </c>
      <c r="C24" s="4">
        <f t="shared" si="4"/>
        <v>7.6290887659212205E-6</v>
      </c>
      <c r="D24" s="3">
        <v>916230</v>
      </c>
      <c r="E24" s="3">
        <v>1000</v>
      </c>
      <c r="F24" s="3">
        <v>6.99</v>
      </c>
      <c r="G24" s="3">
        <v>7.3900000000000004E-6</v>
      </c>
      <c r="H24" s="3">
        <f t="shared" si="5"/>
        <v>6.7709397000000004</v>
      </c>
      <c r="I24" s="3">
        <f t="shared" si="6"/>
        <v>-0.21906029999999976</v>
      </c>
      <c r="J24" s="3">
        <f t="shared" si="7"/>
        <v>-16.867643099999981</v>
      </c>
      <c r="K24" s="3"/>
      <c r="L24" s="3"/>
      <c r="M24" s="3"/>
      <c r="N24" s="3"/>
    </row>
    <row r="25" spans="1:18" x14ac:dyDescent="0.35">
      <c r="A25" s="3" t="s">
        <v>36</v>
      </c>
      <c r="B25" s="3" t="s">
        <v>37</v>
      </c>
      <c r="C25" s="4">
        <v>1.0264899999999999</v>
      </c>
      <c r="D25" s="3">
        <v>4.2</v>
      </c>
      <c r="E25" s="10">
        <v>331</v>
      </c>
      <c r="F25" s="3">
        <v>4.3</v>
      </c>
      <c r="G25" s="3">
        <v>1.0920000000000001</v>
      </c>
      <c r="H25" s="10">
        <f t="shared" si="5"/>
        <v>4.5864000000000003</v>
      </c>
      <c r="I25" s="3">
        <f t="shared" si="6"/>
        <v>0.28640000000000043</v>
      </c>
      <c r="J25" s="3">
        <f t="shared" si="7"/>
        <v>22.052800000000033</v>
      </c>
      <c r="K25" s="3"/>
      <c r="L25" s="3"/>
      <c r="M25" s="3"/>
      <c r="N25" s="3"/>
    </row>
    <row r="26" spans="1:18" x14ac:dyDescent="0.35">
      <c r="A26" s="3" t="s">
        <v>36</v>
      </c>
      <c r="B26" s="3" t="s">
        <v>38</v>
      </c>
      <c r="C26" s="4">
        <v>1.1950000000000001</v>
      </c>
      <c r="D26" s="3">
        <v>7.2</v>
      </c>
      <c r="E26" s="10">
        <v>665</v>
      </c>
      <c r="F26" s="3">
        <v>8.6</v>
      </c>
      <c r="G26" s="3">
        <v>1.0920000000000001</v>
      </c>
      <c r="H26" s="10">
        <f t="shared" si="5"/>
        <v>7.8624000000000009</v>
      </c>
      <c r="I26" s="3">
        <f t="shared" si="6"/>
        <v>-0.7375999999999987</v>
      </c>
      <c r="J26" s="3">
        <f t="shared" si="7"/>
        <v>-56.795199999999902</v>
      </c>
      <c r="K26" s="3"/>
      <c r="L26" s="3"/>
      <c r="M26" s="3"/>
      <c r="N26" s="3"/>
    </row>
    <row r="27" spans="1:18" x14ac:dyDescent="0.35">
      <c r="A27" s="3" t="s">
        <v>26</v>
      </c>
      <c r="B27" s="3" t="s">
        <v>27</v>
      </c>
      <c r="C27" s="3"/>
      <c r="D27" s="3"/>
      <c r="E27" s="3">
        <f>15000-SUM(E17:E26)</f>
        <v>2035</v>
      </c>
      <c r="F27" s="3"/>
      <c r="G27" s="3"/>
      <c r="H27" s="3"/>
      <c r="I27" s="3"/>
      <c r="J27" s="3"/>
      <c r="K27" s="3"/>
      <c r="L27" s="3"/>
      <c r="M27" s="3"/>
      <c r="N27" s="3"/>
    </row>
    <row r="28" spans="1: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8" x14ac:dyDescent="0.35">
      <c r="A29" s="5" t="s">
        <v>28</v>
      </c>
      <c r="B29" s="5"/>
      <c r="C29" s="5"/>
      <c r="D29" s="5"/>
      <c r="E29" s="5">
        <f>SUM(E17:E28)</f>
        <v>15000</v>
      </c>
      <c r="F29" s="5">
        <f>SUM(F17:F24)</f>
        <v>149.83600000000001</v>
      </c>
      <c r="G29" s="5"/>
      <c r="H29" s="5">
        <f>SUM(H17:H28)</f>
        <v>158.93017420000001</v>
      </c>
      <c r="I29" s="5">
        <f>SUM(I17:I28)</f>
        <v>-3.8058258000000018</v>
      </c>
      <c r="J29" s="5">
        <f>SUM(J17:J28)</f>
        <v>-293.04858660000014</v>
      </c>
      <c r="K29" s="3"/>
      <c r="L29" s="3"/>
      <c r="M29" s="3"/>
      <c r="N29" s="3"/>
    </row>
    <row r="30" spans="1:18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35">
      <c r="A31" s="3"/>
      <c r="B31" s="3"/>
      <c r="C31" s="3"/>
      <c r="D31" s="3"/>
      <c r="E31" s="3"/>
      <c r="F31" s="16" t="s">
        <v>40</v>
      </c>
      <c r="G31" s="9">
        <v>44293</v>
      </c>
      <c r="H31" s="3"/>
      <c r="I31" s="16" t="s">
        <v>39</v>
      </c>
      <c r="J31" s="3">
        <v>75.83</v>
      </c>
      <c r="K31" s="3"/>
      <c r="L31" s="3"/>
      <c r="M31" s="3"/>
      <c r="N31" s="3"/>
    </row>
    <row r="32" spans="1:18" ht="29" x14ac:dyDescent="0.35">
      <c r="A32" s="1" t="s">
        <v>0</v>
      </c>
      <c r="B32" s="1" t="s">
        <v>8</v>
      </c>
      <c r="C32" s="1" t="s">
        <v>24</v>
      </c>
      <c r="D32" s="1" t="s">
        <v>6</v>
      </c>
      <c r="E32" s="2" t="s">
        <v>18</v>
      </c>
      <c r="F32" s="2" t="s">
        <v>19</v>
      </c>
      <c r="G32" s="2" t="s">
        <v>33</v>
      </c>
      <c r="H32" s="2" t="s">
        <v>34</v>
      </c>
      <c r="I32" s="2" t="s">
        <v>35</v>
      </c>
      <c r="J32" s="2" t="s">
        <v>29</v>
      </c>
      <c r="K32" s="3"/>
      <c r="L32" s="3"/>
      <c r="M32" s="3"/>
      <c r="N32" s="3"/>
    </row>
    <row r="33" spans="1:18" x14ac:dyDescent="0.35">
      <c r="A33" s="3" t="s">
        <v>1</v>
      </c>
      <c r="B33" s="3" t="s">
        <v>3</v>
      </c>
      <c r="C33" s="4">
        <f>F33/D33</f>
        <v>6.2874162179848045E-6</v>
      </c>
      <c r="D33" s="3">
        <v>10391550</v>
      </c>
      <c r="E33" s="3">
        <v>5000</v>
      </c>
      <c r="F33" s="3">
        <v>65.335999999999999</v>
      </c>
      <c r="G33" s="3">
        <v>8.7399999999999993E-6</v>
      </c>
      <c r="H33" s="3">
        <f>G33*D33</f>
        <v>90.822146999999987</v>
      </c>
      <c r="I33" s="3">
        <f>H33-F33</f>
        <v>25.486146999999988</v>
      </c>
      <c r="J33" s="3">
        <f>I33*$J$1</f>
        <v>1962.4333189999991</v>
      </c>
      <c r="K33" s="3"/>
      <c r="L33" s="3"/>
      <c r="M33" s="3"/>
      <c r="N33" s="3"/>
    </row>
    <row r="34" spans="1:18" x14ac:dyDescent="0.35">
      <c r="A34" s="3" t="s">
        <v>9</v>
      </c>
      <c r="B34" s="3" t="s">
        <v>10</v>
      </c>
      <c r="C34" s="4">
        <f t="shared" ref="C34:C40" si="8">F34/D34</f>
        <v>1.4043478260869566</v>
      </c>
      <c r="D34" s="3">
        <v>9.1999999999999993</v>
      </c>
      <c r="E34" s="3">
        <v>996</v>
      </c>
      <c r="F34" s="3">
        <v>12.92</v>
      </c>
      <c r="G34" s="3">
        <v>1.4379999999999999</v>
      </c>
      <c r="H34" s="3">
        <f t="shared" ref="H34:H43" si="9">G34*D34</f>
        <v>13.229599999999998</v>
      </c>
      <c r="I34" s="3">
        <f t="shared" ref="I34:I43" si="10">H34-F34</f>
        <v>0.30959999999999788</v>
      </c>
      <c r="J34" s="3">
        <f t="shared" ref="J34:J43" si="11">I34*$J$1</f>
        <v>23.839199999999835</v>
      </c>
      <c r="K34" s="3"/>
      <c r="L34" s="19" t="s">
        <v>41</v>
      </c>
      <c r="M34" s="20"/>
      <c r="N34" s="21"/>
    </row>
    <row r="35" spans="1:18" x14ac:dyDescent="0.35">
      <c r="A35" s="3" t="s">
        <v>11</v>
      </c>
      <c r="B35" s="3" t="s">
        <v>10</v>
      </c>
      <c r="C35" s="4">
        <f t="shared" si="8"/>
        <v>20.85483870967742</v>
      </c>
      <c r="D35" s="3">
        <v>0.62</v>
      </c>
      <c r="E35" s="3">
        <v>996</v>
      </c>
      <c r="F35" s="3">
        <v>12.93</v>
      </c>
      <c r="G35" s="3">
        <v>15.842000000000001</v>
      </c>
      <c r="H35" s="3">
        <f t="shared" si="9"/>
        <v>9.8220399999999994</v>
      </c>
      <c r="I35" s="3">
        <f t="shared" si="10"/>
        <v>-3.1079600000000003</v>
      </c>
      <c r="J35" s="3">
        <f t="shared" si="11"/>
        <v>-239.31292000000002</v>
      </c>
      <c r="K35" s="3"/>
      <c r="L35" s="17">
        <f>I46*100/F46</f>
        <v>16.328036786886987</v>
      </c>
      <c r="M35" s="17"/>
      <c r="N35" s="17"/>
    </row>
    <row r="36" spans="1:18" x14ac:dyDescent="0.35">
      <c r="A36" s="3" t="s">
        <v>12</v>
      </c>
      <c r="B36" s="3" t="s">
        <v>10</v>
      </c>
      <c r="C36" s="4">
        <f t="shared" si="8"/>
        <v>20.444444444444446</v>
      </c>
      <c r="D36" s="3">
        <v>0.63</v>
      </c>
      <c r="E36" s="3">
        <v>996</v>
      </c>
      <c r="F36" s="3">
        <v>12.88</v>
      </c>
      <c r="G36" s="3">
        <v>20.658999999999999</v>
      </c>
      <c r="H36" s="3">
        <f t="shared" si="9"/>
        <v>13.015169999999999</v>
      </c>
      <c r="I36" s="3">
        <f t="shared" si="10"/>
        <v>0.13516999999999868</v>
      </c>
      <c r="J36" s="3">
        <f t="shared" si="11"/>
        <v>10.408089999999898</v>
      </c>
      <c r="K36" s="3"/>
      <c r="L36" s="17"/>
      <c r="M36" s="17"/>
      <c r="N36" s="17"/>
    </row>
    <row r="37" spans="1:18" x14ac:dyDescent="0.35">
      <c r="A37" s="3" t="s">
        <v>15</v>
      </c>
      <c r="B37" s="3" t="s">
        <v>10</v>
      </c>
      <c r="C37" s="4">
        <f t="shared" si="8"/>
        <v>37028.571428571435</v>
      </c>
      <c r="D37" s="3">
        <v>3.5E-4</v>
      </c>
      <c r="E37" s="3">
        <v>996</v>
      </c>
      <c r="F37" s="3">
        <v>12.96</v>
      </c>
      <c r="G37" s="3">
        <v>35387</v>
      </c>
      <c r="H37" s="3">
        <f t="shared" si="9"/>
        <v>12.385450000000001</v>
      </c>
      <c r="I37" s="3">
        <f t="shared" si="10"/>
        <v>-0.57455000000000034</v>
      </c>
      <c r="J37" s="3">
        <f t="shared" si="11"/>
        <v>-44.240350000000028</v>
      </c>
      <c r="K37" s="3"/>
      <c r="L37" s="17"/>
      <c r="M37" s="17"/>
      <c r="N37" s="17"/>
    </row>
    <row r="38" spans="1:18" x14ac:dyDescent="0.35">
      <c r="A38" s="3" t="s">
        <v>13</v>
      </c>
      <c r="B38" s="3" t="s">
        <v>10</v>
      </c>
      <c r="C38" s="4">
        <f t="shared" si="8"/>
        <v>2225.8620689655172</v>
      </c>
      <c r="D38" s="3">
        <v>5.7999999999999996E-3</v>
      </c>
      <c r="E38" s="3">
        <v>996</v>
      </c>
      <c r="F38" s="3">
        <v>12.91</v>
      </c>
      <c r="G38" s="3">
        <v>2325</v>
      </c>
      <c r="H38" s="3">
        <f t="shared" si="9"/>
        <v>13.484999999999999</v>
      </c>
      <c r="I38" s="3">
        <f t="shared" si="10"/>
        <v>0.57499999999999929</v>
      </c>
      <c r="J38" s="3">
        <f t="shared" si="11"/>
        <v>44.274999999999949</v>
      </c>
      <c r="K38" s="3"/>
      <c r="L38" s="3"/>
      <c r="M38" s="3"/>
      <c r="N38" s="3"/>
    </row>
    <row r="39" spans="1:18" x14ac:dyDescent="0.35">
      <c r="A39" s="3" t="s">
        <v>14</v>
      </c>
      <c r="B39" s="3" t="s">
        <v>10</v>
      </c>
      <c r="C39" s="4">
        <f t="shared" si="8"/>
        <v>339.73684210526318</v>
      </c>
      <c r="D39" s="3">
        <v>3.7999999999999999E-2</v>
      </c>
      <c r="E39" s="3">
        <v>989</v>
      </c>
      <c r="F39" s="3">
        <v>12.91</v>
      </c>
      <c r="G39" s="3">
        <v>308.39</v>
      </c>
      <c r="H39" s="3">
        <f t="shared" si="9"/>
        <v>11.718819999999999</v>
      </c>
      <c r="I39" s="3">
        <f t="shared" si="10"/>
        <v>-1.191180000000001</v>
      </c>
      <c r="J39" s="3">
        <f t="shared" si="11"/>
        <v>-91.720860000000073</v>
      </c>
      <c r="K39" s="3"/>
      <c r="L39" s="3"/>
      <c r="M39" s="3"/>
      <c r="N39" s="3"/>
    </row>
    <row r="40" spans="1:18" x14ac:dyDescent="0.35">
      <c r="A40" s="3" t="s">
        <v>1</v>
      </c>
      <c r="B40" s="3" t="s">
        <v>23</v>
      </c>
      <c r="C40" s="4">
        <f t="shared" si="8"/>
        <v>7.6290887659212205E-6</v>
      </c>
      <c r="D40" s="3">
        <v>916230</v>
      </c>
      <c r="E40" s="3">
        <v>1000</v>
      </c>
      <c r="F40" s="3">
        <v>6.99</v>
      </c>
      <c r="G40" s="3">
        <v>8.7399999999999993E-6</v>
      </c>
      <c r="H40" s="3">
        <f t="shared" si="9"/>
        <v>8.0078502</v>
      </c>
      <c r="I40" s="3">
        <f t="shared" si="10"/>
        <v>1.0178501999999998</v>
      </c>
      <c r="J40" s="3">
        <f t="shared" si="11"/>
        <v>78.374465399999991</v>
      </c>
      <c r="K40" s="3"/>
      <c r="L40" s="3"/>
      <c r="M40" s="3"/>
      <c r="N40" s="3"/>
    </row>
    <row r="41" spans="1:18" x14ac:dyDescent="0.35">
      <c r="A41" s="3" t="s">
        <v>36</v>
      </c>
      <c r="B41" s="3" t="s">
        <v>37</v>
      </c>
      <c r="C41" s="4">
        <v>1.0264899999999999</v>
      </c>
      <c r="D41" s="3">
        <v>4.2</v>
      </c>
      <c r="E41" s="10">
        <v>331</v>
      </c>
      <c r="F41" s="3">
        <v>4.3</v>
      </c>
      <c r="G41" s="3">
        <v>1.224</v>
      </c>
      <c r="H41" s="10">
        <f t="shared" si="9"/>
        <v>5.1408000000000005</v>
      </c>
      <c r="I41" s="3">
        <f t="shared" si="10"/>
        <v>0.84080000000000066</v>
      </c>
      <c r="J41" s="3">
        <f t="shared" si="11"/>
        <v>64.741600000000048</v>
      </c>
      <c r="K41" s="3"/>
      <c r="L41" s="3"/>
      <c r="M41" s="3"/>
      <c r="N41" s="3"/>
    </row>
    <row r="42" spans="1:18" x14ac:dyDescent="0.35">
      <c r="A42" s="3" t="s">
        <v>36</v>
      </c>
      <c r="B42" s="3" t="s">
        <v>38</v>
      </c>
      <c r="C42" s="4">
        <v>1.1950000000000001</v>
      </c>
      <c r="D42" s="3">
        <v>7.2</v>
      </c>
      <c r="E42" s="10">
        <v>665</v>
      </c>
      <c r="F42" s="3">
        <v>8.6</v>
      </c>
      <c r="G42" s="3">
        <v>1.224</v>
      </c>
      <c r="H42" s="10">
        <f t="shared" si="9"/>
        <v>8.8127999999999993</v>
      </c>
      <c r="I42" s="3">
        <f t="shared" si="10"/>
        <v>0.21279999999999966</v>
      </c>
      <c r="J42" s="3">
        <f t="shared" si="11"/>
        <v>16.385599999999975</v>
      </c>
      <c r="K42" s="3"/>
      <c r="L42" s="3"/>
      <c r="M42" s="3"/>
      <c r="N42" s="3"/>
    </row>
    <row r="43" spans="1:18" x14ac:dyDescent="0.35">
      <c r="A43" s="3" t="s">
        <v>36</v>
      </c>
      <c r="B43" s="3" t="s">
        <v>43</v>
      </c>
      <c r="C43" s="4">
        <v>1.095</v>
      </c>
      <c r="D43" s="3">
        <v>5.9</v>
      </c>
      <c r="E43" s="3">
        <v>498.23</v>
      </c>
      <c r="F43" s="3">
        <v>6.46</v>
      </c>
      <c r="G43" s="3">
        <v>1.224</v>
      </c>
      <c r="H43" s="10">
        <f t="shared" si="9"/>
        <v>7.2216000000000005</v>
      </c>
      <c r="I43" s="3">
        <f t="shared" si="10"/>
        <v>0.7616000000000005</v>
      </c>
      <c r="J43" s="3">
        <f t="shared" si="11"/>
        <v>58.643200000000036</v>
      </c>
      <c r="K43" s="3"/>
      <c r="L43" s="3"/>
      <c r="M43" s="3"/>
      <c r="N43" s="3"/>
    </row>
    <row r="44" spans="1:18" x14ac:dyDescent="0.35">
      <c r="A44" s="3" t="s">
        <v>26</v>
      </c>
      <c r="B44" s="3" t="s">
        <v>27</v>
      </c>
      <c r="C44" s="3"/>
      <c r="D44" s="3"/>
      <c r="E44" s="3">
        <f>15000-SUM(E33:E42)</f>
        <v>2035</v>
      </c>
      <c r="F44" s="3"/>
      <c r="G44" s="3"/>
      <c r="H44" s="3"/>
      <c r="I44" s="3"/>
      <c r="J44" s="3"/>
      <c r="K44" s="3"/>
      <c r="L44" s="3"/>
      <c r="M44" s="3"/>
      <c r="N44" s="3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8" x14ac:dyDescent="0.35">
      <c r="A46" s="5" t="s">
        <v>28</v>
      </c>
      <c r="B46" s="5"/>
      <c r="C46" s="5"/>
      <c r="D46" s="5"/>
      <c r="E46" s="5">
        <f>SUM(E33:E45)</f>
        <v>15498.23</v>
      </c>
      <c r="F46" s="5">
        <f>SUM(F33:F40)</f>
        <v>149.83600000000001</v>
      </c>
      <c r="G46" s="5"/>
      <c r="H46" s="5">
        <f>SUM(H33:H45)</f>
        <v>193.66127719999997</v>
      </c>
      <c r="I46" s="5">
        <f>SUM(I33:I45)</f>
        <v>24.465277199999989</v>
      </c>
      <c r="J46" s="5">
        <f>SUM(J33:J45)</f>
        <v>1883.8263443999986</v>
      </c>
      <c r="K46" s="3"/>
      <c r="L46" s="3"/>
      <c r="M46" s="3"/>
      <c r="N46" s="3"/>
    </row>
    <row r="47" spans="1:18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</sheetData>
  <mergeCells count="6">
    <mergeCell ref="L35:N37"/>
    <mergeCell ref="L5:N7"/>
    <mergeCell ref="L19:N21"/>
    <mergeCell ref="L4:N4"/>
    <mergeCell ref="L18:N18"/>
    <mergeCell ref="L34:N3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MKT vlaues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YATHIN</dc:creator>
  <cp:lastModifiedBy>dell</cp:lastModifiedBy>
  <dcterms:created xsi:type="dcterms:W3CDTF">2015-06-05T18:17:20Z</dcterms:created>
  <dcterms:modified xsi:type="dcterms:W3CDTF">2021-07-08T14:01:57Z</dcterms:modified>
</cp:coreProperties>
</file>