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nef\Documents\Warcraft III\Maps\Zulaman-WE\assets\data\"/>
    </mc:Choice>
  </mc:AlternateContent>
  <xr:revisionPtr revIDLastSave="0" documentId="13_ncr:1_{8563B1DB-4516-4BF1-B887-778DC1D15469}" xr6:coauthVersionLast="47" xr6:coauthVersionMax="47" xr10:uidLastSave="{00000000-0000-0000-0000-000000000000}"/>
  <bookViews>
    <workbookView xWindow="-105" yWindow="0" windowWidth="19410" windowHeight="20985" activeTab="5" xr2:uid="{00000000-000D-0000-FFFF-FFFF00000000}"/>
  </bookViews>
  <sheets>
    <sheet name="Prefix" sheetId="15" r:id="rId1"/>
    <sheet name="Attributes" sheetId="17" r:id="rId2"/>
    <sheet name="Uncommon" sheetId="14" r:id="rId3"/>
    <sheet name="Rare" sheetId="4" r:id="rId4"/>
    <sheet name="Legendary" sheetId="3" r:id="rId5"/>
    <sheet name="Relic" sheetId="9" r:id="rId6"/>
    <sheet name="Consumable" sheetId="7" r:id="rId7"/>
    <sheet name="BossLoot" sheetId="10" r:id="rId8"/>
    <sheet name="Glyph" sheetId="1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3" l="1"/>
  <c r="E125" i="3"/>
  <c r="G125" i="3"/>
  <c r="D126" i="3"/>
  <c r="E126" i="3"/>
  <c r="G126" i="3"/>
  <c r="D127" i="3"/>
  <c r="E127" i="3"/>
  <c r="G127" i="3"/>
  <c r="D128" i="3"/>
  <c r="E128" i="3"/>
  <c r="G128" i="3"/>
  <c r="D132" i="3"/>
  <c r="E132" i="3"/>
  <c r="F132" i="3"/>
  <c r="G132" i="3"/>
  <c r="D133" i="3"/>
  <c r="E133" i="3"/>
  <c r="G133" i="3"/>
  <c r="D134" i="3"/>
  <c r="E134" i="3"/>
  <c r="G134" i="3"/>
  <c r="D135" i="3"/>
  <c r="E135" i="3"/>
  <c r="G135" i="3"/>
  <c r="D139" i="3"/>
  <c r="E139" i="3"/>
  <c r="F139" i="3"/>
  <c r="G139" i="3"/>
  <c r="D140" i="3"/>
  <c r="E140" i="3"/>
  <c r="G140" i="3"/>
  <c r="D141" i="3"/>
  <c r="E141" i="3"/>
  <c r="G141" i="3"/>
  <c r="D142" i="3"/>
  <c r="E142" i="3"/>
  <c r="G142" i="3"/>
  <c r="D143" i="3"/>
  <c r="E143" i="3"/>
  <c r="G143" i="3"/>
  <c r="D147" i="3"/>
  <c r="E147" i="3"/>
  <c r="G147" i="3"/>
  <c r="D148" i="3"/>
  <c r="E148" i="3"/>
  <c r="G148" i="3"/>
  <c r="D149" i="3"/>
  <c r="E149" i="3"/>
  <c r="G149" i="3"/>
  <c r="D150" i="3"/>
  <c r="E150" i="3"/>
  <c r="G150" i="3"/>
  <c r="D151" i="3"/>
  <c r="E151" i="3"/>
  <c r="G151" i="3"/>
  <c r="G119" i="3" l="1"/>
  <c r="F119" i="3"/>
  <c r="E119" i="3"/>
  <c r="D119" i="3"/>
  <c r="G122" i="3" l="1"/>
  <c r="F122" i="3"/>
  <c r="E122" i="3"/>
  <c r="D122" i="3"/>
  <c r="D121" i="3"/>
  <c r="E121" i="3"/>
  <c r="F121" i="3"/>
  <c r="G121" i="3"/>
  <c r="D120" i="3"/>
  <c r="E120" i="3"/>
  <c r="F120" i="3"/>
  <c r="G120" i="3"/>
  <c r="D118" i="3"/>
  <c r="E118" i="3"/>
  <c r="F118" i="3"/>
  <c r="G118" i="3"/>
  <c r="G117" i="3"/>
  <c r="F117" i="3"/>
  <c r="E117" i="3"/>
  <c r="D117" i="3"/>
  <c r="D114" i="3" l="1"/>
  <c r="E114" i="3"/>
  <c r="F114" i="3"/>
  <c r="G114" i="3"/>
  <c r="G113" i="3"/>
  <c r="F113" i="3"/>
  <c r="E113" i="3"/>
  <c r="D113" i="3"/>
  <c r="I26" i="10" l="1"/>
  <c r="I27" i="10"/>
  <c r="C28" i="10"/>
  <c r="D28" i="10"/>
  <c r="E28" i="10"/>
  <c r="F28" i="10"/>
  <c r="G28" i="10"/>
  <c r="H28" i="10"/>
  <c r="B28" i="10"/>
  <c r="A27" i="10"/>
  <c r="P27" i="10" s="1"/>
  <c r="A26" i="10"/>
  <c r="P26" i="10" s="1"/>
  <c r="G80" i="4"/>
  <c r="D109" i="3"/>
  <c r="E109" i="3"/>
  <c r="F109" i="3"/>
  <c r="G109" i="3"/>
  <c r="G110" i="3"/>
  <c r="F110" i="3"/>
  <c r="E110" i="3"/>
  <c r="D110" i="3"/>
  <c r="D108" i="3"/>
  <c r="E108" i="3"/>
  <c r="F108" i="3"/>
  <c r="G108" i="3"/>
  <c r="D107" i="3"/>
  <c r="E107" i="3"/>
  <c r="F107" i="3"/>
  <c r="G107" i="3"/>
  <c r="G106" i="3"/>
  <c r="F106" i="3"/>
  <c r="E106" i="3"/>
  <c r="D106" i="3"/>
  <c r="C40" i="9"/>
  <c r="D39" i="9"/>
  <c r="E39" i="9"/>
  <c r="D40" i="9"/>
  <c r="E40" i="9"/>
  <c r="D41" i="9"/>
  <c r="E41" i="9"/>
  <c r="G41" i="9"/>
  <c r="G40" i="9"/>
  <c r="G39" i="9"/>
  <c r="D93" i="3"/>
  <c r="E93" i="3"/>
  <c r="F93" i="3"/>
  <c r="G93" i="3"/>
  <c r="G89" i="4"/>
  <c r="F89" i="4"/>
  <c r="E89" i="4"/>
  <c r="D89" i="4"/>
  <c r="D88" i="4"/>
  <c r="E88" i="4"/>
  <c r="F88" i="4"/>
  <c r="G88" i="4"/>
  <c r="G87" i="4"/>
  <c r="F87" i="4"/>
  <c r="E87" i="4"/>
  <c r="D87" i="4"/>
  <c r="G86" i="4"/>
  <c r="F86" i="4"/>
  <c r="E86" i="4"/>
  <c r="D86" i="4"/>
  <c r="D83" i="4"/>
  <c r="E83" i="4"/>
  <c r="F83" i="4"/>
  <c r="G83" i="4"/>
  <c r="D82" i="4"/>
  <c r="E82" i="4"/>
  <c r="F82" i="4"/>
  <c r="G82" i="4"/>
  <c r="D81" i="4"/>
  <c r="E81" i="4"/>
  <c r="F81" i="4"/>
  <c r="G81" i="4"/>
  <c r="F80" i="4"/>
  <c r="E80" i="4"/>
  <c r="D80" i="4"/>
  <c r="G76" i="4"/>
  <c r="F76" i="4"/>
  <c r="E76" i="4"/>
  <c r="D76" i="4"/>
  <c r="M26" i="10" l="1"/>
  <c r="M36" i="7"/>
  <c r="M5" i="7"/>
  <c r="M4" i="7"/>
  <c r="K3" i="10" l="1"/>
  <c r="M3" i="10"/>
  <c r="L4" i="10"/>
  <c r="M4" i="10"/>
  <c r="N4" i="10"/>
  <c r="K5" i="10"/>
  <c r="L5" i="10"/>
  <c r="N5" i="10"/>
  <c r="O5" i="10"/>
  <c r="M6" i="10"/>
  <c r="M7" i="10"/>
  <c r="N7" i="10"/>
  <c r="K8" i="10"/>
  <c r="M8" i="10"/>
  <c r="O8" i="10"/>
  <c r="K9" i="10"/>
  <c r="O10" i="10"/>
  <c r="K11" i="10"/>
  <c r="L11" i="10"/>
  <c r="K12" i="10"/>
  <c r="M12" i="10"/>
  <c r="K13" i="10"/>
  <c r="M13" i="10"/>
  <c r="N13" i="10"/>
  <c r="L14" i="10"/>
  <c r="M14" i="10"/>
  <c r="L15" i="10"/>
  <c r="M15" i="10"/>
  <c r="K16" i="10"/>
  <c r="L16" i="10"/>
  <c r="M16" i="10"/>
  <c r="K17" i="10"/>
  <c r="N19" i="10"/>
  <c r="O19" i="10"/>
  <c r="N20" i="10"/>
  <c r="L21" i="10"/>
  <c r="O21" i="10"/>
  <c r="N22" i="10"/>
  <c r="O22" i="10"/>
  <c r="N23" i="10"/>
  <c r="O23" i="10"/>
  <c r="O24" i="10"/>
  <c r="K25" i="10"/>
  <c r="L25" i="10"/>
  <c r="J9" i="10"/>
  <c r="J10" i="10"/>
  <c r="J11" i="10"/>
  <c r="J14" i="10"/>
  <c r="J17" i="10"/>
  <c r="J18" i="10"/>
  <c r="J24" i="10"/>
  <c r="J25" i="10"/>
  <c r="I25" i="10"/>
  <c r="I3" i="10"/>
  <c r="I4" i="10"/>
  <c r="I5" i="10"/>
  <c r="I6" i="10"/>
  <c r="I7" i="10"/>
  <c r="I8" i="10"/>
  <c r="A25" i="10"/>
  <c r="O25" i="10" s="1"/>
  <c r="A24" i="10"/>
  <c r="M24" i="10" s="1"/>
  <c r="A23" i="10"/>
  <c r="K23" i="10" s="1"/>
  <c r="A22" i="10"/>
  <c r="K22" i="10" s="1"/>
  <c r="A21" i="10"/>
  <c r="P21" i="10" s="1"/>
  <c r="A20" i="10"/>
  <c r="M20" i="10" s="1"/>
  <c r="A19" i="10"/>
  <c r="K19" i="10" s="1"/>
  <c r="A18" i="10"/>
  <c r="K18" i="10" s="1"/>
  <c r="A17" i="10"/>
  <c r="O17" i="10" s="1"/>
  <c r="A16" i="10"/>
  <c r="N16" i="10" s="1"/>
  <c r="A15" i="10"/>
  <c r="K15" i="10" s="1"/>
  <c r="A14" i="10"/>
  <c r="K14" i="10" s="1"/>
  <c r="A13" i="10"/>
  <c r="O13" i="10" s="1"/>
  <c r="A12" i="10"/>
  <c r="N12" i="10" s="1"/>
  <c r="A11" i="10"/>
  <c r="M11" i="10" s="1"/>
  <c r="A10" i="10"/>
  <c r="K10" i="10" s="1"/>
  <c r="A9" i="10"/>
  <c r="O9" i="10" s="1"/>
  <c r="A8" i="10"/>
  <c r="N8" i="10" s="1"/>
  <c r="A7" i="10"/>
  <c r="K7" i="10" s="1"/>
  <c r="A6" i="10"/>
  <c r="K6" i="10" s="1"/>
  <c r="A5" i="10"/>
  <c r="P5" i="10" s="1"/>
  <c r="A4" i="10"/>
  <c r="O4" i="10" s="1"/>
  <c r="A3" i="10"/>
  <c r="J3" i="10" s="1"/>
  <c r="D98" i="3"/>
  <c r="E98" i="3"/>
  <c r="F98" i="3"/>
  <c r="G98" i="3"/>
  <c r="G138" i="4"/>
  <c r="F138" i="4"/>
  <c r="E138" i="4"/>
  <c r="D138" i="4"/>
  <c r="G137" i="4"/>
  <c r="E137" i="4"/>
  <c r="D137" i="4"/>
  <c r="G136" i="4"/>
  <c r="E136" i="4"/>
  <c r="D136" i="4"/>
  <c r="D133" i="4"/>
  <c r="E133" i="4"/>
  <c r="G133" i="4"/>
  <c r="D132" i="4"/>
  <c r="E132" i="4"/>
  <c r="G132" i="4"/>
  <c r="G131" i="4"/>
  <c r="E131" i="4"/>
  <c r="D131" i="4"/>
  <c r="G13" i="4"/>
  <c r="E13" i="4"/>
  <c r="D13" i="4"/>
  <c r="G12" i="4"/>
  <c r="E12" i="4"/>
  <c r="D12" i="4"/>
  <c r="G9" i="4"/>
  <c r="E9" i="4"/>
  <c r="D9" i="4"/>
  <c r="G8" i="4"/>
  <c r="E8" i="4"/>
  <c r="D8" i="4"/>
  <c r="D5" i="4"/>
  <c r="E5" i="4"/>
  <c r="G5" i="4"/>
  <c r="G4" i="4"/>
  <c r="E4" i="4"/>
  <c r="D4" i="4"/>
  <c r="D128" i="4"/>
  <c r="E128" i="4"/>
  <c r="G128" i="4"/>
  <c r="D127" i="4"/>
  <c r="E127" i="4"/>
  <c r="G127" i="4"/>
  <c r="G126" i="4"/>
  <c r="E126" i="4"/>
  <c r="D126" i="4"/>
  <c r="G76" i="14"/>
  <c r="O7" i="10" l="1"/>
  <c r="P20" i="10"/>
  <c r="M19" i="10"/>
  <c r="P18" i="10"/>
  <c r="M18" i="10"/>
  <c r="P3" i="10"/>
  <c r="P14" i="10"/>
  <c r="L24" i="10"/>
  <c r="K24" i="10"/>
  <c r="P16" i="10"/>
  <c r="O16" i="10"/>
  <c r="P8" i="10"/>
  <c r="J8" i="10"/>
  <c r="O12" i="10"/>
  <c r="P4" i="10"/>
  <c r="J16" i="10"/>
  <c r="J7" i="10"/>
  <c r="P23" i="10"/>
  <c r="N21" i="10"/>
  <c r="O14" i="10"/>
  <c r="O6" i="10"/>
  <c r="J15" i="10"/>
  <c r="J4" i="10"/>
  <c r="M21" i="10"/>
  <c r="L12" i="10"/>
  <c r="K20" i="10"/>
  <c r="L8" i="10"/>
  <c r="J12" i="10"/>
  <c r="M23" i="10"/>
  <c r="P15" i="10"/>
  <c r="L20" i="10"/>
  <c r="J23" i="10"/>
  <c r="P24" i="10"/>
  <c r="P22" i="10"/>
  <c r="O20" i="10"/>
  <c r="N15" i="10"/>
  <c r="P7" i="10"/>
  <c r="M5" i="10"/>
  <c r="P12" i="10"/>
  <c r="J20" i="10"/>
  <c r="N17" i="10"/>
  <c r="P10" i="10"/>
  <c r="N9" i="10"/>
  <c r="P6" i="10"/>
  <c r="K4" i="10"/>
  <c r="L17" i="10"/>
  <c r="N25" i="10"/>
  <c r="P19" i="10"/>
  <c r="N18" i="10"/>
  <c r="N14" i="10"/>
  <c r="L13" i="10"/>
  <c r="P11" i="10"/>
  <c r="N10" i="10"/>
  <c r="L9" i="10"/>
  <c r="N6" i="10"/>
  <c r="J22" i="10"/>
  <c r="J6" i="10"/>
  <c r="M22" i="10"/>
  <c r="K21" i="10"/>
  <c r="O15" i="10"/>
  <c r="O11" i="10"/>
  <c r="M10" i="10"/>
  <c r="O3" i="10"/>
  <c r="M25" i="10"/>
  <c r="M17" i="10"/>
  <c r="J21" i="10"/>
  <c r="J13" i="10"/>
  <c r="J5" i="10"/>
  <c r="L22" i="10"/>
  <c r="L18" i="10"/>
  <c r="N11" i="10"/>
  <c r="L10" i="10"/>
  <c r="L6" i="10"/>
  <c r="N3" i="10"/>
  <c r="O18" i="10"/>
  <c r="J19" i="10"/>
  <c r="P25" i="10"/>
  <c r="N24" i="10"/>
  <c r="L23" i="10"/>
  <c r="L19" i="10"/>
  <c r="P17" i="10"/>
  <c r="P13" i="10"/>
  <c r="P9" i="10"/>
  <c r="L7" i="10"/>
  <c r="L3" i="10"/>
  <c r="M9" i="10"/>
  <c r="C5" i="9" l="1"/>
  <c r="G75" i="3" l="1"/>
  <c r="E102" i="3" l="1"/>
  <c r="D102" i="3"/>
  <c r="E101" i="3"/>
  <c r="D101" i="3"/>
  <c r="E100" i="3"/>
  <c r="D100" i="3"/>
  <c r="E99" i="3"/>
  <c r="D99" i="3"/>
  <c r="E92" i="3"/>
  <c r="D92" i="3"/>
  <c r="E91" i="3"/>
  <c r="D91" i="3"/>
  <c r="E90" i="3"/>
  <c r="D90" i="3"/>
  <c r="E89" i="3"/>
  <c r="D89" i="3"/>
  <c r="E84" i="3"/>
  <c r="D84" i="3"/>
  <c r="E83" i="3"/>
  <c r="D83" i="3"/>
  <c r="E82" i="3"/>
  <c r="D82" i="3"/>
  <c r="E81" i="3"/>
  <c r="D81" i="3"/>
  <c r="E80" i="3"/>
  <c r="D80" i="3"/>
  <c r="E75" i="3"/>
  <c r="D75" i="3"/>
  <c r="E74" i="3"/>
  <c r="D74" i="3"/>
  <c r="E73" i="3"/>
  <c r="D73" i="3"/>
  <c r="E72" i="3"/>
  <c r="D72" i="3"/>
  <c r="E71" i="3"/>
  <c r="D71" i="3"/>
  <c r="E66" i="3"/>
  <c r="D66" i="3"/>
  <c r="E65" i="3"/>
  <c r="D65" i="3"/>
  <c r="E64" i="3"/>
  <c r="D64" i="3"/>
  <c r="E63" i="3"/>
  <c r="D63" i="3"/>
  <c r="E62" i="3"/>
  <c r="D62" i="3"/>
  <c r="E61" i="3"/>
  <c r="D61" i="3"/>
  <c r="E56" i="3"/>
  <c r="D56" i="3"/>
  <c r="E55" i="3"/>
  <c r="D55" i="3"/>
  <c r="E54" i="3"/>
  <c r="D54" i="3"/>
  <c r="E53" i="3"/>
  <c r="D53" i="3"/>
  <c r="E52" i="3"/>
  <c r="D52" i="3"/>
  <c r="E51" i="3"/>
  <c r="D51" i="3"/>
  <c r="E50" i="3"/>
  <c r="D50" i="3"/>
  <c r="E46" i="3"/>
  <c r="D46" i="3"/>
  <c r="E45" i="3"/>
  <c r="D45" i="3"/>
  <c r="E44" i="3"/>
  <c r="D44" i="3"/>
  <c r="E43" i="3"/>
  <c r="D43" i="3"/>
  <c r="E42" i="3"/>
  <c r="D42" i="3"/>
  <c r="E37" i="3"/>
  <c r="D37" i="3"/>
  <c r="E36" i="3"/>
  <c r="D36" i="3"/>
  <c r="E35" i="3"/>
  <c r="D35" i="3"/>
  <c r="E34" i="3"/>
  <c r="D34" i="3"/>
  <c r="E33" i="3"/>
  <c r="D33" i="3"/>
  <c r="E28" i="3"/>
  <c r="D28" i="3"/>
  <c r="E27" i="3"/>
  <c r="D27" i="3"/>
  <c r="E26" i="3"/>
  <c r="D26" i="3"/>
  <c r="E25" i="3"/>
  <c r="D25" i="3"/>
  <c r="E24" i="3"/>
  <c r="D24" i="3"/>
  <c r="E23" i="3"/>
  <c r="D23" i="3"/>
  <c r="E19" i="3"/>
  <c r="D19" i="3"/>
  <c r="E18" i="3"/>
  <c r="D18" i="3"/>
  <c r="E17" i="3"/>
  <c r="D17" i="3"/>
  <c r="E16" i="3"/>
  <c r="D16" i="3"/>
  <c r="E15" i="3"/>
  <c r="D15" i="3"/>
  <c r="E14" i="3"/>
  <c r="D14" i="3"/>
  <c r="E13" i="3"/>
  <c r="D13" i="3"/>
  <c r="E8" i="3"/>
  <c r="D8" i="3"/>
  <c r="E7" i="3"/>
  <c r="D7" i="3"/>
  <c r="E6" i="3"/>
  <c r="D6" i="3"/>
  <c r="E5" i="3"/>
  <c r="D5" i="3"/>
  <c r="F5" i="3"/>
  <c r="E4" i="3"/>
  <c r="D4" i="3"/>
  <c r="E84" i="14" l="1"/>
  <c r="D84" i="14"/>
  <c r="E80" i="14"/>
  <c r="D80" i="14"/>
  <c r="E76" i="14"/>
  <c r="D76" i="14"/>
  <c r="E72" i="14"/>
  <c r="D72" i="14"/>
  <c r="E69" i="14"/>
  <c r="D69" i="14"/>
  <c r="E68" i="14"/>
  <c r="D68" i="14"/>
  <c r="E65" i="14"/>
  <c r="D65" i="14"/>
  <c r="E64" i="14"/>
  <c r="D64" i="14"/>
  <c r="E61" i="14"/>
  <c r="D61" i="14"/>
  <c r="E58" i="14"/>
  <c r="D58" i="14"/>
  <c r="E55" i="14"/>
  <c r="D55" i="14"/>
  <c r="E52" i="14"/>
  <c r="D52" i="14"/>
  <c r="E49" i="14"/>
  <c r="D49" i="14"/>
  <c r="E46" i="14"/>
  <c r="D46" i="14"/>
  <c r="E43" i="14"/>
  <c r="D43" i="14"/>
  <c r="E40" i="14"/>
  <c r="D40" i="14"/>
  <c r="E37" i="14"/>
  <c r="D37" i="14"/>
  <c r="E34" i="14"/>
  <c r="D34" i="14"/>
  <c r="E31" i="14"/>
  <c r="D31" i="14"/>
  <c r="E28" i="14"/>
  <c r="D28" i="14"/>
  <c r="E27" i="14"/>
  <c r="D27" i="14"/>
  <c r="E24" i="14"/>
  <c r="D24" i="14"/>
  <c r="E23" i="14"/>
  <c r="D23" i="14"/>
  <c r="E20" i="14"/>
  <c r="D20" i="14"/>
  <c r="E19" i="14"/>
  <c r="D19" i="14"/>
  <c r="E16" i="14"/>
  <c r="D16" i="14"/>
  <c r="E13" i="14"/>
  <c r="D13" i="14"/>
  <c r="E10" i="14"/>
  <c r="D10" i="14"/>
  <c r="E7" i="14"/>
  <c r="E4" i="14"/>
  <c r="D7" i="14"/>
  <c r="D4" i="14"/>
  <c r="G55" i="14"/>
  <c r="F55" i="14"/>
  <c r="G58" i="14"/>
  <c r="F58" i="14"/>
  <c r="G102" i="3"/>
  <c r="G101" i="3"/>
  <c r="G100" i="3"/>
  <c r="G99" i="3"/>
  <c r="G92" i="3"/>
  <c r="G91" i="3"/>
  <c r="G90" i="3"/>
  <c r="G89" i="3"/>
  <c r="G84" i="3"/>
  <c r="G83" i="3"/>
  <c r="G82" i="3"/>
  <c r="G81" i="3"/>
  <c r="G80" i="3"/>
  <c r="G74" i="3"/>
  <c r="G73" i="3"/>
  <c r="G72" i="3"/>
  <c r="G71" i="3"/>
  <c r="G66" i="3"/>
  <c r="G65" i="3"/>
  <c r="G64" i="3"/>
  <c r="G63" i="3"/>
  <c r="G62" i="3"/>
  <c r="G61" i="3"/>
  <c r="G56" i="3"/>
  <c r="G55" i="3"/>
  <c r="G54" i="3"/>
  <c r="G53" i="3"/>
  <c r="G52" i="3"/>
  <c r="G51" i="3"/>
  <c r="G50" i="3"/>
  <c r="G46" i="3"/>
  <c r="G45" i="3"/>
  <c r="G44" i="3"/>
  <c r="G43" i="3"/>
  <c r="G42" i="3"/>
  <c r="G37" i="3"/>
  <c r="G36" i="3"/>
  <c r="G35" i="3"/>
  <c r="G34" i="3"/>
  <c r="G33" i="3"/>
  <c r="G28" i="3"/>
  <c r="G27" i="3"/>
  <c r="G26" i="3"/>
  <c r="G25" i="3"/>
  <c r="G24" i="3"/>
  <c r="G23" i="3"/>
  <c r="G19" i="3"/>
  <c r="G18" i="3"/>
  <c r="G17" i="3"/>
  <c r="G16" i="3"/>
  <c r="G15" i="3"/>
  <c r="G14" i="3"/>
  <c r="G13" i="3"/>
  <c r="G8" i="3"/>
  <c r="G7" i="3"/>
  <c r="G6" i="3"/>
  <c r="G5" i="3"/>
  <c r="G4" i="3"/>
  <c r="D92" i="4"/>
  <c r="E92" i="4"/>
  <c r="F92" i="4"/>
  <c r="G92" i="4"/>
  <c r="G62" i="4"/>
  <c r="G61" i="4"/>
  <c r="G60" i="4"/>
  <c r="G56" i="4"/>
  <c r="G55" i="4"/>
  <c r="G54" i="4"/>
  <c r="G50" i="4"/>
  <c r="G49" i="4"/>
  <c r="G45" i="4"/>
  <c r="G44" i="4"/>
  <c r="G43" i="4"/>
  <c r="G39" i="4"/>
  <c r="G38" i="4"/>
  <c r="G37" i="4"/>
  <c r="G33" i="4"/>
  <c r="G32" i="4"/>
  <c r="G28" i="4"/>
  <c r="G27" i="4"/>
  <c r="G26" i="4"/>
  <c r="G25" i="4"/>
  <c r="G21" i="4"/>
  <c r="G17" i="4"/>
  <c r="G4" i="14"/>
  <c r="F4" i="14"/>
  <c r="G7" i="14"/>
  <c r="F7" i="14"/>
  <c r="G10" i="14"/>
  <c r="F10" i="14"/>
  <c r="G6" i="9" l="1"/>
  <c r="D6" i="9"/>
  <c r="E6" i="9"/>
  <c r="G5" i="9"/>
  <c r="D5" i="9"/>
  <c r="E5" i="9"/>
  <c r="G4" i="9"/>
  <c r="E4" i="9"/>
  <c r="D4" i="9"/>
  <c r="G51" i="4" l="1"/>
  <c r="G16" i="4"/>
  <c r="G84" i="14"/>
  <c r="G80" i="14"/>
  <c r="G72" i="14"/>
  <c r="G69" i="14"/>
  <c r="G68" i="14"/>
  <c r="G65" i="14"/>
  <c r="G64" i="14"/>
  <c r="G61" i="14"/>
  <c r="G52" i="14"/>
  <c r="G49" i="14"/>
  <c r="G46" i="14"/>
  <c r="G43" i="14"/>
  <c r="G40" i="14"/>
  <c r="G37" i="14"/>
  <c r="G34" i="14"/>
  <c r="G31" i="14"/>
  <c r="G28" i="14"/>
  <c r="G27" i="14"/>
  <c r="G24" i="14"/>
  <c r="G23" i="14"/>
  <c r="G20" i="14"/>
  <c r="G19" i="14"/>
  <c r="G16" i="14"/>
  <c r="G13" i="14"/>
  <c r="E17" i="4" l="1"/>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7" i="4"/>
  <c r="E78" i="4"/>
  <c r="E91"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16" i="4"/>
  <c r="D17" i="4" l="1"/>
  <c r="D21" i="4"/>
  <c r="D25" i="4"/>
  <c r="D26" i="4"/>
  <c r="D27" i="4"/>
  <c r="D28" i="4"/>
  <c r="D32" i="4"/>
  <c r="D33" i="4"/>
  <c r="D37" i="4"/>
  <c r="D38" i="4"/>
  <c r="D39" i="4"/>
  <c r="D43" i="4"/>
  <c r="D44" i="4"/>
  <c r="D45" i="4"/>
  <c r="D49" i="4"/>
  <c r="D50" i="4"/>
  <c r="D51" i="4"/>
  <c r="D54" i="4"/>
  <c r="D55" i="4"/>
  <c r="D56" i="4"/>
  <c r="D60" i="4"/>
  <c r="D61" i="4"/>
  <c r="D62" i="4"/>
  <c r="D66" i="4"/>
  <c r="D67" i="4"/>
  <c r="D68" i="4"/>
  <c r="D69" i="4"/>
  <c r="D73" i="4"/>
  <c r="D74" i="4"/>
  <c r="D75" i="4"/>
  <c r="D93" i="4"/>
  <c r="D94" i="4"/>
  <c r="D98" i="4"/>
  <c r="D99" i="4"/>
  <c r="D100" i="4"/>
  <c r="D104" i="4"/>
  <c r="D108" i="4"/>
  <c r="D109" i="4"/>
  <c r="D110" i="4"/>
  <c r="D114" i="4"/>
  <c r="D115" i="4"/>
  <c r="D116" i="4"/>
  <c r="D120" i="4"/>
  <c r="D121" i="4"/>
  <c r="D122" i="4"/>
  <c r="D141" i="4"/>
  <c r="D142" i="4"/>
  <c r="D143" i="4"/>
  <c r="D144" i="4"/>
  <c r="D148" i="4"/>
  <c r="D149" i="4"/>
  <c r="D150" i="4"/>
  <c r="D151" i="4"/>
  <c r="D155" i="4"/>
  <c r="D156" i="4"/>
  <c r="D157" i="4"/>
  <c r="D158" i="4"/>
  <c r="D162" i="4"/>
  <c r="D163" i="4"/>
  <c r="D164" i="4"/>
  <c r="D165" i="4"/>
  <c r="D169" i="4"/>
  <c r="D170" i="4"/>
  <c r="D171" i="4"/>
  <c r="D172" i="4"/>
  <c r="D176" i="4"/>
  <c r="D177" i="4"/>
  <c r="D178" i="4"/>
  <c r="D179" i="4"/>
  <c r="D183" i="4"/>
  <c r="D184" i="4"/>
  <c r="D185" i="4"/>
  <c r="D186" i="4"/>
  <c r="D187" i="4"/>
  <c r="D191" i="4"/>
  <c r="D192" i="4"/>
  <c r="D193" i="4"/>
  <c r="D194" i="4"/>
  <c r="D195" i="4"/>
  <c r="D199" i="4"/>
  <c r="D200" i="4"/>
  <c r="D201" i="4"/>
  <c r="D202" i="4"/>
  <c r="D206" i="4"/>
  <c r="D207" i="4"/>
  <c r="D208" i="4"/>
  <c r="D209" i="4"/>
  <c r="D213" i="4"/>
  <c r="D214" i="4"/>
  <c r="D215" i="4"/>
  <c r="D216" i="4"/>
  <c r="D16" i="4"/>
  <c r="G144" i="4" l="1"/>
  <c r="F144" i="4"/>
  <c r="G151" i="4"/>
  <c r="F151" i="4"/>
  <c r="G150" i="4"/>
  <c r="F150" i="4"/>
  <c r="G158" i="4"/>
  <c r="F158" i="4"/>
  <c r="G165" i="4"/>
  <c r="F165" i="4"/>
  <c r="G164" i="4"/>
  <c r="F164" i="4"/>
  <c r="G172" i="4"/>
  <c r="F172" i="4"/>
  <c r="G179" i="4"/>
  <c r="F179" i="4"/>
  <c r="G187" i="4"/>
  <c r="F187" i="4"/>
  <c r="G186" i="4"/>
  <c r="F186" i="4"/>
  <c r="G195" i="4"/>
  <c r="F195" i="4"/>
  <c r="G202" i="4"/>
  <c r="F202" i="4"/>
  <c r="G209" i="4"/>
  <c r="F209" i="4"/>
  <c r="G216" i="4"/>
  <c r="F216" i="4"/>
  <c r="G215" i="4"/>
  <c r="F215" i="4"/>
  <c r="G214" i="4"/>
  <c r="F214" i="4"/>
  <c r="G213" i="4"/>
  <c r="F213" i="4"/>
  <c r="G208" i="4"/>
  <c r="F208" i="4"/>
  <c r="G207" i="4"/>
  <c r="F207" i="4"/>
  <c r="G206" i="4"/>
  <c r="F206" i="4"/>
  <c r="G201" i="4"/>
  <c r="F201" i="4"/>
  <c r="G200" i="4"/>
  <c r="F200" i="4"/>
  <c r="G199" i="4"/>
  <c r="F199" i="4"/>
  <c r="G194" i="4"/>
  <c r="F194" i="4"/>
  <c r="G193" i="4"/>
  <c r="F193" i="4"/>
  <c r="G192" i="4"/>
  <c r="F192" i="4"/>
  <c r="G191" i="4"/>
  <c r="F191" i="4"/>
  <c r="G185" i="4"/>
  <c r="F185" i="4"/>
  <c r="G184" i="4"/>
  <c r="F184" i="4"/>
  <c r="G183" i="4"/>
  <c r="F183" i="4"/>
  <c r="G178" i="4"/>
  <c r="F178" i="4"/>
  <c r="G177" i="4"/>
  <c r="F177" i="4"/>
  <c r="G176" i="4"/>
  <c r="F176" i="4"/>
  <c r="G171" i="4"/>
  <c r="F171" i="4"/>
  <c r="G170" i="4"/>
  <c r="F170" i="4"/>
  <c r="G169" i="4"/>
  <c r="F169" i="4"/>
  <c r="G163" i="4"/>
  <c r="F163" i="4"/>
  <c r="G162" i="4"/>
  <c r="F162" i="4"/>
  <c r="G157" i="4"/>
  <c r="F157" i="4"/>
  <c r="G156" i="4"/>
  <c r="F156" i="4"/>
  <c r="G155" i="4"/>
  <c r="F155" i="4"/>
  <c r="G149" i="4"/>
  <c r="F149" i="4"/>
  <c r="G148" i="4"/>
  <c r="F148" i="4"/>
  <c r="G143" i="4"/>
  <c r="F143" i="4"/>
  <c r="G142" i="4"/>
  <c r="F142" i="4"/>
  <c r="G141" i="4"/>
  <c r="F141" i="4"/>
  <c r="G122" i="4"/>
  <c r="F122" i="4"/>
  <c r="G121" i="4"/>
  <c r="F121" i="4"/>
  <c r="G120" i="4"/>
  <c r="F120" i="4"/>
  <c r="G116" i="4"/>
  <c r="F116" i="4"/>
  <c r="G115" i="4"/>
  <c r="F115" i="4"/>
  <c r="G114" i="4"/>
  <c r="F114" i="4"/>
  <c r="G110" i="4"/>
  <c r="F110" i="4"/>
  <c r="G109" i="4"/>
  <c r="F109" i="4"/>
  <c r="G108" i="4"/>
  <c r="F108" i="4"/>
  <c r="G104" i="4"/>
  <c r="F104" i="4"/>
  <c r="G100" i="4"/>
  <c r="F100" i="4"/>
  <c r="G99" i="4"/>
  <c r="F99" i="4"/>
  <c r="G98" i="4"/>
  <c r="F98" i="4"/>
  <c r="G94" i="4"/>
  <c r="F94" i="4"/>
  <c r="G93" i="4"/>
  <c r="F93" i="4"/>
  <c r="G75" i="4"/>
  <c r="F75" i="4"/>
  <c r="G74" i="4"/>
  <c r="F74" i="4"/>
  <c r="G73" i="4"/>
  <c r="F73" i="4"/>
  <c r="G69" i="4"/>
  <c r="F69" i="4"/>
  <c r="G68" i="4"/>
  <c r="F68" i="4"/>
  <c r="G67" i="4"/>
  <c r="F67" i="4"/>
  <c r="G66" i="4"/>
  <c r="F66" i="4"/>
  <c r="F62" i="4"/>
  <c r="F61" i="4"/>
  <c r="F60" i="4"/>
  <c r="F56" i="4"/>
  <c r="F55" i="4"/>
  <c r="F54" i="4"/>
  <c r="F51" i="4"/>
  <c r="F50" i="4"/>
  <c r="F49" i="4"/>
  <c r="F45" i="4"/>
  <c r="F44" i="4"/>
  <c r="F43" i="4"/>
  <c r="F39" i="4"/>
  <c r="F38" i="4"/>
  <c r="F37" i="4"/>
  <c r="F33" i="4"/>
  <c r="F32" i="4"/>
  <c r="F28" i="4"/>
  <c r="F27" i="4"/>
  <c r="F26" i="4"/>
  <c r="F25" i="4"/>
  <c r="F21" i="4"/>
  <c r="F17" i="4"/>
  <c r="F16" i="4"/>
  <c r="F65" i="14"/>
  <c r="F84" i="14"/>
  <c r="F80" i="14"/>
  <c r="F76" i="14"/>
  <c r="F72" i="14"/>
  <c r="F69" i="14"/>
  <c r="F68" i="14"/>
  <c r="F64" i="14"/>
  <c r="F61" i="14"/>
  <c r="F52" i="14"/>
  <c r="F49" i="14"/>
  <c r="F46" i="14"/>
  <c r="F43" i="14"/>
  <c r="F40" i="14"/>
  <c r="F37" i="14"/>
  <c r="F34" i="14"/>
  <c r="F31" i="14"/>
  <c r="F28" i="14"/>
  <c r="F27" i="14"/>
  <c r="F24" i="14"/>
  <c r="F23" i="14"/>
  <c r="F20" i="14"/>
  <c r="F19" i="14"/>
  <c r="F16" i="14"/>
  <c r="F13" i="14"/>
  <c r="F90" i="3" l="1"/>
  <c r="F89" i="3"/>
  <c r="F82" i="3"/>
  <c r="F81" i="3"/>
  <c r="F80" i="3"/>
  <c r="F73" i="3"/>
  <c r="F72" i="3"/>
  <c r="F71" i="3"/>
  <c r="F64" i="3"/>
  <c r="F63" i="3"/>
  <c r="F62" i="3"/>
  <c r="F61" i="3"/>
  <c r="F53" i="3"/>
  <c r="F52" i="3"/>
  <c r="F51" i="3"/>
  <c r="F50" i="3"/>
  <c r="F45" i="3"/>
  <c r="F44" i="3"/>
  <c r="F43" i="3"/>
  <c r="F42" i="3"/>
  <c r="F35" i="3"/>
  <c r="F34" i="3"/>
  <c r="F33" i="3"/>
  <c r="F26" i="3"/>
  <c r="F25" i="3"/>
  <c r="F24" i="3"/>
  <c r="F23" i="3"/>
  <c r="F13" i="3"/>
  <c r="F102" i="3"/>
  <c r="F101" i="3"/>
  <c r="F100" i="3"/>
  <c r="F99" i="3"/>
  <c r="F92" i="3"/>
  <c r="F91" i="3"/>
  <c r="F84" i="3"/>
  <c r="F83" i="3"/>
  <c r="F75" i="3"/>
  <c r="F74" i="3"/>
  <c r="F66" i="3"/>
  <c r="F65" i="3"/>
  <c r="F56" i="3"/>
  <c r="F55" i="3"/>
  <c r="F54" i="3"/>
  <c r="F46" i="3"/>
  <c r="F37" i="3"/>
  <c r="F36" i="3"/>
  <c r="F28" i="3"/>
  <c r="F27" i="3"/>
  <c r="F18" i="3"/>
  <c r="F17" i="3"/>
  <c r="F16" i="3"/>
  <c r="F15" i="3"/>
  <c r="F14" i="3"/>
  <c r="F8" i="3"/>
  <c r="F7" i="3"/>
  <c r="F19" i="3"/>
  <c r="F6" i="3"/>
  <c r="F4" i="3"/>
  <c r="I24" i="10" l="1"/>
  <c r="I23" i="10"/>
  <c r="I22" i="10"/>
  <c r="I21" i="10"/>
  <c r="I20" i="10"/>
  <c r="I19" i="10"/>
  <c r="I18" i="10"/>
  <c r="I17" i="10"/>
  <c r="I16" i="10"/>
  <c r="I15" i="10"/>
  <c r="I14" i="10"/>
  <c r="I13" i="10"/>
  <c r="I12" i="10"/>
  <c r="I11" i="10"/>
  <c r="I10" i="10"/>
  <c r="I9" i="10"/>
</calcChain>
</file>

<file path=xl/sharedStrings.xml><?xml version="1.0" encoding="utf-8"?>
<sst xmlns="http://schemas.openxmlformats.org/spreadsheetml/2006/main" count="1232" uniqueCount="1051">
  <si>
    <t>阿尔萨斯的堕落</t>
  </si>
  <si>
    <t>复仇的决心</t>
  </si>
  <si>
    <t>“向梅尔甘尼斯复仇的决心无可动摇。”</t>
  </si>
  <si>
    <t>斯坦索姆惨剧</t>
  </si>
  <si>
    <t>对非英雄目标造成的伤害提高25%。</t>
  </si>
  <si>
    <t>“无视吉安娜的劝告，斯坦索姆一夜之间成了人间地狱，或许这次清洗是正确的？”</t>
  </si>
  <si>
    <t>弑父者</t>
  </si>
  <si>
    <t>命中：有20%的概率造成流血效果，使目标受到持续伤害。</t>
  </si>
  <si>
    <t>命中：有5%的概率提高自身10%的暴击几率。</t>
  </si>
  <si>
    <t>“最后一步！”</t>
  </si>
  <si>
    <t>霜之哀伤</t>
  </si>
  <si>
    <t>每秒吸取附近所有敌人30点生命值到自身。</t>
  </si>
  <si>
    <t>辛多雷宝珠</t>
  </si>
  <si>
    <t>“巫妖王的礼物。”</t>
  </si>
  <si>
    <t>杰出血精灵卫士的荣耀象征。</t>
  </si>
  <si>
    <t>重铸的坚韧徽章</t>
  </si>
  <si>
    <t>据说这枚徽章最早是由恶魔沙图尔打造的。</t>
  </si>
  <si>
    <t>圣光的正义</t>
  </si>
  <si>
    <t>向圣光打开你的心扉。</t>
  </si>
  <si>
    <t>祈福</t>
  </si>
  <si>
    <t>在光的背后，是阴影。</t>
  </si>
  <si>
    <t>塞纳留斯的号角</t>
  </si>
  <si>
    <t>这个暗夜精灵族的神器据说能召唤来所有暗夜精灵的灵魂。</t>
  </si>
  <si>
    <t>部落旗帜</t>
  </si>
  <si>
    <t>带着部落的荣耀，斩下入侵者的头颅。</t>
  </si>
  <si>
    <t>科勒恩的刺杀匕首</t>
  </si>
  <si>
    <t>科勒恩不仅仅是逃脱大师而已。</t>
  </si>
  <si>
    <t>上古守护者的长弓</t>
  </si>
  <si>
    <t>“Rhok'delar”</t>
  </si>
  <si>
    <t>雷基·冬寒的护命匣</t>
  </si>
  <si>
    <t>对于某些人来说，他的护命匣的价值要大于黑暗秘密编年史。</t>
  </si>
  <si>
    <t>咒逐</t>
  </si>
  <si>
    <t>在阴影前面，那是光。</t>
  </si>
  <si>
    <t>罕见的雷电花芯</t>
  </si>
  <si>
    <t>采自雷霆山，这颗雷电花芯似乎拥有真正的雷电能量。</t>
  </si>
  <si>
    <t>前面二十个都是渣.</t>
  </si>
  <si>
    <t>限量版地精火箭靴</t>
  </si>
  <si>
    <t>Goblin Rocket Boots Limited Edition</t>
  </si>
  <si>
    <t>无限</t>
  </si>
  <si>
    <t>限量发售,可是毕竟是地精产品</t>
  </si>
  <si>
    <t>战歌之鼓</t>
  </si>
  <si>
    <t>士气高涨,牛头人的秘密武器</t>
  </si>
  <si>
    <t>战斗召唤</t>
  </si>
  <si>
    <t>诅咒铠甲</t>
  </si>
  <si>
    <t>历史</t>
  </si>
  <si>
    <t>撒卡兰姆在被流放的时候，曾领导一支佣兵队伍，他正是靠着这把战斗召唤和圣盾带领着兄弟们踏过无数敌人的尸体。</t>
  </si>
  <si>
    <t>埃兰的镇定宝石</t>
  </si>
  <si>
    <t>一把粗犷的巨剑，做工不是很精良，在哈洛加斯这是最受欢迎的量产武器。</t>
  </si>
  <si>
    <t>托尔贝恩</t>
  </si>
  <si>
    <t>埃兰将所有不同种类的宝石都制成过镇定宝石，冒险者们比较熟悉的应该是一颗蓝宝石。</t>
  </si>
  <si>
    <t>“你认得这把斧头……”</t>
  </si>
  <si>
    <t>"迟缓大法,恶咒附身,虚弱无力,大难临头"</t>
  </si>
  <si>
    <t>血吼</t>
  </si>
  <si>
    <t>纯净秘法</t>
  </si>
  <si>
    <t>“梅卡托克对此不屑一顾，他认为一个简单的电容器就能达到这个效果。”</t>
  </si>
  <si>
    <t>阿曼尼帝国壁垒</t>
  </si>
  <si>
    <t>妖术之颅</t>
  </si>
  <si>
    <t>熔火犬牙</t>
  </si>
  <si>
    <t>Hex Shrunken Head</t>
  </si>
  <si>
    <t>似乎仍然缭绕着兄弟公会的第一任防护战士和守护骑士的怨念。</t>
  </si>
  <si>
    <t>妖术领主现在已经足够强大，不再需要这样的小玩意了。</t>
  </si>
  <si>
    <t>烦恼诗集</t>
  </si>
  <si>
    <t>暗影烈焰法杖</t>
  </si>
  <si>
    <t>Staff of the Shadow Flame</t>
  </si>
  <si>
    <t>Core Hound Tooth</t>
  </si>
  <si>
    <t>末日防御者徽记</t>
  </si>
  <si>
    <t>Signet of the Last Defender</t>
  </si>
  <si>
    <t>维斯卡格</t>
  </si>
  <si>
    <t>这个戒指本属于一个恶魔领主,后来被一个兽人盗贼盗走.</t>
  </si>
  <si>
    <t>法杖末端的暗影烈焰是如此之纯净,蕴含着巨大的能量.</t>
  </si>
  <si>
    <t>潮汐指环</t>
  </si>
  <si>
    <t>Vis'kag</t>
  </si>
  <si>
    <t>正义天使之力</t>
  </si>
  <si>
    <t>Tidal Loop</t>
  </si>
  <si>
    <t>"血书."</t>
  </si>
  <si>
    <t>"似青苔悄然蔓延毫不经意,又如困兽走投无路歇斯底里"</t>
  </si>
  <si>
    <t>风暴狮角</t>
  </si>
  <si>
    <t>这枚戒指当年是为了对抗火焰之王的军团而打造的,现在已经找不到其火焰抵抗能力了.</t>
  </si>
  <si>
    <t>Lion Horn</t>
  </si>
  <si>
    <t>谜团</t>
  </si>
  <si>
    <t>伟大的智慧天使秦端雨曾经作为正义的化身之时所使用的护甲.</t>
  </si>
  <si>
    <t>比龙脊奖章好多了.</t>
  </si>
  <si>
    <t>死亡呼吸</t>
  </si>
  <si>
    <t>不详。</t>
  </si>
  <si>
    <t>洞察</t>
  </si>
  <si>
    <t>格里斯华尔德变为不死生物以后的巅峰之作，在暗淡无光的矛柄上隐隐闪动着六个晦涩难懂的神符：Vex-Hel-El-Eld-Zod-Eth。</t>
  </si>
  <si>
    <t>风之力</t>
  </si>
  <si>
    <t>在抵抗森林巨魔的战斗中，血精灵游侠们挥舞着受到这颗来自肯瑞托的法珠附魔的武器所向披靡，最终成功地建立了奎尔萨拉斯。</t>
  </si>
  <si>
    <t>巫毒瓶</t>
  </si>
  <si>
    <t>“逆风者亡！”</t>
  </si>
  <si>
    <t>知道这个不起眼的小瓶是赞吉尔发明的人都变成了他的“朋友”。</t>
  </si>
  <si>
    <t>克苏恩的疯狂</t>
  </si>
  <si>
    <t>上古之神克苏恩的本体虽然被消灭，可是他的堕落触须形成的无面者在地之深渊无处不在。</t>
  </si>
  <si>
    <t>Ial0</t>
  </si>
  <si>
    <t>埃兰的反制卷轴</t>
  </si>
  <si>
    <t>使用：打断附近300码范围内所有敌军的施法。</t>
  </si>
  <si>
    <t>埃兰总是能在法师决斗中胜出，也许是因为他很有钱。</t>
  </si>
  <si>
    <t>shas</t>
  </si>
  <si>
    <t>加速卷轴</t>
  </si>
  <si>
    <t>使用：提升附近900码范围内所有友军的移动速度200。</t>
  </si>
  <si>
    <t>Ifz0</t>
  </si>
  <si>
    <t>狂热卷轴</t>
  </si>
  <si>
    <t>使用：提升附近900码范围内所有友军的攻击速度和施法速度30%。</t>
  </si>
  <si>
    <t>spro</t>
  </si>
  <si>
    <t>守护卷轴</t>
  </si>
  <si>
    <t>使用：提升附近600码范围内所有友军的物理免伤8点。</t>
  </si>
  <si>
    <t>sman</t>
  </si>
  <si>
    <t>魔法卷轴</t>
  </si>
  <si>
    <t>使用：恢复附近所有友军30%的法力值。</t>
  </si>
  <si>
    <t>shea</t>
  </si>
  <si>
    <t>医疗卷轴</t>
  </si>
  <si>
    <t>使用：恢复附近950码范围内所有友军750点生命值。</t>
  </si>
  <si>
    <t>I003</t>
  </si>
  <si>
    <t>末日审判卷轴</t>
  </si>
  <si>
    <t>使用：召唤一阵陨石轰炸目标区域，对里面的所有目标造成毁灭性的打击。</t>
  </si>
  <si>
    <t>“埃拉西亚的覆灭。”</t>
  </si>
  <si>
    <t>sror</t>
  </si>
  <si>
    <t>野兽卷轴</t>
  </si>
  <si>
    <t>使用：提升附近900码范围内所有友军15点攻击强度，持续20秒。</t>
  </si>
  <si>
    <t>srrc</t>
  </si>
  <si>
    <t>杀戮卷轴</t>
  </si>
  <si>
    <t>使用：使附近900码范围内所有友军造成的伤害和治疗效果提高50%，持续10秒。</t>
  </si>
  <si>
    <t>I006</t>
  </si>
  <si>
    <t>庇护所卷轴</t>
  </si>
  <si>
    <t>使用：使附近450码范围内的所有友军免受任何伤害，但是也无法做出任何动作，持续8秒。</t>
  </si>
  <si>
    <t>有些在战场中看起来很厉害但是从未出过手的人物也许是拿这个卷轴伪装的。</t>
  </si>
  <si>
    <t>I00M</t>
  </si>
  <si>
    <t>绝缘卷轴</t>
  </si>
  <si>
    <t>使用：开启一道法术反射屏障，使受保护的友军能反射法术，总共能反射8次，持续10秒。</t>
  </si>
  <si>
    <t>成本低廉，但是很实用的卷轴。</t>
  </si>
  <si>
    <t>I017</t>
  </si>
  <si>
    <t>大型驱魔卷轴</t>
  </si>
  <si>
    <t>使用：驱散450码范围内所有敌军或者友军目标身上的一个有益或者有害魔法效果。</t>
  </si>
  <si>
    <t>I002</t>
  </si>
  <si>
    <t>群体传送卷轴</t>
  </si>
  <si>
    <t>使用：将附近600码范围内的所有友军传送到目标点。</t>
  </si>
  <si>
    <t>“如果能穿越障碍就不只这个价了。”</t>
  </si>
  <si>
    <t>I004</t>
  </si>
  <si>
    <t>腐蚀卷轴</t>
  </si>
  <si>
    <t>使用：削弱600码范围内的所有敌人8点物理免伤。</t>
  </si>
  <si>
    <t>I00C</t>
  </si>
  <si>
    <t>女妖之嚎卷轴</t>
  </si>
  <si>
    <t>使用：使附近600码范围内的所有敌军目标的命中率降低50%，持续8秒。</t>
  </si>
  <si>
    <t>使用这个卷轴的时候，记得捂住耳朵。</t>
  </si>
  <si>
    <t>I00D</t>
  </si>
  <si>
    <t>虚弱诅咒卷轴</t>
  </si>
  <si>
    <t>使用：使附近600码范围内所有敌军造成的伤害和治疗效果降低75%，持续10秒。</t>
  </si>
  <si>
    <t>萨尔花了很多年的时间才弄明白当年集中营里面的虚弱事件竟然是有人利用这张卷轴在捣鬼！</t>
  </si>
  <si>
    <t>phea</t>
  </si>
  <si>
    <t>生命药水</t>
  </si>
  <si>
    <t>pman</t>
  </si>
  <si>
    <t>魔法药水</t>
  </si>
  <si>
    <t>I00A</t>
  </si>
  <si>
    <t>吸血药水</t>
  </si>
  <si>
    <t>I00Q</t>
  </si>
  <si>
    <t>再生药水</t>
  </si>
  <si>
    <t>I00R</t>
  </si>
  <si>
    <t>清晰预兆药水</t>
  </si>
  <si>
    <t>I00E</t>
  </si>
  <si>
    <t>魔力之源</t>
  </si>
  <si>
    <t>I00F</t>
  </si>
  <si>
    <t>宁静药水</t>
  </si>
  <si>
    <t>I00I</t>
  </si>
  <si>
    <t>大生命药水</t>
  </si>
  <si>
    <t>I00J</t>
  </si>
  <si>
    <t>魔导师药剂</t>
  </si>
  <si>
    <t>I00N</t>
  </si>
  <si>
    <t>战斗大师药剂</t>
  </si>
  <si>
    <t>I00O</t>
  </si>
  <si>
    <t>皇帝的新药</t>
  </si>
  <si>
    <t>I01J</t>
  </si>
  <si>
    <t>转换药剂</t>
  </si>
  <si>
    <t>I00S</t>
  </si>
  <si>
    <t>护盾药剂</t>
  </si>
  <si>
    <t>I00V</t>
  </si>
  <si>
    <t>壁垒药剂</t>
  </si>
  <si>
    <t>I00W</t>
  </si>
  <si>
    <t>闪避药水</t>
  </si>
  <si>
    <t>pnvl</t>
  </si>
  <si>
    <t>较小的无敌药水</t>
  </si>
  <si>
    <t>pnvu</t>
  </si>
  <si>
    <t>无敌药水</t>
  </si>
  <si>
    <t>I008</t>
  </si>
  <si>
    <t>石皮药水</t>
  </si>
  <si>
    <t>I00B</t>
  </si>
  <si>
    <t>法能药水</t>
  </si>
  <si>
    <t>I00X</t>
  </si>
  <si>
    <t>法术掌控药剂</t>
  </si>
  <si>
    <t>I01Q</t>
  </si>
  <si>
    <t>秘法药水</t>
  </si>
  <si>
    <t>I007</t>
  </si>
  <si>
    <t>愤怒施法药水</t>
  </si>
  <si>
    <t>10法术急速，持续15秒</t>
  </si>
  <si>
    <t>I00Z</t>
  </si>
  <si>
    <t>法术穿透药剂</t>
  </si>
  <si>
    <t>法术伤害目标受到的法伤提升3%.持续20秒</t>
  </si>
  <si>
    <t>I010</t>
  </si>
  <si>
    <t>不稳定的药剂</t>
  </si>
  <si>
    <t>I009</t>
  </si>
  <si>
    <t>敏捷药水</t>
  </si>
  <si>
    <t>I011</t>
  </si>
  <si>
    <t>敏锐药水</t>
  </si>
  <si>
    <t>I00Y</t>
  </si>
  <si>
    <t>迅捷药水</t>
  </si>
  <si>
    <t>I01I</t>
  </si>
  <si>
    <t>charm of simple heal</t>
  </si>
  <si>
    <t>简易治疗符咒</t>
  </si>
  <si>
    <t>治疗目标200点生命值.CD45秒。8次。</t>
  </si>
  <si>
    <t>I01G</t>
  </si>
  <si>
    <t>charm of dispel</t>
  </si>
  <si>
    <t>驱散术符咒</t>
  </si>
  <si>
    <t>驱散一个有益或有害法术。10-15次。</t>
  </si>
  <si>
    <t>I01F</t>
  </si>
  <si>
    <t>charm of healing ward</t>
  </si>
  <si>
    <t>治疗结界符咒</t>
  </si>
  <si>
    <t>I01E</t>
  </si>
  <si>
    <t>charm of inner fire</t>
  </si>
  <si>
    <t>心灵之火符咒</t>
  </si>
  <si>
    <t>I005</t>
  </si>
  <si>
    <t>charm of chain lightning</t>
  </si>
  <si>
    <t>闪电链符咒</t>
  </si>
  <si>
    <t>I00G</t>
  </si>
  <si>
    <t>charm of death finger</t>
  </si>
  <si>
    <t>死亡之指符咒</t>
  </si>
  <si>
    <t>I020</t>
  </si>
  <si>
    <t>charm of siphon life</t>
  </si>
  <si>
    <t>生命虹吸符咒</t>
  </si>
  <si>
    <t>每3秒从目标吸取200点生命值到自身。5-9次。</t>
  </si>
  <si>
    <t>I021</t>
  </si>
  <si>
    <t>demonic rune</t>
  </si>
  <si>
    <t>恶魔符文</t>
  </si>
  <si>
    <t>将20%的生命值转化为3倍的法力值。4-8次。</t>
  </si>
  <si>
    <t>似乎有奇异的声音在呼唤，你敢回应吗？</t>
  </si>
  <si>
    <t>I023</t>
  </si>
  <si>
    <t>奇异的魔杖</t>
  </si>
  <si>
    <t>在指定地点创造一片魔法力场，任何法术效果都不会在魔法力场失效之前消失，持续15秒。</t>
  </si>
  <si>
    <t>蚀刻在这些魔杖上复杂的魔法阵以一种不可思议的方式维持着平衡，你很难想象出一种既能引导出里面的魔力又不摧毁这些魔杖的方法。</t>
  </si>
  <si>
    <t>+40%吸血，持续10秒。</t>
  </si>
  <si>
    <t>+10生命回复，持续75秒。</t>
  </si>
  <si>
    <t>+5法力恢复，持续120秒。</t>
  </si>
  <si>
    <t>每秒回复30%的法力值，持续5秒。</t>
  </si>
  <si>
    <t>造成的仇恨降低20%，持续30秒。</t>
  </si>
  <si>
    <t>回复200-400HP</t>
  </si>
  <si>
    <t>回复100-300MP</t>
  </si>
  <si>
    <t>回复400-800生命值.</t>
  </si>
  <si>
    <t>+100%法力上限，持续30秒。</t>
  </si>
  <si>
    <t>+300生命上限，持续20秒。</t>
  </si>
  <si>
    <t>使你觉得你的战斗力得到了极大的提升。</t>
  </si>
  <si>
    <t>10%受损的生命转为法力的提升，命中吸取10%法力值.持续10秒。</t>
  </si>
  <si>
    <t>使你可以吸收1000点伤害，持续15秒。</t>
  </si>
  <si>
    <t>招架几率提升100%，持续10秒。</t>
  </si>
  <si>
    <t>躲闪几率提高15%，持续15秒。</t>
  </si>
  <si>
    <t>4秒免伤100%。</t>
  </si>
  <si>
    <t>8秒免伤100%。</t>
  </si>
  <si>
    <t>10物理免伤，15秒。</t>
  </si>
  <si>
    <t>1500dmg，红色闪电。3-5次。</t>
  </si>
  <si>
    <t>.+20法术强度，持续15秒</t>
  </si>
  <si>
    <t>法术强度提升100%，法术急速提升100%，持续2秒.</t>
  </si>
  <si>
    <t>造成法术伤害以后，有概率施展秘法弹</t>
  </si>
  <si>
    <t>每秒治疗100点生命值，持续10秒。3-7次。</t>
  </si>
  <si>
    <t>1000dmg，逐个减半，4次。3-5次。</t>
  </si>
  <si>
    <t>+20%法术暴击，持续5-20秒</t>
  </si>
  <si>
    <t>+10%暴击，持续15秒.</t>
  </si>
  <si>
    <t>+15%攻击速度，持续15秒</t>
  </si>
  <si>
    <t>+8物理免伤，+10AP，持续15秒。8-12次</t>
  </si>
  <si>
    <t>+15敏捷，持续15秒</t>
  </si>
  <si>
    <t>+15力量</t>
  </si>
  <si>
    <t>+15敏捷</t>
  </si>
  <si>
    <t>“这把格罗姆地狱咆哮的战斧曾在无数的战场上令敌人闻风丧胆。”</t>
  </si>
  <si>
    <t>+15%攻击速度</t>
  </si>
  <si>
    <t>+100生命上限</t>
  </si>
  <si>
    <t>-7%受到的伤害</t>
  </si>
  <si>
    <t>技能说明</t>
  </si>
  <si>
    <t>CD</t>
  </si>
  <si>
    <t>“生命”</t>
  </si>
  <si>
    <t>等级</t>
  </si>
  <si>
    <t>“坚毅”</t>
  </si>
  <si>
    <t>“活力”</t>
  </si>
  <si>
    <t>+1物理免伤，开启后，受到的所有伤害降低100%，持续2秒。</t>
  </si>
  <si>
    <t>+2物理免伤，开启后，受到的所有伤害降低100%，持续2.5秒。</t>
  </si>
  <si>
    <t>+3物理免伤，开启后，受到的所有伤害降低100%，持续3秒。</t>
  </si>
  <si>
    <t>+4物理免伤，开启后，受到的所有伤害降低100%，持续3.5秒。</t>
  </si>
  <si>
    <t>+5物理免伤，开启后，嘲讽附近1200码范围内所有敌军单位，并且受到的所有伤害降低100%，持续4秒。</t>
  </si>
  <si>
    <t>+75生命值。</t>
  </si>
  <si>
    <t>+125生命值。</t>
  </si>
  <si>
    <t>+175生命值。</t>
  </si>
  <si>
    <t>+225生命值。</t>
  </si>
  <si>
    <t>+300生命值，开启后，提升500点生命值上限，持续10秒。</t>
  </si>
  <si>
    <t>+4力量。</t>
  </si>
  <si>
    <t>+8力量。</t>
  </si>
  <si>
    <t>+12力量。</t>
  </si>
  <si>
    <t>+16力量。</t>
  </si>
  <si>
    <t>+20力量，攻击时有一定几率对附近200码范围内的一个敌人造成等同伤害，如果没有额外目标，那么对当前目标造成50%额外伤害。</t>
  </si>
  <si>
    <t>+4智力。</t>
  </si>
  <si>
    <t>+8智力。</t>
  </si>
  <si>
    <t>+12智力。</t>
  </si>
  <si>
    <t>+16智力。</t>
  </si>
  <si>
    <t>+20智力，施法成功时，有一定几率提升50点智力，持续15秒。</t>
  </si>
  <si>
    <t>+4敏捷。</t>
  </si>
  <si>
    <t>+8敏捷。</t>
  </si>
  <si>
    <t>+12敏捷。</t>
  </si>
  <si>
    <t>+16敏捷。</t>
  </si>
  <si>
    <t>+20敏捷，攻击时有一定几率提升50%攻击速度，持续15秒。</t>
  </si>
  <si>
    <t>符文名</t>
  </si>
  <si>
    <t>“强袭”</t>
  </si>
  <si>
    <t>+10攻击强度，+15法术强度</t>
  </si>
  <si>
    <t>+20攻击强度，+30法术强度</t>
  </si>
  <si>
    <t>+30攻击强度，+45法术强度</t>
  </si>
  <si>
    <t>+40攻击强度，+60法术强度</t>
  </si>
  <si>
    <t>每秒恢复3点生命值，1点法力值。使用后立即恢复200点生命值和法力值。</t>
  </si>
  <si>
    <t>每秒恢复6点生命值，2点法力值。使用后立即恢复300点生命值和法力值。</t>
  </si>
  <si>
    <t>每秒恢复9点生命值，3点法力值。使用后立即恢复400点生命值和法力值。</t>
  </si>
  <si>
    <t>每秒恢复12点生命值，4点法力值。使用后立即恢复500点生命值和法力值。</t>
  </si>
  <si>
    <t>每秒恢复15点生命值，5点法力值。使用后立即恢复50%的生命值和30%的法力值。</t>
  </si>
  <si>
    <t>“附魔”</t>
  </si>
  <si>
    <t>造成伤害时，有一定几率冲击目标，造成100点法术伤害。</t>
  </si>
  <si>
    <t>造成伤害时，有一定几率冲击目标，造成200点法术伤害。</t>
  </si>
  <si>
    <t>造成伤害时，有一定几率冲击目标，造成300点法术伤害。</t>
  </si>
  <si>
    <t>造成伤害时，有一定几率冲击目标，造成400点法术伤害。</t>
  </si>
  <si>
    <t>造成伤害时，有一定几率冲击目标，造成400点法术伤害，10秒内如果再次触发，那么会造成额外400点法术伤害。</t>
  </si>
  <si>
    <t>+50攻击强度，+75法术强度，开启后，造成的所有伤害和治疗效果提高30%，持续15秒。</t>
  </si>
  <si>
    <t>“蛮力”</t>
  </si>
  <si>
    <t>“灵巧”</t>
  </si>
  <si>
    <t>“学识”</t>
  </si>
  <si>
    <t>神圣月光之剑</t>
  </si>
  <si>
    <t>“圣剑路德维希”</t>
  </si>
  <si>
    <t>力量</t>
  </si>
  <si>
    <t>敏捷</t>
  </si>
  <si>
    <t>智力</t>
  </si>
  <si>
    <t>生命值</t>
  </si>
  <si>
    <t>攻击强度</t>
  </si>
  <si>
    <t>暴击几率</t>
  </si>
  <si>
    <t>攻击速度</t>
  </si>
  <si>
    <t>法术强度</t>
  </si>
  <si>
    <t>法术暴击</t>
  </si>
  <si>
    <t>法术急速</t>
  </si>
  <si>
    <t>法力回复</t>
  </si>
  <si>
    <t>躲闪</t>
  </si>
  <si>
    <t>of Brute</t>
  </si>
  <si>
    <t>蛮力之</t>
  </si>
  <si>
    <t>of Dexterity</t>
  </si>
  <si>
    <t>灵巧之</t>
  </si>
  <si>
    <t>of Wisdom</t>
  </si>
  <si>
    <t>学识之</t>
  </si>
  <si>
    <t>of Champion</t>
  </si>
  <si>
    <t>勇士之</t>
  </si>
  <si>
    <t>of Butcher</t>
  </si>
  <si>
    <t>屠夫之</t>
  </si>
  <si>
    <t>of Assassin</t>
  </si>
  <si>
    <t>刺客之</t>
  </si>
  <si>
    <t>of Ranger</t>
  </si>
  <si>
    <t>of Wizard</t>
  </si>
  <si>
    <t>巫师之</t>
  </si>
  <si>
    <t>of Priest</t>
  </si>
  <si>
    <t>祭司之</t>
  </si>
  <si>
    <t>of Guardian</t>
  </si>
  <si>
    <t>护卫之</t>
  </si>
  <si>
    <t>贵族圆环</t>
  </si>
  <si>
    <t>减速之靴</t>
  </si>
  <si>
    <t>英勇面具</t>
  </si>
  <si>
    <t>勇气勋章</t>
  </si>
  <si>
    <t>灵巧头巾</t>
  </si>
  <si>
    <t>攻击之爪</t>
  </si>
  <si>
    <t>加速手套</t>
  </si>
  <si>
    <t>刺杀剑</t>
  </si>
  <si>
    <t>生命护符</t>
  </si>
  <si>
    <t>守护指环</t>
  </si>
  <si>
    <t>闪避护符</t>
  </si>
  <si>
    <t>能量垂饰</t>
  </si>
  <si>
    <t>艺人面罩</t>
  </si>
  <si>
    <t>巫医法杖</t>
  </si>
  <si>
    <t>医疗石</t>
  </si>
  <si>
    <t>魔法石</t>
  </si>
  <si>
    <t>罗密欧的过期毒药</t>
  </si>
  <si>
    <t>还能用。</t>
  </si>
  <si>
    <t>莫罗斯的幸运齿轮</t>
  </si>
  <si>
    <t>从莫罗斯的幸运怀表上面卸下来的。</t>
  </si>
  <si>
    <t>神秘腰带</t>
  </si>
  <si>
    <t>无光的新月徽记</t>
  </si>
  <si>
    <t>依稀可以看出这个徽记曾经是漂亮的银色。</t>
  </si>
  <si>
    <t>特效等级</t>
  </si>
  <si>
    <t>sufix</t>
  </si>
  <si>
    <t>prefix</t>
  </si>
  <si>
    <t>厚重的</t>
  </si>
  <si>
    <t>Heavy</t>
  </si>
  <si>
    <t>强壮的</t>
  </si>
  <si>
    <t>Strong</t>
  </si>
  <si>
    <t>锋利的</t>
  </si>
  <si>
    <t>敏捷的</t>
  </si>
  <si>
    <t>Agile</t>
  </si>
  <si>
    <t>闪耀的</t>
  </si>
  <si>
    <t>Shimering</t>
  </si>
  <si>
    <t>智慧的</t>
  </si>
  <si>
    <t>Intelligent</t>
  </si>
  <si>
    <t>Sharp</t>
  </si>
  <si>
    <t>耐久的</t>
  </si>
  <si>
    <t>生命的</t>
  </si>
  <si>
    <t>Vibrant</t>
  </si>
  <si>
    <t>Endurable</t>
  </si>
  <si>
    <t>熟练的</t>
  </si>
  <si>
    <t>Skilled</t>
  </si>
  <si>
    <t>附魔的</t>
  </si>
  <si>
    <t>Enchanted</t>
  </si>
  <si>
    <t>法术的</t>
  </si>
  <si>
    <t>Sorcerous</t>
  </si>
  <si>
    <t>8-12</t>
  </si>
  <si>
    <t>13-20</t>
  </si>
  <si>
    <t>神秘的</t>
  </si>
  <si>
    <t>Mysterious</t>
  </si>
  <si>
    <t>Cruel</t>
  </si>
  <si>
    <t>永恒的</t>
  </si>
  <si>
    <t>Eternal</t>
  </si>
  <si>
    <t>2-3</t>
  </si>
  <si>
    <t>1-2</t>
  </si>
  <si>
    <t>1-3</t>
  </si>
  <si>
    <t>护甲</t>
  </si>
  <si>
    <t>稳固的</t>
  </si>
  <si>
    <t>Steady</t>
  </si>
  <si>
    <t>坚硬的</t>
  </si>
  <si>
    <t>Tough</t>
  </si>
  <si>
    <t>3-5</t>
  </si>
  <si>
    <t>of Wind Serpent</t>
  </si>
  <si>
    <t>风蛇之</t>
  </si>
  <si>
    <t>of Snake</t>
  </si>
  <si>
    <t>灵蛇之</t>
  </si>
  <si>
    <t>5-10</t>
  </si>
  <si>
    <t>活力之</t>
  </si>
  <si>
    <t>of Vitality</t>
  </si>
  <si>
    <t>游侠之</t>
  </si>
  <si>
    <t>精通之</t>
  </si>
  <si>
    <t>of Mastery</t>
  </si>
  <si>
    <t>模糊之</t>
  </si>
  <si>
    <t>of Blur</t>
  </si>
  <si>
    <t>堡垒之</t>
  </si>
  <si>
    <t>of Stronghold</t>
  </si>
  <si>
    <t>深海之</t>
  </si>
  <si>
    <t>of Deep Sea</t>
  </si>
  <si>
    <t>虚空之</t>
  </si>
  <si>
    <t>of Void</t>
  </si>
  <si>
    <t>of Quickness</t>
  </si>
  <si>
    <t>致命之</t>
  </si>
  <si>
    <t>of Lethality</t>
  </si>
  <si>
    <t>快速之</t>
  </si>
  <si>
    <t>残忍的</t>
  </si>
  <si>
    <t>Lore</t>
  </si>
  <si>
    <t>The master piece by Griswold the Undead. On the unglazed handle six obscure runes glow: Vex-Hel-El-Eld-Zod-Eth.</t>
  </si>
  <si>
    <t>Enigma</t>
  </si>
  <si>
    <t>Not recorded.</t>
  </si>
  <si>
    <t>Call To Arms</t>
  </si>
  <si>
    <t>When Zakarum was exiled, he led a mercenary team. It is this very battle axe and his Holy Shield that lead his brothers through the bodies of countless enemies.</t>
  </si>
  <si>
    <t>Woestave</t>
  </si>
  <si>
    <t>Windforce</t>
  </si>
  <si>
    <t>Derangement of C'Thun</t>
  </si>
  <si>
    <t>Although the main body of the Old God C'Thun was eliminated, the faceless one formed by his degraded tentacles was everywhere in the abyss of the earth.</t>
  </si>
  <si>
    <t>Might of the Angel of Justice</t>
  </si>
  <si>
    <t>The armor used by Tyrael, the Archangel of Wisdom when he was once the incarnation of justice.</t>
  </si>
  <si>
    <t>Infinity</t>
  </si>
  <si>
    <t>Infinity is the essence of the Will o'wisps. The energy of lightning contained in it excites the prophet Drexel. It is said that the soul of the bleak soul with a green cloud-like halo is a nightmare for all adventurers.</t>
  </si>
  <si>
    <t>Insight</t>
  </si>
  <si>
    <t>In the fight against the forest trolls, the Blood Elf Rangers used this enchanted orb from Kirin Tor and eventually succeeded in establishing Quel'Thalas.</t>
  </si>
  <si>
    <t>巨神之刃</t>
  </si>
  <si>
    <t>Colossus Blade</t>
  </si>
  <si>
    <t>Circlet of Nobility</t>
  </si>
  <si>
    <t>Helm of Valor</t>
  </si>
  <si>
    <t>Medalion of Courage</t>
  </si>
  <si>
    <t>Hood of Cunning</t>
  </si>
  <si>
    <t>Claws of Attack</t>
  </si>
  <si>
    <t>Gloves of Haste</t>
  </si>
  <si>
    <t>Sword of Assassination</t>
  </si>
  <si>
    <t>Vitality Periapt</t>
  </si>
  <si>
    <t>Ring of Protection</t>
  </si>
  <si>
    <t>Talisman of Evasion</t>
  </si>
  <si>
    <t>Mana Periapt</t>
  </si>
  <si>
    <t>Sobi Mask</t>
  </si>
  <si>
    <t>Health Stone</t>
  </si>
  <si>
    <t>Mana Stone</t>
  </si>
  <si>
    <t>Romulo's Expired Poison</t>
  </si>
  <si>
    <t>Still usable.</t>
  </si>
  <si>
    <t>Moroes' Lucky Gear</t>
  </si>
  <si>
    <t>Runed Belt</t>
  </si>
  <si>
    <t>所谓护腕，是对食人魔而言。</t>
  </si>
  <si>
    <t>Unglazed Icon of the Crescent</t>
  </si>
  <si>
    <t>It can be seen vaguely that this icon was once beautiful silver.</t>
  </si>
  <si>
    <t>A rough sword, the workmanship is not very good. But it's the most popular production weapons in Harrogath.</t>
  </si>
  <si>
    <t>All the former 20 are trash!</t>
  </si>
  <si>
    <t>Limited edition, but it's a goblin product after all. So use it with caution.</t>
  </si>
  <si>
    <t>Warsong Battle Drums</t>
  </si>
  <si>
    <t>High morale.</t>
  </si>
  <si>
    <t>Troll Bane</t>
  </si>
  <si>
    <t>Gorehowl</t>
  </si>
  <si>
    <t>Much better than Dragonspine Trophy.</t>
  </si>
  <si>
    <t>Armor of the Damned</t>
  </si>
  <si>
    <t>Bulwark of the Amani Empire</t>
  </si>
  <si>
    <t>The signet originally belongs to a demon lord and was later stolen by an orc thief.</t>
  </si>
  <si>
    <t>Aran's Soothing Emerald</t>
  </si>
  <si>
    <t>Aran had made all kinds of precious stones into soothing gems. It should be a sapphire that adventurers are most familiar with.</t>
  </si>
  <si>
    <t>Pure Arcane</t>
  </si>
  <si>
    <t>The Hex Lord is now strong enough to no longer need such trinkets.</t>
  </si>
  <si>
    <t>The dark flame at the end of the staff is so pure and contains tremendous energy.</t>
  </si>
  <si>
    <t>The ring was crafted to fight against the Lord of Fire's legion. But now its ability of fire resistance has lost.</t>
  </si>
  <si>
    <t>Orb of the Sin'dorei</t>
  </si>
  <si>
    <t>The glory sign of remarkable bloodelf defenders.</t>
  </si>
  <si>
    <t>Reforged Badge of Tenacity</t>
  </si>
  <si>
    <t>Originally forged by a demon overseer named Shartuul.</t>
  </si>
  <si>
    <t>Light's Justice</t>
  </si>
  <si>
    <t>Open your heart to the light.</t>
  </si>
  <si>
    <t>Benediction</t>
  </si>
  <si>
    <t>Behind the light, it's shadow.</t>
  </si>
  <si>
    <t>Horn of Cenarius</t>
  </si>
  <si>
    <t>This Night Elf artifact is said to be able to summon the souls of all night elves.</t>
  </si>
  <si>
    <t>Banner of the Horde</t>
  </si>
  <si>
    <t>With the tribal glory, the head of the enemies were left behind.</t>
  </si>
  <si>
    <t>Kelen's Dagger of Assassination</t>
  </si>
  <si>
    <t>Kelen is not just a master escaper.</t>
  </si>
  <si>
    <t>Rhokdelar</t>
  </si>
  <si>
    <t>Longbow of the Ancient Keepers</t>
  </si>
  <si>
    <t>Rage Winterchill's Phylactery</t>
  </si>
  <si>
    <t>For some people, the value of his phylactery is greater than the Chronicle of Dark Secrets.</t>
  </si>
  <si>
    <t>Anathema</t>
  </si>
  <si>
    <t>Before the shadows, it's light.</t>
  </si>
  <si>
    <t>Rare Shimmer Weed</t>
  </si>
  <si>
    <t>Gathered from Thunder Mountain, this shimmer weed seems to have real thunder energy.</t>
  </si>
  <si>
    <t>BOSS 掉落: 35% 橙色装备 + 65%橙色紫色消耗品 / 1 职业紫装 / 25% 绿装 + 75% 紫色BOSS / 5% 橙色全部 + 95% 绿色全部</t>
  </si>
  <si>
    <t>大修补匠</t>
  </si>
  <si>
    <t>娜迦女巫</t>
  </si>
  <si>
    <t>潮汐男爵</t>
  </si>
  <si>
    <t>术士</t>
  </si>
  <si>
    <t>深渊执政官</t>
  </si>
  <si>
    <t>恶魔守卫</t>
  </si>
  <si>
    <t>妖术领主</t>
  </si>
  <si>
    <t>ID</t>
  </si>
  <si>
    <t>Qlvl</t>
  </si>
  <si>
    <t>Attr CN</t>
  </si>
  <si>
    <t>Attr EN</t>
  </si>
  <si>
    <t>+#力量</t>
  </si>
  <si>
    <t>+#敏捷</t>
  </si>
  <si>
    <t>+#智力</t>
  </si>
  <si>
    <t>+#所有属性</t>
  </si>
  <si>
    <t>+#生命上限</t>
  </si>
  <si>
    <t>+#法力上限</t>
  </si>
  <si>
    <t>+#攻击强度</t>
  </si>
  <si>
    <t>+#攻击暴击</t>
  </si>
  <si>
    <t>+#法术强度</t>
  </si>
  <si>
    <t>+#法术暴击</t>
  </si>
  <si>
    <t>+#法术急速</t>
  </si>
  <si>
    <t>+#护甲</t>
  </si>
  <si>
    <t>+#躲闪</t>
  </si>
  <si>
    <t>-#受到的伤害</t>
  </si>
  <si>
    <t>-#受到的法术伤害</t>
  </si>
  <si>
    <t>每秒流失#生命值</t>
  </si>
  <si>
    <t>每秒回复#点生命值</t>
  </si>
  <si>
    <t>每秒回复#点法力值</t>
  </si>
  <si>
    <t>+#伤害和治疗</t>
  </si>
  <si>
    <t>+#格挡几率</t>
  </si>
  <si>
    <t>+#格挡值</t>
  </si>
  <si>
    <t>+#移动速度</t>
  </si>
  <si>
    <t>+#力量每英雄等级</t>
  </si>
  <si>
    <t>+#生命上限每英雄等级</t>
  </si>
  <si>
    <t>+#攻击强度每英雄等级</t>
  </si>
  <si>
    <t>使用：回复#点生命值</t>
  </si>
  <si>
    <t>使用：回复#点法力值</t>
  </si>
  <si>
    <t>Type</t>
  </si>
  <si>
    <t>命中：有25%的几率造成#点法术伤害</t>
  </si>
  <si>
    <t>使用：提高30%的躲闪几率，持续#秒</t>
  </si>
  <si>
    <t>使用：提高#点智力，持续20秒</t>
  </si>
  <si>
    <t>使用：提高300点移动速度，持续#秒，可能故障</t>
  </si>
  <si>
    <t>+#受到的治疗</t>
  </si>
  <si>
    <t>赋予战歌光环：提升600码范围内所有友军造成的伤害和治疗#，受到的治疗10%</t>
  </si>
  <si>
    <t>命中：有#的几率提高30%的攻击速度，持续5秒</t>
  </si>
  <si>
    <t>法术伤害造成暴击：积累一层秘法能量，在积累到三层以后会自动释放，对目标造成#点法术伤害</t>
  </si>
  <si>
    <t>使用：提高#点法术强度，持续15秒</t>
  </si>
  <si>
    <t>造成法术伤害：有1%的几率回复#点法力值</t>
  </si>
  <si>
    <t>辛多雷之盾能提供#额外的伤害减免，并且在开启时可以强迫附近所有敌人攻击你</t>
  </si>
  <si>
    <t>生存本能可以提供#额外的生命值和生命上限</t>
  </si>
  <si>
    <t>治疗祷言可以提升目标#点护甲</t>
  </si>
  <si>
    <t>勇气点数的获取速度提升#</t>
  </si>
  <si>
    <t>对生命值少于30%的目标造成#的额外伤害</t>
  </si>
  <si>
    <t>暴风雪造成伤害时，有#的几率对目标立即施放寒冰箭</t>
  </si>
  <si>
    <t>精髓榨取能让目标身上的痛延长#秒</t>
  </si>
  <si>
    <t>风暴打击有#额外的几率冷却大地震击</t>
  </si>
  <si>
    <t>使用：命令怒吼，提升附近900码范围内所有友军的最大生命值#，持续75秒</t>
  </si>
  <si>
    <t>命中：降低目标攻击速度#</t>
  </si>
  <si>
    <t>命中：降低目标护甲#点</t>
  </si>
  <si>
    <t>命中：降低目标命中几率#</t>
  </si>
  <si>
    <t>命中：降低目标造成的伤害和治疗#</t>
  </si>
  <si>
    <t>命中：降低目标受到的治疗#</t>
  </si>
  <si>
    <t>命中：有#的几率击退敌人</t>
  </si>
  <si>
    <t>命中：提升1%的攻击速度，最多#，持续3秒</t>
  </si>
  <si>
    <t>使用：释放所有神圣能量以治疗自己，每点神圣能量治疗#点生命值</t>
  </si>
  <si>
    <t>造成法术伤害：有10%的几率施放闪电链，造成#点法术伤害</t>
  </si>
  <si>
    <t>赋予信念光环：使附近600码范围内所有敌人受到的法术伤害提高#</t>
  </si>
  <si>
    <t>赋予冥想光环：使附近600码范围内的所有友军每秒回复#点法力值</t>
  </si>
  <si>
    <t>造成法术伤害：有10%的几率使敌人中毒，每秒造成#点法术伤害</t>
  </si>
  <si>
    <t>命中：有10%的几率消耗5%的法力值，向前方释放一道月光波，对直线上的敌人造成#点法术伤害</t>
  </si>
  <si>
    <t>+# Strength</t>
  </si>
  <si>
    <t>+# Agility</t>
  </si>
  <si>
    <t>+# Intelligence</t>
  </si>
  <si>
    <t>+# All stats</t>
  </si>
  <si>
    <t>+# Attack power</t>
  </si>
  <si>
    <t>+# Spell power</t>
  </si>
  <si>
    <t>+# Spell haste</t>
  </si>
  <si>
    <t>+# Armor</t>
  </si>
  <si>
    <t>+# Dodge chance</t>
  </si>
  <si>
    <t>+# Damage and healing dealt</t>
  </si>
  <si>
    <t>+# Healing taken</t>
  </si>
  <si>
    <t>-# All damage taken</t>
  </si>
  <si>
    <t>+# Block chance</t>
  </si>
  <si>
    <t>+# Block points</t>
  </si>
  <si>
    <t>+# Movement speed</t>
  </si>
  <si>
    <t>邪恶攻击有#的几率造成麻痹效果，降低目标施法速度20%，并获得一个额外的连击点</t>
  </si>
  <si>
    <t>黑箭数量增加#枝</t>
  </si>
  <si>
    <t>使用：投掷一个巫毒瓶到目标区域，释放出里面的邪恶生物，对区域内的敌人造成#点持续的法术伤害</t>
  </si>
  <si>
    <t>Use: Increase spell power by #, lasts for 15 seconds</t>
  </si>
  <si>
    <t>Use: Increase dodge chance by 30%, lasts for # seconds</t>
  </si>
  <si>
    <t>Use: Increase movement speed by 300, lasts for # seconds. Possible failures.</t>
  </si>
  <si>
    <t>Regenerates # more valor points</t>
  </si>
  <si>
    <t>受到普通攻击：降低目标的攻击强度#点</t>
  </si>
  <si>
    <t>命中：有15%的几率施展剧毒新星，对600码范围内的敌人造成#点持续的法术伤害</t>
  </si>
  <si>
    <t># chance to cast an instant Frost Bolt to targets damaged by Blizzard</t>
  </si>
  <si>
    <t>每第三次普通攻击：消耗5%的法力值，引爆月光，对附近的敌人造成#点法术伤害</t>
  </si>
  <si>
    <t>Prayer of healing increases armor of target by #</t>
  </si>
  <si>
    <t>Marrow Squeeze extends the Pain on target by # seconds</t>
  </si>
  <si>
    <t>Grant Aura of Warsong: All allies deal # more damage and healing, take 10% more healing within 600 yards</t>
  </si>
  <si>
    <t>Shield of Sin'dorei provides # extra damage reduction, and forces all nearby enemies to attack you</t>
  </si>
  <si>
    <t>命中：有15%的几率施放死亡缠绕，对目标造成#点法术伤害并使其受到的伤害提高3%</t>
  </si>
  <si>
    <t>赋予邪恶光环：使附近600码范围内所有友军每秒回复#点生命值</t>
  </si>
  <si>
    <t>+#移动速度每英雄等级</t>
  </si>
  <si>
    <t>对非英雄目标造成的伤害提高#</t>
  </si>
  <si>
    <t>Deals # extra damage to non-hero targets</t>
  </si>
  <si>
    <t>命中：有20%的概率造成流血效果，使目标受到#点持续的物理伤害，持续10秒</t>
  </si>
  <si>
    <t>命中：有5%的几率使目标昏迷#秒</t>
  </si>
  <si>
    <t>命中：有5%的几率提高#的攻击暴击，持续5秒</t>
  </si>
  <si>
    <t>每秒吸取附近所有敌人#点生命值到自身</t>
  </si>
  <si>
    <t>物品</t>
  </si>
  <si>
    <t>Item</t>
  </si>
  <si>
    <t>Attr ID</t>
  </si>
  <si>
    <t>Lo</t>
  </si>
  <si>
    <t>Hi</t>
  </si>
  <si>
    <t>+#%攻击速度</t>
  </si>
  <si>
    <t>+#% Attack speed</t>
  </si>
  <si>
    <t>+#护甲每英雄等级</t>
  </si>
  <si>
    <t>Sort</t>
  </si>
  <si>
    <t>提高冰冷法术的伤害#</t>
  </si>
  <si>
    <t>Increase ice spell damage by #</t>
  </si>
  <si>
    <t>+# Max HP</t>
  </si>
  <si>
    <t>Lost # HP per second during combat</t>
  </si>
  <si>
    <t>Absorb # HP from all enemies nearby every second</t>
  </si>
  <si>
    <t>Survival Instincts provides # extra healing and max HP</t>
  </si>
  <si>
    <t>Use: Battle Orders, increases # max HP to all allies within 900 yards, lasts for 75 seconds</t>
  </si>
  <si>
    <t>Use: Release all holy power to heal yourself, each point heals # HP</t>
  </si>
  <si>
    <t>+# Strength/level</t>
  </si>
  <si>
    <t>+# Max HP/level</t>
  </si>
  <si>
    <t>+# Attack power/level</t>
  </si>
  <si>
    <t>+# Armor/level</t>
  </si>
  <si>
    <t>+# Movement speed/level</t>
  </si>
  <si>
    <t>+# Max MP</t>
  </si>
  <si>
    <t>+# Attack critical</t>
  </si>
  <si>
    <t>+# Spell critical</t>
  </si>
  <si>
    <t>Regens # MP per second</t>
  </si>
  <si>
    <t>Regens # HP per second</t>
  </si>
  <si>
    <t>Use: Regens # MP</t>
  </si>
  <si>
    <t>Use: Regens # HP</t>
  </si>
  <si>
    <t>Sinister Strike has a # chance to paralyze target, reduce target spell haste by 20% and gain an extra combo point</t>
  </si>
  <si>
    <t>On Attack: Increase attack speed by 1% per attack, stacks up to #, lasts for 3 seconds</t>
  </si>
  <si>
    <t>On Attack: # chance to knock back target</t>
  </si>
  <si>
    <t>On Attack: # chance to increase 30% attack speed, lasts for 5 seconds</t>
  </si>
  <si>
    <t>On Attack: Decrease target healing taken by #</t>
  </si>
  <si>
    <t>On Attack: Decrease target armor by #</t>
  </si>
  <si>
    <t>On Attack: Decrease target attack speed by #</t>
  </si>
  <si>
    <t>On Attack: Decrease target movement speed by #</t>
  </si>
  <si>
    <t>On Attack: Decrease target damage and healing dealt by #</t>
  </si>
  <si>
    <t>Grant Aura of Meditation: All allies within 600 yards regen # MP per second</t>
  </si>
  <si>
    <t>Grant Aura of Unholy: All allies within 600 yards regen # HP per second</t>
  </si>
  <si>
    <t>On Attacked: Decreases attacker's attack power by #</t>
  </si>
  <si>
    <t>Abbr</t>
  </si>
  <si>
    <t>STR</t>
  </si>
  <si>
    <t>AGI</t>
  </si>
  <si>
    <t>INT</t>
  </si>
  <si>
    <t>STRPL</t>
  </si>
  <si>
    <t>ALLSTAT</t>
  </si>
  <si>
    <t>HP</t>
  </si>
  <si>
    <t>HPPCT</t>
  </si>
  <si>
    <t>HPPL</t>
  </si>
  <si>
    <t>MP</t>
  </si>
  <si>
    <t>AP</t>
  </si>
  <si>
    <t>APPL</t>
  </si>
  <si>
    <t>CRIT</t>
  </si>
  <si>
    <t>IAS</t>
  </si>
  <si>
    <t>SP</t>
  </si>
  <si>
    <t>SCRIT</t>
  </si>
  <si>
    <t>SHASTE</t>
  </si>
  <si>
    <t>DEF</t>
  </si>
  <si>
    <t>DEFPL</t>
  </si>
  <si>
    <t>BR</t>
  </si>
  <si>
    <t>BP</t>
  </si>
  <si>
    <t>DODGE</t>
  </si>
  <si>
    <t>DR</t>
  </si>
  <si>
    <t>MDR</t>
  </si>
  <si>
    <t>AMP</t>
  </si>
  <si>
    <t>HAMP</t>
  </si>
  <si>
    <t>MREG</t>
  </si>
  <si>
    <t>HREG</t>
  </si>
  <si>
    <t>HLOST</t>
  </si>
  <si>
    <t>MS</t>
  </si>
  <si>
    <t>MSPL</t>
  </si>
  <si>
    <t>LP</t>
  </si>
  <si>
    <t>BM_VALOR</t>
  </si>
  <si>
    <t>RG_ONESHOT</t>
  </si>
  <si>
    <t>RG_RUSH</t>
  </si>
  <si>
    <t>CRKILLER</t>
  </si>
  <si>
    <t>MCVT</t>
  </si>
  <si>
    <t>KG_REGRCD</t>
  </si>
  <si>
    <t>LEECHAURA</t>
  </si>
  <si>
    <t>PR_POHDEF</t>
  </si>
  <si>
    <t>DR_MAXHP</t>
  </si>
  <si>
    <t>PL_SHOCK</t>
  </si>
  <si>
    <t>PR_SHIELD</t>
  </si>
  <si>
    <t>CT_PAIN</t>
  </si>
  <si>
    <t>BD_SHIELD</t>
  </si>
  <si>
    <t>RG_PARALZ</t>
  </si>
  <si>
    <t>PL_LIGHT</t>
  </si>
  <si>
    <t>DR_CDR</t>
  </si>
  <si>
    <t>SM_LASH</t>
  </si>
  <si>
    <t>DK_ARROW</t>
  </si>
  <si>
    <t>MG_FDMG</t>
  </si>
  <si>
    <t>MG_BLZ</t>
  </si>
  <si>
    <t>ATK_ML</t>
  </si>
  <si>
    <t>ATK_LL</t>
  </si>
  <si>
    <t>ATK_LLML</t>
  </si>
  <si>
    <t>ATK_CTHUN</t>
  </si>
  <si>
    <t>ATK_WF</t>
  </si>
  <si>
    <t>ATK_LION</t>
  </si>
  <si>
    <t>ATK_MOONWAVE</t>
  </si>
  <si>
    <t>ATK_POISNOVA</t>
  </si>
  <si>
    <t>ATK_COIL</t>
  </si>
  <si>
    <t>ATK_BLEED</t>
  </si>
  <si>
    <t>ATK_MD</t>
  </si>
  <si>
    <t>ATK_MDC</t>
  </si>
  <si>
    <t>ATK_STUN</t>
  </si>
  <si>
    <t>ATK_CRIT</t>
  </si>
  <si>
    <t>ATK_AMP</t>
  </si>
  <si>
    <t>ATK_MDK</t>
  </si>
  <si>
    <t>ATK_MORTAL</t>
  </si>
  <si>
    <t>ATK_MISS</t>
  </si>
  <si>
    <t>ATK_DDEF</t>
  </si>
  <si>
    <t>ATK_DMS</t>
  </si>
  <si>
    <t>ATK_DAS</t>
  </si>
  <si>
    <t>ATK_WEAK</t>
  </si>
  <si>
    <t>3ATK_MOONEXP</t>
  </si>
  <si>
    <t>MD_MREGEN</t>
  </si>
  <si>
    <t>MD_POISON</t>
  </si>
  <si>
    <t>MD_CHAIN</t>
  </si>
  <si>
    <t>MDC_ARCANE</t>
  </si>
  <si>
    <t>DT_MREGEN</t>
  </si>
  <si>
    <t>ATKED_WEAK</t>
  </si>
  <si>
    <t>HEAL_HOLY</t>
  </si>
  <si>
    <t>AURA_CONVIC</t>
  </si>
  <si>
    <t>AURA_MEDITA</t>
  </si>
  <si>
    <t>AURA_WARSONG</t>
  </si>
  <si>
    <t>AURA_UNHOLY</t>
  </si>
  <si>
    <t>USE_TP</t>
  </si>
  <si>
    <t>USE_BATTLE</t>
  </si>
  <si>
    <t>USE_MREGEN</t>
  </si>
  <si>
    <t>USE_HREGEN</t>
  </si>
  <si>
    <t>USE_VOODOO</t>
  </si>
  <si>
    <t>USE_INT</t>
  </si>
  <si>
    <t>USE_SP</t>
  </si>
  <si>
    <t>USE_DODGE</t>
  </si>
  <si>
    <t>USE_MS</t>
  </si>
  <si>
    <t>USE_CTHUN</t>
  </si>
  <si>
    <t>USE_HOLYHEAL</t>
  </si>
  <si>
    <t>使用：传送到一个友军身后#</t>
  </si>
  <si>
    <t>Use: Teleports to an ally#</t>
  </si>
  <si>
    <t>对生命值少于自己的目标造成一击必杀#</t>
  </si>
  <si>
    <t>One-shot target when it's HP is less than yours#</t>
  </si>
  <si>
    <t>将普通攻击转化为法术伤害#</t>
  </si>
  <si>
    <t>神圣震击一定能造成极效治疗#</t>
  </si>
  <si>
    <t>Holy Shock always deals critical healing#</t>
  </si>
  <si>
    <t>移除护盾术造成的虚弱效果#</t>
  </si>
  <si>
    <t>Removes weakness effect of Shield#</t>
  </si>
  <si>
    <t>闪耀之光可以驱散一个有害的法术效果#</t>
  </si>
  <si>
    <t>Flash Light dispels one debuff from target#</t>
  </si>
  <si>
    <t>攻击汲取#法力</t>
  </si>
  <si>
    <t>攻击汲取#生命</t>
  </si>
  <si>
    <t>攻击汲取#生命和法力</t>
  </si>
  <si>
    <t>攻击附加#点法术伤害</t>
  </si>
  <si>
    <t>攻击附加#点法术伤害，对受到伤害的敌人造成更高伤害</t>
  </si>
  <si>
    <t>+# Life and mana stolen per hit</t>
  </si>
  <si>
    <t>+# Life stolen per hit</t>
  </si>
  <si>
    <t>+# Mana stolen per hit</t>
  </si>
  <si>
    <t>强化|cff33ff33装备特效|r+#</t>
  </si>
  <si>
    <t>Improve item |cff33ff33special power|r + #</t>
  </si>
  <si>
    <t>命中：降低目标移动速度#</t>
  </si>
  <si>
    <t>On Attack: Target takes # extra damage</t>
  </si>
  <si>
    <t>命中：标记目标，使其受到的伤害提高#</t>
  </si>
  <si>
    <t>Regens MP from # of the damage taken</t>
  </si>
  <si>
    <t>从受到的伤害中回复#的法力值</t>
  </si>
  <si>
    <t>使用：获得上古狂乱的效果，提升100%攻击速度，受到的伤害提高#</t>
  </si>
  <si>
    <t>受到治疗：积累1点神圣能量，最多#点</t>
  </si>
  <si>
    <t>On Healed: Charges 1 holy power, stacks up to # points</t>
  </si>
  <si>
    <t xml:space="preserve">        
 </t>
  </si>
  <si>
    <t>至尊X戒</t>
  </si>
  <si>
    <t>The X Ring</t>
  </si>
  <si>
    <t>LPF</t>
  </si>
  <si>
    <t>Use: Increase attack speed by 100%, take # extra damage (unique)</t>
  </si>
  <si>
    <t>Cate</t>
  </si>
  <si>
    <t>Number of Dark Arrows increased by # (unique)</t>
  </si>
  <si>
    <t>Storm Lash has # extra chance to cooldown Earth Shock (unique)</t>
  </si>
  <si>
    <t>Sinister Strike and Eviscerate deal # extra damage to target below 30% max HP</t>
  </si>
  <si>
    <t>Reduce cooldown of Instant Regrowth by # seconds (unique)</t>
  </si>
  <si>
    <t>Reduce cooldown of Survival Instincts by # seconds (unique)</t>
  </si>
  <si>
    <t>ABBR</t>
  </si>
  <si>
    <t>愈合的瞬发效果的冷却时间缩短#秒（唯一）</t>
  </si>
  <si>
    <t>Moonlight Greatsword</t>
  </si>
  <si>
    <t>降低生存本能的冷却时间#秒（唯一）</t>
  </si>
  <si>
    <t>命中：有15%的几率施展死亡缠绕，对目标造成400点伤害并使其受到的伤害提高3%。（3件套装）</t>
  </si>
  <si>
    <t>+10所有属性（4件套装）</t>
  </si>
  <si>
    <t>赋予邪恶光环，使附近所有友军的生命回复提升20点。（4件套装）</t>
  </si>
  <si>
    <t>+10%攻击速度（2件套装）</t>
  </si>
  <si>
    <t>命中：吸取造成的伤害9%的法力值。（3件套装）</t>
  </si>
  <si>
    <t>对攻击目标会造成额外的法术伤害，对受伤的目标造成更高伤害。（4件套装）</t>
  </si>
  <si>
    <t>Determination of Vengeance</t>
  </si>
  <si>
    <t>Stratholme Tragedy</t>
  </si>
  <si>
    <t>Patricide</t>
  </si>
  <si>
    <t>Fallen of Arthas</t>
  </si>
  <si>
    <t>The determination to revenge Mal'Ganis is unshakeable.</t>
  </si>
  <si>
    <t>In disregard of Jaina's advice, Stratholme became a hell on earth in merely one night.</t>
  </si>
  <si>
    <t>One last step!</t>
  </si>
  <si>
    <t>A gift from the Lich King.</t>
  </si>
  <si>
    <t>Belt of Giant</t>
  </si>
  <si>
    <t>Boots of Quel'Thalas</t>
  </si>
  <si>
    <t>Robe of Magi</t>
  </si>
  <si>
    <t>Dealing Magical Damage or Healing: 1% chance to regen # MP</t>
  </si>
  <si>
    <t>Magic Book</t>
  </si>
  <si>
    <t>Crystal Ball</t>
  </si>
  <si>
    <t>Long Staff</t>
  </si>
  <si>
    <t>Boots of Speed</t>
  </si>
  <si>
    <t>3-7</t>
  </si>
  <si>
    <t>8-15</t>
  </si>
  <si>
    <t>113-225</t>
  </si>
  <si>
    <t>5-9</t>
  </si>
  <si>
    <t>68-135</t>
  </si>
  <si>
    <t>4-7</t>
  </si>
  <si>
    <t>57-112</t>
  </si>
  <si>
    <t>10-20</t>
  </si>
  <si>
    <t>1-1</t>
  </si>
  <si>
    <t>6-11</t>
  </si>
  <si>
    <t>2-5</t>
  </si>
  <si>
    <t>A bracelet belongs to an ogre.</t>
  </si>
  <si>
    <t>Disassembled from Moroes' Lucky Pocket Watch.</t>
  </si>
  <si>
    <t>You know this blade...</t>
  </si>
  <si>
    <t>The axe of Grom Hellscream has sown terror across hundreds of battlefields.</t>
  </si>
  <si>
    <t>The blood letter.</t>
  </si>
  <si>
    <t>Slow, Curse, Weakness, Misfortune</t>
  </si>
  <si>
    <t>Megatorque despises this, he thinks that one simple capacitor can achieve this effect.</t>
  </si>
  <si>
    <t>Cause of the great plague.</t>
  </si>
  <si>
    <t>The wind carries life for those enveloped in its flow, and death for those arrayed against it.</t>
  </si>
  <si>
    <t>Zanzil *makes* friends by these small vials.</t>
  </si>
  <si>
    <t>Ludwig the Holy Blade.</t>
  </si>
  <si>
    <t>3 Items</t>
  </si>
  <si>
    <t>4 Items</t>
  </si>
  <si>
    <t>2 Items</t>
  </si>
  <si>
    <t>It still seems to linger with the resentment of the first guardian warrior of the Brothers Guild.</t>
  </si>
  <si>
    <t>buffaid</t>
  </si>
  <si>
    <t>buffbid</t>
  </si>
  <si>
    <t>buffpolar</t>
  </si>
  <si>
    <t>bufftype</t>
  </si>
  <si>
    <t>bufftip</t>
  </si>
  <si>
    <t>buffuber</t>
  </si>
  <si>
    <t>A07D</t>
  </si>
  <si>
    <t>A0CS</t>
  </si>
  <si>
    <t>B05O</t>
  </si>
  <si>
    <t>A06A</t>
  </si>
  <si>
    <t>B02W</t>
  </si>
  <si>
    <t>P</t>
  </si>
  <si>
    <t>M</t>
  </si>
  <si>
    <t>N</t>
  </si>
  <si>
    <t>Fortitude</t>
  </si>
  <si>
    <t xml:space="preserve">Armor is increased. </t>
  </si>
  <si>
    <t>Paralysis Poison</t>
  </si>
  <si>
    <t>Spell cast speed is decreased.</t>
  </si>
  <si>
    <t>A0CR</t>
  </si>
  <si>
    <t>B05N</t>
  </si>
  <si>
    <t>Deranged</t>
  </si>
  <si>
    <t>Attack speed is increased.</t>
  </si>
  <si>
    <t>B03F</t>
  </si>
  <si>
    <t>Power of Storm</t>
  </si>
  <si>
    <t>A063</t>
  </si>
  <si>
    <t>B02R</t>
  </si>
  <si>
    <t>Poison</t>
  </si>
  <si>
    <t>Bleed</t>
  </si>
  <si>
    <t>Takes magical damage over time.</t>
  </si>
  <si>
    <t>B00D</t>
  </si>
  <si>
    <t>A02B</t>
  </si>
  <si>
    <t>Death Coil</t>
  </si>
  <si>
    <t>Takes increased damage.</t>
  </si>
  <si>
    <t>B00J</t>
  </si>
  <si>
    <t>A02C</t>
  </si>
  <si>
    <t>Takes physical damage over time.</t>
  </si>
  <si>
    <t>A02D</t>
  </si>
  <si>
    <t>B00N</t>
  </si>
  <si>
    <t>Attack critical chance is increased by 100%.</t>
  </si>
  <si>
    <t>A0CQ</t>
  </si>
  <si>
    <t>B05L</t>
  </si>
  <si>
    <t>Rotten</t>
  </si>
  <si>
    <t>Healing taken is decreased.</t>
  </si>
  <si>
    <t>Attack speed is decreased.</t>
  </si>
  <si>
    <t>Movement speed is decreased.</t>
  </si>
  <si>
    <t>Attack power is decreased.</t>
  </si>
  <si>
    <t>On Attack: Decrease target attack accuracy by #</t>
  </si>
  <si>
    <t>Critical</t>
  </si>
  <si>
    <t>A0CO</t>
  </si>
  <si>
    <t>B05K</t>
  </si>
  <si>
    <t>Dizzy</t>
  </si>
  <si>
    <t>Attack accuracy is decreased.</t>
  </si>
  <si>
    <t>A0CN</t>
  </si>
  <si>
    <t>B05J</t>
  </si>
  <si>
    <t>Fragile</t>
  </si>
  <si>
    <t>Armor is decreased.</t>
  </si>
  <si>
    <t>A0CM</t>
  </si>
  <si>
    <t>B05I</t>
  </si>
  <si>
    <t>Fatigue</t>
  </si>
  <si>
    <t>A0CL</t>
  </si>
  <si>
    <t>B05H</t>
  </si>
  <si>
    <t>Slow</t>
  </si>
  <si>
    <t>A0CP</t>
  </si>
  <si>
    <t>B05M</t>
  </si>
  <si>
    <t>Damage and healing dealt is decreased.</t>
  </si>
  <si>
    <t>Weakened</t>
  </si>
  <si>
    <t>A06O</t>
  </si>
  <si>
    <t>B032</t>
  </si>
  <si>
    <t>Voodoo Poison</t>
  </si>
  <si>
    <t>A06M</t>
  </si>
  <si>
    <t>B031</t>
  </si>
  <si>
    <t>The Damned</t>
  </si>
  <si>
    <t>A065</t>
  </si>
  <si>
    <t>B02S</t>
  </si>
  <si>
    <t>Takes increased magical damage.</t>
  </si>
  <si>
    <t>A07C</t>
  </si>
  <si>
    <t>B03E</t>
  </si>
  <si>
    <t>Warsong</t>
  </si>
  <si>
    <t>Damage and healing dealt is increased, takes increased healing.</t>
  </si>
  <si>
    <t>A068</t>
  </si>
  <si>
    <t>B02V</t>
  </si>
  <si>
    <t>Call to Arms</t>
  </si>
  <si>
    <t>Max HP is increased.</t>
  </si>
  <si>
    <t>A06F</t>
  </si>
  <si>
    <t>B02Z</t>
  </si>
  <si>
    <t>Silver Crescent</t>
  </si>
  <si>
    <t>Intelligence is increased.</t>
  </si>
  <si>
    <t>A07E</t>
  </si>
  <si>
    <t>B03G</t>
  </si>
  <si>
    <t>Hex Power</t>
  </si>
  <si>
    <t>Spell power is increased.</t>
  </si>
  <si>
    <t>Dodge chance is increased.</t>
  </si>
  <si>
    <t>Movement speed is increased.</t>
  </si>
  <si>
    <t>A06K</t>
  </si>
  <si>
    <t>B030</t>
  </si>
  <si>
    <t>Luck</t>
  </si>
  <si>
    <t>A07A</t>
  </si>
  <si>
    <t>B03C</t>
  </si>
  <si>
    <t>Booster</t>
  </si>
  <si>
    <t>A06P</t>
  </si>
  <si>
    <t>B033</t>
  </si>
  <si>
    <t>Ancient Derangement</t>
  </si>
  <si>
    <t>Attack speed is increased, takes increased damage.</t>
  </si>
  <si>
    <t>On Attack: 10% chance to stun target for # seconds</t>
  </si>
  <si>
    <t>Arthas Corruption set</t>
  </si>
  <si>
    <t>SET_ARTHAS</t>
  </si>
  <si>
    <t>On Attack: 15% chance to cast poison nova, dealing # magical damage over time to all enemies within 600 yards</t>
  </si>
  <si>
    <t>On Attack: 10% chance to consume 5% of max MP, deals # magical damage to all enemies in a row</t>
  </si>
  <si>
    <t>-# magical damage taken</t>
  </si>
  <si>
    <t>Deals # extra magical damage per hit</t>
  </si>
  <si>
    <t>Deals # extra magical damage per hit, scaled up by target HP lost</t>
  </si>
  <si>
    <t>Converts your normal attacks into magical damage#</t>
  </si>
  <si>
    <t>Every Third Attack: Consumes 5% of max MP, deals # magical damage to all enemies nearby</t>
  </si>
  <si>
    <t>Dealing Magical Damage: 10% chance to poison target, dealing # magical damage over time</t>
  </si>
  <si>
    <t>Magical Damage Critical: Charges with arcane power. All arcane power will be released automatically after 3 stacks, dealing # magical damage to target</t>
  </si>
  <si>
    <t>Grant Aura of Conviction: All enemies within 600 yards take # more magical damage</t>
  </si>
  <si>
    <t>Use: Deals # magical damage to all enemies within range over time</t>
  </si>
  <si>
    <t>On Attack: # chance to increase 100% attack critical chance</t>
  </si>
  <si>
    <t>On Attack: 15% chance to cast Death Coil</t>
  </si>
  <si>
    <t>On Attack: 20% chance to deal # bleed damage</t>
  </si>
  <si>
    <t>On Attack: 25% chance to deal # physical damage</t>
  </si>
  <si>
    <t>Dealing Magical Damage: 15% chance to increase intelligence by #, lasts for 15 seconds</t>
  </si>
  <si>
    <t>Eagle God Gauntlets</t>
  </si>
  <si>
    <t>Moonstone</t>
  </si>
  <si>
    <t>Shadow Orb</t>
  </si>
  <si>
    <t>生命回复</t>
  </si>
  <si>
    <t>37</t>
  </si>
  <si>
    <t>Healthy</t>
  </si>
  <si>
    <t>38</t>
  </si>
  <si>
    <t>Everlasting</t>
  </si>
  <si>
    <t>2-4</t>
  </si>
  <si>
    <t>4-8</t>
  </si>
  <si>
    <t>吸血</t>
  </si>
  <si>
    <t>吸蓝</t>
  </si>
  <si>
    <t>39</t>
  </si>
  <si>
    <t>of Vampire</t>
  </si>
  <si>
    <t>40</t>
  </si>
  <si>
    <t>of Succubus</t>
  </si>
  <si>
    <t>0.01-0.02</t>
  </si>
  <si>
    <t>Name</t>
  </si>
  <si>
    <t>名称</t>
  </si>
  <si>
    <t>ITID</t>
  </si>
  <si>
    <t>Ubertip</t>
  </si>
  <si>
    <t>Scroll of Frenzy</t>
  </si>
  <si>
    <t>Scroll of Protection</t>
  </si>
  <si>
    <t>Scroll of Mana</t>
  </si>
  <si>
    <t>Scroll of Insulation</t>
  </si>
  <si>
    <t>Scroll of Dispel</t>
  </si>
  <si>
    <t>Potion of Invulnerability</t>
  </si>
  <si>
    <t>Scroll of Energy</t>
  </si>
  <si>
    <t>Use: All allies nearby takes 50% less damage. Lasts for 5 seconds.</t>
  </si>
  <si>
    <t>Use: Increase attack speed and spell haste by 30% for all allies nearby. Lasts for 15 seconds.</t>
  </si>
  <si>
    <t>Use: Replenish 30% mana for all allies nearby.</t>
  </si>
  <si>
    <t>Use: Opens a barrier that will reflect all spell. Lasts for 10 seconds.</t>
  </si>
  <si>
    <t>Use: Dispel one buff or debuff from each enemy or ally within range every 2 second. Dispels 3 times.</t>
  </si>
  <si>
    <t>Use: Decrease all damage taken by 100%. Lasts for 8 seconds.</t>
  </si>
  <si>
    <t>Use: Create an energy field at target area, all buffs and debuffs will no expire before the field fades. Lasts for 15 seconds.</t>
  </si>
  <si>
    <t>FlavourText</t>
  </si>
  <si>
    <t>A06U</t>
  </si>
  <si>
    <t>B036</t>
  </si>
  <si>
    <t>Attack speed and spell haste are increased.</t>
  </si>
  <si>
    <t>A06W</t>
  </si>
  <si>
    <t>B037</t>
  </si>
  <si>
    <t>Damage taken is decreased.</t>
  </si>
  <si>
    <t>A077</t>
  </si>
  <si>
    <t>B03B</t>
  </si>
  <si>
    <t>Spell Reflection</t>
  </si>
  <si>
    <t>Reflects all targeting spell.</t>
  </si>
  <si>
    <t>A085</t>
  </si>
  <si>
    <t>B03Y</t>
  </si>
  <si>
    <t>Shining Jewel of Tanaris</t>
  </si>
  <si>
    <t>Rise of Zandalari set</t>
  </si>
  <si>
    <t>SET_ZANDALARI</t>
  </si>
  <si>
    <t>Drakkari Decapitator</t>
  </si>
  <si>
    <t>Gurubashi Voodoo Vials</t>
  </si>
  <si>
    <t>Rise of Zandalari</t>
  </si>
  <si>
    <t>5 Items</t>
  </si>
  <si>
    <t>Zul's Staff</t>
  </si>
  <si>
    <t>Dealing Magical Damage: 10% chance to cast Arcane Missile, dealing # magical damage</t>
  </si>
  <si>
    <t>MD_ARCANE</t>
  </si>
  <si>
    <t>Maul of Warlord</t>
  </si>
  <si>
    <t>Cloak of Stealth</t>
  </si>
  <si>
    <t>Scepter of Archon</t>
  </si>
  <si>
    <t>MC Sword</t>
  </si>
  <si>
    <t>Thunderfury, Blessed Blade of the Windseeker</t>
  </si>
  <si>
    <t>Breath of the Dying</t>
  </si>
  <si>
    <t>Dealing Damage: 10% chance to cast Chain Lightning to target, dealing # magical damage</t>
  </si>
  <si>
    <t>Frostmourne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</si>
</sst>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font>
      <sz val="10"/>
      <color rgb="FF000000"/>
      <name val="Arial"/>
    </font>
    <font>
      <sz val="10"/>
      <color rgb="FF000000"/>
      <name val="微软雅黑"/>
      <family val="2"/>
      <charset val="134"/>
    </font>
    <font>
      <sz val="10"/>
      <color rgb="FF38761D"/>
      <name val="微软雅黑"/>
      <family val="2"/>
      <charset val="134"/>
    </font>
    <font>
      <sz val="10"/>
      <name val="微软雅黑"/>
      <family val="2"/>
      <charset val="134"/>
    </font>
    <font>
      <b/>
      <sz val="10"/>
      <color rgb="FF000000"/>
      <name val="微软雅黑"/>
      <family val="2"/>
      <charset val="134"/>
    </font>
    <font>
      <sz val="11"/>
      <color rgb="FF006100"/>
      <name val="宋体"/>
      <family val="2"/>
      <scheme val="minor"/>
    </font>
    <font>
      <b/>
      <sz val="10"/>
      <name val="微软雅黑"/>
      <family val="2"/>
      <charset val="134"/>
    </font>
    <font>
      <sz val="11"/>
      <name val="微软雅黑"/>
      <family val="2"/>
      <charset val="134"/>
    </font>
    <font>
      <sz val="9"/>
      <name val="宋体"/>
      <family val="3"/>
      <charset val="134"/>
    </font>
    <font>
      <sz val="10.5"/>
      <color rgb="FF000000"/>
      <name val="宋体"/>
      <family val="2"/>
      <scheme val="minor"/>
    </font>
    <font>
      <sz val="10.5"/>
      <name val="宋体"/>
      <family val="2"/>
      <scheme val="minor"/>
    </font>
    <font>
      <sz val="10.5"/>
      <color rgb="FF9900FF"/>
      <name val="宋体"/>
      <family val="2"/>
      <scheme val="minor"/>
    </font>
    <font>
      <sz val="10.5"/>
      <color rgb="FFFF9900"/>
      <name val="宋体"/>
      <family val="2"/>
      <scheme val="minor"/>
    </font>
    <font>
      <b/>
      <sz val="10.5"/>
      <color rgb="FF0B5394"/>
      <name val="宋体"/>
      <family val="2"/>
      <scheme val="minor"/>
    </font>
    <font>
      <sz val="10"/>
      <color rgb="FF000000"/>
      <name val="Arial"/>
      <family val="2"/>
    </font>
    <font>
      <b/>
      <sz val="10.5"/>
      <name val="宋体"/>
      <family val="2"/>
      <scheme val="minor"/>
    </font>
    <font>
      <b/>
      <sz val="10.5"/>
      <color theme="0"/>
      <name val="宋体"/>
      <family val="2"/>
      <scheme val="minor"/>
    </font>
    <font>
      <sz val="10.5"/>
      <color rgb="FF33FF33"/>
      <name val="宋体"/>
      <family val="2"/>
      <scheme val="minor"/>
    </font>
    <font>
      <sz val="10.5"/>
      <color rgb="FFFFCC00"/>
      <name val="宋体"/>
      <family val="2"/>
      <scheme val="minor"/>
    </font>
    <font>
      <sz val="10.5"/>
      <color theme="0"/>
      <name val="宋体"/>
      <family val="2"/>
      <scheme val="minor"/>
    </font>
    <font>
      <sz val="10.5"/>
      <color rgb="FFFFDEAD"/>
      <name val="宋体"/>
      <family val="2"/>
      <scheme val="minor"/>
    </font>
    <font>
      <sz val="10.5"/>
      <color rgb="FF87CEEB"/>
      <name val="宋体"/>
      <family val="2"/>
      <scheme val="minor"/>
    </font>
    <font>
      <sz val="10.5"/>
      <color rgb="FFFFFF33"/>
      <name val="宋体"/>
      <family val="2"/>
      <scheme val="minor"/>
    </font>
    <font>
      <b/>
      <sz val="10.5"/>
      <color rgb="FF000000"/>
      <name val="宋体"/>
      <family val="2"/>
      <scheme val="minor"/>
    </font>
    <font>
      <sz val="10.5"/>
      <color rgb="FF11FF11"/>
      <name val="宋体"/>
      <family val="2"/>
      <scheme val="minor"/>
    </font>
    <font>
      <sz val="10.5"/>
      <color rgb="FF999999"/>
      <name val="宋体"/>
      <family val="2"/>
      <scheme val="minor"/>
    </font>
    <font>
      <sz val="10.5"/>
      <color rgb="FF8B66FF"/>
      <name val="宋体"/>
      <family val="2"/>
      <scheme val="minor"/>
    </font>
    <font>
      <sz val="10.5"/>
      <color rgb="FF666666"/>
      <name val="宋体"/>
      <family val="2"/>
      <scheme val="minor"/>
    </font>
    <font>
      <sz val="10.5"/>
      <color rgb="FFB45F06"/>
      <name val="宋体"/>
      <family val="2"/>
      <scheme val="minor"/>
    </font>
    <font>
      <sz val="9"/>
      <name val="DengXian"/>
      <family val="3"/>
      <charset val="134"/>
    </font>
  </fonts>
  <fills count="10">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bgColor indexed="64"/>
      </patternFill>
    </fill>
  </fills>
  <borders count="1">
    <border>
      <left/>
      <right/>
      <top/>
      <bottom/>
      <diagonal/>
    </border>
  </borders>
  <cellStyleXfs count="3">
    <xf numFmtId="0" fontId="0" fillId="0" borderId="0"/>
    <xf numFmtId="0" fontId="5" fillId="2" borderId="0" applyNumberFormat="0" applyBorder="0" applyAlignment="0" applyProtection="0"/>
    <xf numFmtId="43" fontId="14" fillId="0" borderId="0" applyFont="0" applyFill="0" applyBorder="0" applyAlignment="0" applyProtection="0"/>
  </cellStyleXfs>
  <cellXfs count="90">
    <xf numFmtId="0" fontId="0" fillId="0" borderId="0" xfId="0" applyAlignment="1">
      <alignment wrapText="1"/>
    </xf>
    <xf numFmtId="0" fontId="1" fillId="0" borderId="0" xfId="0" applyFont="1"/>
    <xf numFmtId="0" fontId="6" fillId="0" borderId="0" xfId="0" applyFont="1" applyAlignment="1">
      <alignment horizontal="center" vertical="center"/>
    </xf>
    <xf numFmtId="0" fontId="4" fillId="0" borderId="0" xfId="0" applyFont="1" applyAlignment="1">
      <alignment vertical="center"/>
    </xf>
    <xf numFmtId="0" fontId="4" fillId="0" borderId="0" xfId="0" applyFont="1"/>
    <xf numFmtId="0" fontId="1" fillId="0" borderId="0" xfId="0" applyFont="1" applyAlignment="1">
      <alignment vertical="center"/>
    </xf>
    <xf numFmtId="0" fontId="3" fillId="0" borderId="0" xfId="0" applyFont="1"/>
    <xf numFmtId="0" fontId="3" fillId="0" borderId="0" xfId="0" applyFont="1" applyAlignment="1">
      <alignment vertical="center"/>
    </xf>
    <xf numFmtId="0" fontId="6" fillId="0" borderId="0" xfId="0" applyFont="1" applyAlignment="1">
      <alignment vertical="center"/>
    </xf>
    <xf numFmtId="0" fontId="6" fillId="0" borderId="0" xfId="0" applyFont="1" applyAlignment="1">
      <alignment horizontal="center"/>
    </xf>
    <xf numFmtId="0" fontId="1" fillId="0" borderId="0" xfId="0" quotePrefix="1" applyFont="1" applyAlignment="1">
      <alignment vertical="center"/>
    </xf>
    <xf numFmtId="0" fontId="3" fillId="0" borderId="0" xfId="0" applyFont="1" applyAlignment="1">
      <alignment horizontal="center"/>
    </xf>
    <xf numFmtId="0" fontId="2" fillId="0" borderId="0" xfId="0" applyFont="1" applyAlignment="1">
      <alignment horizontal="center"/>
    </xf>
    <xf numFmtId="0" fontId="7" fillId="0" borderId="0" xfId="1" applyNumberFormat="1" applyFont="1" applyFill="1" applyBorder="1" applyAlignment="1">
      <alignment vertical="center"/>
    </xf>
    <xf numFmtId="0" fontId="9" fillId="0" borderId="0" xfId="0" applyFont="1"/>
    <xf numFmtId="49" fontId="9" fillId="0" borderId="0" xfId="0" applyNumberFormat="1" applyFont="1"/>
    <xf numFmtId="0" fontId="13" fillId="0" borderId="0" xfId="0" applyFont="1"/>
    <xf numFmtId="0" fontId="10" fillId="0" borderId="0" xfId="0" applyFont="1" applyAlignment="1">
      <alignment wrapText="1"/>
    </xf>
    <xf numFmtId="0" fontId="10" fillId="0" borderId="0" xfId="2" applyNumberFormat="1" applyFont="1" applyFill="1" applyAlignment="1">
      <alignment wrapText="1"/>
    </xf>
    <xf numFmtId="0" fontId="10" fillId="7" borderId="0" xfId="2" applyNumberFormat="1" applyFont="1" applyFill="1" applyAlignment="1">
      <alignment wrapText="1"/>
    </xf>
    <xf numFmtId="0" fontId="10" fillId="7" borderId="0" xfId="2" applyNumberFormat="1" applyFont="1" applyFill="1" applyAlignment="1"/>
    <xf numFmtId="0" fontId="15" fillId="0" borderId="0" xfId="0" applyFont="1" applyAlignment="1">
      <alignment wrapText="1"/>
    </xf>
    <xf numFmtId="0" fontId="15" fillId="0" borderId="0" xfId="2" applyNumberFormat="1" applyFont="1" applyFill="1" applyAlignment="1">
      <alignment wrapText="1"/>
    </xf>
    <xf numFmtId="0" fontId="15" fillId="7" borderId="0" xfId="2" applyNumberFormat="1" applyFont="1" applyFill="1" applyAlignment="1">
      <alignment wrapText="1"/>
    </xf>
    <xf numFmtId="0" fontId="15" fillId="7" borderId="0" xfId="2" applyNumberFormat="1" applyFont="1" applyFill="1" applyAlignment="1"/>
    <xf numFmtId="0" fontId="10" fillId="7" borderId="0" xfId="0" applyFont="1" applyFill="1"/>
    <xf numFmtId="0" fontId="10" fillId="0" borderId="0" xfId="0" applyFont="1"/>
    <xf numFmtId="0" fontId="9" fillId="6" borderId="0" xfId="0" applyFont="1" applyFill="1" applyAlignment="1">
      <alignment wrapText="1"/>
    </xf>
    <xf numFmtId="0" fontId="16" fillId="6" borderId="0" xfId="0" applyFont="1" applyFill="1" applyAlignment="1">
      <alignment wrapText="1"/>
    </xf>
    <xf numFmtId="49" fontId="9" fillId="6" borderId="0" xfId="0" applyNumberFormat="1" applyFont="1" applyFill="1" applyAlignment="1">
      <alignment wrapText="1"/>
    </xf>
    <xf numFmtId="49" fontId="17" fillId="6" borderId="0" xfId="0" applyNumberFormat="1" applyFont="1" applyFill="1" applyAlignment="1">
      <alignment wrapText="1"/>
    </xf>
    <xf numFmtId="49" fontId="18" fillId="6" borderId="0" xfId="0" applyNumberFormat="1" applyFont="1" applyFill="1" applyAlignment="1">
      <alignment wrapText="1"/>
    </xf>
    <xf numFmtId="49" fontId="19" fillId="6" borderId="0" xfId="0" applyNumberFormat="1" applyFont="1" applyFill="1" applyAlignment="1">
      <alignment wrapText="1"/>
    </xf>
    <xf numFmtId="49" fontId="20" fillId="6" borderId="0" xfId="0" applyNumberFormat="1" applyFont="1" applyFill="1" applyAlignment="1">
      <alignment wrapText="1"/>
    </xf>
    <xf numFmtId="49" fontId="22" fillId="6" borderId="0" xfId="0" applyNumberFormat="1" applyFont="1" applyFill="1" applyAlignment="1">
      <alignment wrapText="1"/>
    </xf>
    <xf numFmtId="0" fontId="23" fillId="0" borderId="0" xfId="0" applyFont="1"/>
    <xf numFmtId="0" fontId="9" fillId="7" borderId="0" xfId="2" applyNumberFormat="1" applyFont="1" applyFill="1" applyAlignment="1"/>
    <xf numFmtId="0" fontId="23" fillId="7" borderId="0" xfId="2" applyNumberFormat="1" applyFont="1" applyFill="1" applyAlignment="1"/>
    <xf numFmtId="0" fontId="9" fillId="7" borderId="0" xfId="0" applyFont="1" applyFill="1"/>
    <xf numFmtId="49" fontId="10" fillId="0" borderId="0" xfId="0" applyNumberFormat="1" applyFont="1" applyAlignment="1">
      <alignment wrapText="1"/>
    </xf>
    <xf numFmtId="49" fontId="10" fillId="0" borderId="0" xfId="0" applyNumberFormat="1" applyFont="1"/>
    <xf numFmtId="0" fontId="23" fillId="0" borderId="0" xfId="2" applyNumberFormat="1" applyFont="1" applyFill="1" applyAlignment="1"/>
    <xf numFmtId="0" fontId="15" fillId="0" borderId="0" xfId="0" applyFont="1"/>
    <xf numFmtId="0" fontId="9" fillId="0" borderId="0" xfId="2" applyNumberFormat="1" applyFont="1" applyFill="1" applyAlignment="1"/>
    <xf numFmtId="0" fontId="9" fillId="0" borderId="0" xfId="2" applyNumberFormat="1" applyFont="1" applyAlignment="1"/>
    <xf numFmtId="0" fontId="9" fillId="8" borderId="0" xfId="2" applyNumberFormat="1" applyFont="1" applyFill="1" applyAlignment="1"/>
    <xf numFmtId="0" fontId="23" fillId="8" borderId="0" xfId="2" applyNumberFormat="1" applyFont="1" applyFill="1" applyAlignment="1"/>
    <xf numFmtId="0" fontId="9" fillId="8" borderId="0" xfId="0" applyFont="1" applyFill="1"/>
    <xf numFmtId="0" fontId="9" fillId="4" borderId="0" xfId="0" applyFont="1" applyFill="1"/>
    <xf numFmtId="0" fontId="9" fillId="6" borderId="0" xfId="0" applyFont="1" applyFill="1"/>
    <xf numFmtId="49" fontId="9" fillId="6" borderId="0" xfId="0" applyNumberFormat="1" applyFont="1" applyFill="1"/>
    <xf numFmtId="0" fontId="16" fillId="6" borderId="0" xfId="0" applyFont="1" applyFill="1"/>
    <xf numFmtId="49" fontId="24" fillId="6" borderId="0" xfId="0" applyNumberFormat="1" applyFont="1" applyFill="1"/>
    <xf numFmtId="0" fontId="19" fillId="6" borderId="0" xfId="0" applyFont="1" applyFill="1"/>
    <xf numFmtId="49" fontId="25" fillId="6" borderId="0" xfId="0" applyNumberFormat="1" applyFont="1" applyFill="1"/>
    <xf numFmtId="49" fontId="26" fillId="6" borderId="0" xfId="0" applyNumberFormat="1" applyFont="1" applyFill="1"/>
    <xf numFmtId="0" fontId="17" fillId="6" borderId="0" xfId="0" applyFont="1" applyFill="1"/>
    <xf numFmtId="49" fontId="20" fillId="6" borderId="0" xfId="0" applyNumberFormat="1" applyFont="1" applyFill="1"/>
    <xf numFmtId="0" fontId="21" fillId="6" borderId="0" xfId="0" applyFont="1" applyFill="1"/>
    <xf numFmtId="0" fontId="24" fillId="6" borderId="0" xfId="0" applyFont="1" applyFill="1"/>
    <xf numFmtId="0" fontId="11" fillId="6" borderId="0" xfId="0" applyFont="1" applyFill="1"/>
    <xf numFmtId="49" fontId="12" fillId="6" borderId="0" xfId="0" applyNumberFormat="1" applyFont="1" applyFill="1"/>
    <xf numFmtId="49" fontId="11" fillId="6" borderId="0" xfId="0" applyNumberFormat="1" applyFont="1" applyFill="1"/>
    <xf numFmtId="49" fontId="23" fillId="0" borderId="0" xfId="0" applyNumberFormat="1" applyFont="1"/>
    <xf numFmtId="49" fontId="23" fillId="3" borderId="0" xfId="0" applyNumberFormat="1" applyFont="1" applyFill="1"/>
    <xf numFmtId="49" fontId="9" fillId="4" borderId="0" xfId="0" applyNumberFormat="1" applyFont="1" applyFill="1"/>
    <xf numFmtId="0" fontId="15" fillId="0" borderId="0" xfId="0" applyFont="1" applyAlignment="1">
      <alignment horizontal="left" vertical="center"/>
    </xf>
    <xf numFmtId="49" fontId="11" fillId="0" borderId="0" xfId="0" applyNumberFormat="1" applyFont="1"/>
    <xf numFmtId="0" fontId="11" fillId="0" borderId="0" xfId="0" applyFont="1"/>
    <xf numFmtId="49" fontId="9" fillId="0" borderId="0" xfId="0" applyNumberFormat="1" applyFont="1" applyAlignment="1">
      <alignment vertical="center"/>
    </xf>
    <xf numFmtId="49" fontId="27" fillId="0" borderId="0" xfId="0" applyNumberFormat="1" applyFont="1" applyAlignment="1">
      <alignment vertical="center"/>
    </xf>
    <xf numFmtId="49" fontId="9" fillId="9" borderId="0" xfId="0" applyNumberFormat="1" applyFont="1" applyFill="1" applyAlignment="1">
      <alignment vertical="center"/>
    </xf>
    <xf numFmtId="49" fontId="28" fillId="0" borderId="0" xfId="0" applyNumberFormat="1" applyFont="1" applyAlignment="1">
      <alignment vertical="center"/>
    </xf>
    <xf numFmtId="49" fontId="25" fillId="0" borderId="0" xfId="0" applyNumberFormat="1" applyFont="1" applyAlignment="1">
      <alignment vertical="center"/>
    </xf>
    <xf numFmtId="49" fontId="25" fillId="9" borderId="0" xfId="0" applyNumberFormat="1" applyFont="1" applyFill="1" applyAlignment="1">
      <alignment vertical="center"/>
    </xf>
    <xf numFmtId="49" fontId="27" fillId="9" borderId="0" xfId="0" applyNumberFormat="1" applyFont="1" applyFill="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9" borderId="0" xfId="0" applyFont="1" applyFill="1" applyAlignment="1">
      <alignment vertical="center"/>
    </xf>
    <xf numFmtId="0" fontId="10" fillId="9" borderId="0" xfId="0" applyFont="1" applyFill="1" applyAlignment="1">
      <alignment horizontal="center" vertical="center"/>
    </xf>
    <xf numFmtId="0" fontId="9" fillId="9" borderId="0" xfId="0" applyFont="1" applyFill="1" applyAlignment="1">
      <alignment vertical="center"/>
    </xf>
    <xf numFmtId="0" fontId="9" fillId="9" borderId="0" xfId="0" applyFont="1" applyFill="1"/>
    <xf numFmtId="0" fontId="23" fillId="0" borderId="0" xfId="0" applyFont="1" applyAlignment="1">
      <alignment vertical="center"/>
    </xf>
    <xf numFmtId="0" fontId="23" fillId="0" borderId="0" xfId="0" applyFont="1" applyAlignment="1">
      <alignment horizontal="center" vertical="center"/>
    </xf>
    <xf numFmtId="49" fontId="23" fillId="0" borderId="0" xfId="0" applyNumberFormat="1" applyFont="1" applyAlignment="1">
      <alignment vertical="center"/>
    </xf>
    <xf numFmtId="0" fontId="15" fillId="0" borderId="0" xfId="0" applyFont="1" applyAlignment="1">
      <alignment vertical="center"/>
    </xf>
    <xf numFmtId="0" fontId="10" fillId="5" borderId="0" xfId="0" applyFont="1" applyFill="1" applyAlignment="1">
      <alignment vertical="center"/>
    </xf>
    <xf numFmtId="0" fontId="9" fillId="0" borderId="0" xfId="0" applyFont="1"/>
  </cellXfs>
  <cellStyles count="3">
    <cellStyle name="Comma" xfId="2" builtinId="3"/>
    <cellStyle name="Good" xfId="1" builtinId="26"/>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33"/>
      <color rgb="FFFF9999"/>
      <color rgb="FFFF3333"/>
      <color rgb="FF87CEEB"/>
      <color rgb="FFFFDEAD"/>
      <color rgb="FFFFCC00"/>
      <color rgb="FF33FF33"/>
      <color rgb="FF11FF11"/>
      <color rgb="FF8B66FF"/>
      <color rgb="FFFF8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ED65-3B54-4C64-A71C-C47C063CF2F2}">
  <sheetPr codeName="Sheet2"/>
  <dimension ref="A1:U41"/>
  <sheetViews>
    <sheetView workbookViewId="0">
      <pane ySplit="1" topLeftCell="A2" activePane="bottomLeft" state="frozen"/>
      <selection pane="bottomLeft" activeCell="Q40" sqref="Q40"/>
    </sheetView>
  </sheetViews>
  <sheetFormatPr defaultRowHeight="12.75"/>
  <cols>
    <col min="1" max="1" width="3" style="15" bestFit="1" customWidth="1"/>
    <col min="2" max="2" width="5.5703125" style="15" bestFit="1" customWidth="1"/>
    <col min="3" max="3" width="14" style="15" bestFit="1" customWidth="1"/>
    <col min="4" max="4" width="9.5703125" style="15" customWidth="1"/>
    <col min="5" max="19" width="7.7109375" style="15" customWidth="1"/>
    <col min="20" max="16384" width="9.140625" style="15"/>
  </cols>
  <sheetData>
    <row r="1" spans="1:21" s="63" customFormat="1">
      <c r="E1" s="64" t="s">
        <v>326</v>
      </c>
      <c r="F1" s="64" t="s">
        <v>327</v>
      </c>
      <c r="G1" s="64" t="s">
        <v>328</v>
      </c>
      <c r="H1" s="64" t="s">
        <v>329</v>
      </c>
      <c r="I1" s="64" t="s">
        <v>330</v>
      </c>
      <c r="J1" s="63" t="s">
        <v>331</v>
      </c>
      <c r="K1" s="63" t="s">
        <v>332</v>
      </c>
      <c r="L1" s="64" t="s">
        <v>333</v>
      </c>
      <c r="M1" s="63" t="s">
        <v>334</v>
      </c>
      <c r="N1" s="63" t="s">
        <v>335</v>
      </c>
      <c r="O1" s="64" t="s">
        <v>336</v>
      </c>
      <c r="P1" s="64" t="s">
        <v>988</v>
      </c>
      <c r="Q1" s="64" t="s">
        <v>415</v>
      </c>
      <c r="R1" s="63" t="s">
        <v>337</v>
      </c>
      <c r="S1" s="63" t="s">
        <v>380</v>
      </c>
      <c r="T1" s="63" t="s">
        <v>995</v>
      </c>
      <c r="U1" s="63" t="s">
        <v>996</v>
      </c>
    </row>
    <row r="2" spans="1:21">
      <c r="A2" s="14">
        <v>1</v>
      </c>
      <c r="B2" s="15" t="s">
        <v>381</v>
      </c>
      <c r="C2" s="15" t="s">
        <v>441</v>
      </c>
      <c r="D2" s="15" t="s">
        <v>440</v>
      </c>
      <c r="J2" s="15" t="s">
        <v>837</v>
      </c>
    </row>
    <row r="3" spans="1:21">
      <c r="A3" s="14">
        <v>2</v>
      </c>
      <c r="B3" s="15" t="s">
        <v>381</v>
      </c>
      <c r="C3" s="15" t="s">
        <v>423</v>
      </c>
      <c r="D3" s="15" t="s">
        <v>424</v>
      </c>
      <c r="M3" s="15" t="s">
        <v>837</v>
      </c>
    </row>
    <row r="4" spans="1:21">
      <c r="A4" s="14">
        <v>3</v>
      </c>
      <c r="B4" s="15" t="s">
        <v>381</v>
      </c>
      <c r="C4" s="15" t="s">
        <v>439</v>
      </c>
      <c r="D4" s="15" t="s">
        <v>442</v>
      </c>
      <c r="K4" s="15" t="s">
        <v>837</v>
      </c>
    </row>
    <row r="5" spans="1:21">
      <c r="A5" s="14">
        <v>4</v>
      </c>
      <c r="B5" s="15" t="s">
        <v>381</v>
      </c>
      <c r="C5" s="15" t="s">
        <v>421</v>
      </c>
      <c r="D5" s="15" t="s">
        <v>422</v>
      </c>
      <c r="N5" s="15" t="s">
        <v>837</v>
      </c>
    </row>
    <row r="6" spans="1:21">
      <c r="A6" s="14">
        <v>5</v>
      </c>
      <c r="B6" s="15" t="s">
        <v>381</v>
      </c>
      <c r="C6" s="15" t="s">
        <v>338</v>
      </c>
      <c r="D6" s="15" t="s">
        <v>339</v>
      </c>
      <c r="E6" s="15" t="s">
        <v>838</v>
      </c>
    </row>
    <row r="7" spans="1:21">
      <c r="A7" s="14">
        <v>6</v>
      </c>
      <c r="B7" s="15" t="s">
        <v>381</v>
      </c>
      <c r="C7" s="15" t="s">
        <v>340</v>
      </c>
      <c r="D7" s="15" t="s">
        <v>341</v>
      </c>
      <c r="F7" s="15" t="s">
        <v>838</v>
      </c>
    </row>
    <row r="8" spans="1:21">
      <c r="A8" s="14">
        <v>7</v>
      </c>
      <c r="B8" s="15" t="s">
        <v>381</v>
      </c>
      <c r="C8" s="15" t="s">
        <v>342</v>
      </c>
      <c r="D8" s="15" t="s">
        <v>343</v>
      </c>
      <c r="G8" s="15" t="s">
        <v>838</v>
      </c>
    </row>
    <row r="9" spans="1:21">
      <c r="A9" s="14">
        <v>8</v>
      </c>
      <c r="B9" s="15" t="s">
        <v>381</v>
      </c>
      <c r="C9" s="15" t="s">
        <v>427</v>
      </c>
      <c r="D9" s="15" t="s">
        <v>426</v>
      </c>
      <c r="H9" s="15" t="s">
        <v>839</v>
      </c>
    </row>
    <row r="10" spans="1:21" s="65" customFormat="1">
      <c r="A10" s="48">
        <v>9</v>
      </c>
      <c r="B10" s="65" t="s">
        <v>381</v>
      </c>
      <c r="C10" s="65" t="s">
        <v>344</v>
      </c>
      <c r="D10" s="65" t="s">
        <v>345</v>
      </c>
      <c r="E10" s="65" t="s">
        <v>840</v>
      </c>
      <c r="I10" s="65" t="s">
        <v>846</v>
      </c>
    </row>
    <row r="11" spans="1:21" s="65" customFormat="1">
      <c r="A11" s="14">
        <v>10</v>
      </c>
      <c r="B11" s="65" t="s">
        <v>381</v>
      </c>
      <c r="C11" s="65" t="s">
        <v>346</v>
      </c>
      <c r="D11" s="65" t="s">
        <v>347</v>
      </c>
      <c r="E11" s="65" t="s">
        <v>840</v>
      </c>
      <c r="J11" s="65" t="s">
        <v>847</v>
      </c>
    </row>
    <row r="12" spans="1:21" s="65" customFormat="1">
      <c r="A12" s="14">
        <v>11</v>
      </c>
      <c r="B12" s="65" t="s">
        <v>381</v>
      </c>
      <c r="C12" s="65" t="s">
        <v>348</v>
      </c>
      <c r="D12" s="65" t="s">
        <v>349</v>
      </c>
      <c r="F12" s="65" t="s">
        <v>840</v>
      </c>
      <c r="J12" s="65" t="s">
        <v>847</v>
      </c>
    </row>
    <row r="13" spans="1:21" s="65" customFormat="1">
      <c r="A13" s="14">
        <v>12</v>
      </c>
      <c r="B13" s="65" t="s">
        <v>381</v>
      </c>
      <c r="C13" s="65" t="s">
        <v>350</v>
      </c>
      <c r="D13" s="65" t="s">
        <v>428</v>
      </c>
      <c r="F13" s="65" t="s">
        <v>840</v>
      </c>
      <c r="I13" s="65" t="s">
        <v>846</v>
      </c>
    </row>
    <row r="14" spans="1:21" s="65" customFormat="1">
      <c r="A14" s="14">
        <v>13</v>
      </c>
      <c r="B14" s="65" t="s">
        <v>381</v>
      </c>
      <c r="C14" s="65" t="s">
        <v>351</v>
      </c>
      <c r="D14" s="65" t="s">
        <v>352</v>
      </c>
      <c r="G14" s="65" t="s">
        <v>840</v>
      </c>
      <c r="N14" s="65" t="s">
        <v>847</v>
      </c>
    </row>
    <row r="15" spans="1:21" s="65" customFormat="1">
      <c r="A15" s="14">
        <v>14</v>
      </c>
      <c r="B15" s="65" t="s">
        <v>381</v>
      </c>
      <c r="C15" s="65" t="s">
        <v>353</v>
      </c>
      <c r="D15" s="65" t="s">
        <v>354</v>
      </c>
      <c r="G15" s="65" t="s">
        <v>840</v>
      </c>
      <c r="O15" s="65" t="s">
        <v>413</v>
      </c>
    </row>
    <row r="16" spans="1:21" s="65" customFormat="1">
      <c r="A16" s="14">
        <v>15</v>
      </c>
      <c r="B16" s="65" t="s">
        <v>381</v>
      </c>
      <c r="C16" s="65" t="s">
        <v>355</v>
      </c>
      <c r="D16" s="65" t="s">
        <v>356</v>
      </c>
      <c r="H16" s="65" t="s">
        <v>841</v>
      </c>
      <c r="R16" s="65" t="s">
        <v>412</v>
      </c>
    </row>
    <row r="17" spans="1:19">
      <c r="A17" s="14">
        <v>16</v>
      </c>
      <c r="B17" s="15" t="s">
        <v>381</v>
      </c>
      <c r="C17" s="15" t="s">
        <v>430</v>
      </c>
      <c r="D17" s="15" t="s">
        <v>429</v>
      </c>
      <c r="S17" s="15" t="s">
        <v>414</v>
      </c>
    </row>
    <row r="18" spans="1:19">
      <c r="A18" s="14">
        <v>17</v>
      </c>
      <c r="B18" s="15" t="s">
        <v>381</v>
      </c>
      <c r="C18" s="15" t="s">
        <v>432</v>
      </c>
      <c r="D18" s="15" t="s">
        <v>431</v>
      </c>
      <c r="R18" s="15" t="s">
        <v>847</v>
      </c>
    </row>
    <row r="19" spans="1:19">
      <c r="A19" s="14">
        <v>18</v>
      </c>
      <c r="B19" s="15" t="s">
        <v>381</v>
      </c>
      <c r="C19" s="15" t="s">
        <v>434</v>
      </c>
      <c r="D19" s="15" t="s">
        <v>433</v>
      </c>
      <c r="Q19" s="15" t="s">
        <v>847</v>
      </c>
    </row>
    <row r="20" spans="1:19">
      <c r="A20" s="14">
        <v>19</v>
      </c>
      <c r="B20" s="15" t="s">
        <v>381</v>
      </c>
      <c r="C20" s="15" t="s">
        <v>436</v>
      </c>
      <c r="D20" s="15" t="s">
        <v>435</v>
      </c>
      <c r="O20" s="15" t="s">
        <v>412</v>
      </c>
    </row>
    <row r="21" spans="1:19">
      <c r="A21" s="14">
        <v>20</v>
      </c>
      <c r="B21" s="15" t="s">
        <v>381</v>
      </c>
      <c r="C21" s="15" t="s">
        <v>438</v>
      </c>
      <c r="D21" s="15" t="s">
        <v>437</v>
      </c>
      <c r="L21" s="15" t="s">
        <v>844</v>
      </c>
    </row>
    <row r="22" spans="1:19">
      <c r="A22" s="14">
        <v>21</v>
      </c>
      <c r="B22" s="15" t="s">
        <v>382</v>
      </c>
      <c r="C22" s="15" t="s">
        <v>384</v>
      </c>
      <c r="D22" s="15" t="s">
        <v>383</v>
      </c>
      <c r="E22" s="15" t="s">
        <v>842</v>
      </c>
    </row>
    <row r="23" spans="1:19">
      <c r="A23" s="14">
        <v>22</v>
      </c>
      <c r="B23" s="15" t="s">
        <v>382</v>
      </c>
      <c r="C23" s="15" t="s">
        <v>386</v>
      </c>
      <c r="D23" s="15" t="s">
        <v>385</v>
      </c>
      <c r="E23" s="15" t="s">
        <v>838</v>
      </c>
    </row>
    <row r="24" spans="1:19">
      <c r="A24" s="14">
        <v>23</v>
      </c>
      <c r="B24" s="15" t="s">
        <v>382</v>
      </c>
      <c r="C24" s="15" t="s">
        <v>394</v>
      </c>
      <c r="D24" s="15" t="s">
        <v>387</v>
      </c>
      <c r="F24" s="15" t="s">
        <v>842</v>
      </c>
    </row>
    <row r="25" spans="1:19">
      <c r="A25" s="14">
        <v>24</v>
      </c>
      <c r="B25" s="15" t="s">
        <v>382</v>
      </c>
      <c r="C25" s="15" t="s">
        <v>389</v>
      </c>
      <c r="D25" s="15" t="s">
        <v>388</v>
      </c>
      <c r="F25" s="15" t="s">
        <v>838</v>
      </c>
    </row>
    <row r="26" spans="1:19">
      <c r="A26" s="14">
        <v>25</v>
      </c>
      <c r="B26" s="15" t="s">
        <v>382</v>
      </c>
      <c r="C26" s="15" t="s">
        <v>391</v>
      </c>
      <c r="D26" s="15" t="s">
        <v>390</v>
      </c>
      <c r="G26" s="15" t="s">
        <v>842</v>
      </c>
    </row>
    <row r="27" spans="1:19">
      <c r="A27" s="14">
        <v>26</v>
      </c>
      <c r="B27" s="15" t="s">
        <v>382</v>
      </c>
      <c r="C27" s="15" t="s">
        <v>393</v>
      </c>
      <c r="D27" s="15" t="s">
        <v>392</v>
      </c>
      <c r="G27" s="15" t="s">
        <v>838</v>
      </c>
    </row>
    <row r="28" spans="1:19">
      <c r="A28" s="14">
        <v>27</v>
      </c>
      <c r="B28" s="15" t="s">
        <v>382</v>
      </c>
      <c r="C28" s="15" t="s">
        <v>398</v>
      </c>
      <c r="D28" s="15" t="s">
        <v>395</v>
      </c>
      <c r="H28" s="15" t="s">
        <v>843</v>
      </c>
    </row>
    <row r="29" spans="1:19">
      <c r="A29" s="14">
        <v>28</v>
      </c>
      <c r="B29" s="15" t="s">
        <v>382</v>
      </c>
      <c r="C29" s="15" t="s">
        <v>397</v>
      </c>
      <c r="D29" s="15" t="s">
        <v>396</v>
      </c>
      <c r="H29" s="15" t="s">
        <v>839</v>
      </c>
    </row>
    <row r="30" spans="1:19">
      <c r="A30" s="14">
        <v>29</v>
      </c>
      <c r="B30" s="15" t="s">
        <v>382</v>
      </c>
      <c r="C30" s="15" t="s">
        <v>400</v>
      </c>
      <c r="D30" s="15" t="s">
        <v>399</v>
      </c>
      <c r="I30" s="15" t="s">
        <v>425</v>
      </c>
    </row>
    <row r="31" spans="1:19">
      <c r="A31" s="14">
        <v>30</v>
      </c>
      <c r="B31" s="15" t="s">
        <v>382</v>
      </c>
      <c r="C31" s="15" t="s">
        <v>409</v>
      </c>
      <c r="D31" s="15" t="s">
        <v>443</v>
      </c>
      <c r="I31" s="15" t="s">
        <v>844</v>
      </c>
    </row>
    <row r="32" spans="1:19">
      <c r="A32" s="14">
        <v>31</v>
      </c>
      <c r="B32" s="15" t="s">
        <v>382</v>
      </c>
      <c r="C32" s="15" t="s">
        <v>402</v>
      </c>
      <c r="D32" s="15" t="s">
        <v>401</v>
      </c>
      <c r="L32" s="15" t="s">
        <v>405</v>
      </c>
    </row>
    <row r="33" spans="1:21">
      <c r="A33" s="14">
        <v>32</v>
      </c>
      <c r="B33" s="15" t="s">
        <v>382</v>
      </c>
      <c r="C33" s="15" t="s">
        <v>404</v>
      </c>
      <c r="D33" s="15" t="s">
        <v>403</v>
      </c>
      <c r="L33" s="15" t="s">
        <v>406</v>
      </c>
    </row>
    <row r="34" spans="1:21">
      <c r="A34" s="14">
        <v>33</v>
      </c>
      <c r="B34" s="15" t="s">
        <v>382</v>
      </c>
      <c r="C34" s="15" t="s">
        <v>408</v>
      </c>
      <c r="D34" s="15" t="s">
        <v>407</v>
      </c>
      <c r="O34" s="15" t="s">
        <v>845</v>
      </c>
    </row>
    <row r="35" spans="1:21">
      <c r="A35" s="14">
        <v>34</v>
      </c>
      <c r="B35" s="15" t="s">
        <v>382</v>
      </c>
      <c r="C35" s="15" t="s">
        <v>411</v>
      </c>
      <c r="D35" s="15" t="s">
        <v>410</v>
      </c>
      <c r="O35" s="15" t="s">
        <v>412</v>
      </c>
    </row>
    <row r="36" spans="1:21">
      <c r="A36" s="14">
        <v>35</v>
      </c>
      <c r="B36" s="15" t="s">
        <v>382</v>
      </c>
      <c r="C36" s="15" t="s">
        <v>417</v>
      </c>
      <c r="D36" s="15" t="s">
        <v>416</v>
      </c>
      <c r="Q36" s="15" t="s">
        <v>413</v>
      </c>
    </row>
    <row r="37" spans="1:21">
      <c r="A37" s="14">
        <v>36</v>
      </c>
      <c r="B37" s="15" t="s">
        <v>382</v>
      </c>
      <c r="C37" s="15" t="s">
        <v>419</v>
      </c>
      <c r="D37" s="15" t="s">
        <v>418</v>
      </c>
      <c r="Q37" s="15" t="s">
        <v>420</v>
      </c>
    </row>
    <row r="38" spans="1:21">
      <c r="A38" s="15" t="s">
        <v>989</v>
      </c>
      <c r="B38" s="15" t="s">
        <v>382</v>
      </c>
      <c r="C38" s="15" t="s">
        <v>990</v>
      </c>
      <c r="P38" s="15" t="s">
        <v>993</v>
      </c>
    </row>
    <row r="39" spans="1:21">
      <c r="A39" s="15" t="s">
        <v>991</v>
      </c>
      <c r="B39" s="15" t="s">
        <v>382</v>
      </c>
      <c r="C39" s="15" t="s">
        <v>992</v>
      </c>
      <c r="P39" s="15" t="s">
        <v>994</v>
      </c>
    </row>
    <row r="40" spans="1:21">
      <c r="A40" s="15" t="s">
        <v>997</v>
      </c>
      <c r="B40" s="15" t="s">
        <v>381</v>
      </c>
      <c r="C40" s="15" t="s">
        <v>998</v>
      </c>
      <c r="T40" s="15" t="s">
        <v>1001</v>
      </c>
    </row>
    <row r="41" spans="1:21">
      <c r="A41" s="15" t="s">
        <v>999</v>
      </c>
      <c r="B41" s="15" t="s">
        <v>381</v>
      </c>
      <c r="C41" s="15" t="s">
        <v>1000</v>
      </c>
      <c r="U41" s="15" t="s">
        <v>1001</v>
      </c>
    </row>
  </sheetData>
  <phoneticPr fontId="29"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C4C2-3E57-496C-8833-02E935982E82}">
  <sheetPr codeName="Sheet6"/>
  <dimension ref="A1:M100"/>
  <sheetViews>
    <sheetView workbookViewId="0">
      <pane ySplit="1" topLeftCell="A53" activePane="bottomLeft" state="frozen"/>
      <selection pane="bottomLeft" activeCell="E76" sqref="E76"/>
    </sheetView>
  </sheetViews>
  <sheetFormatPr defaultRowHeight="12.75"/>
  <cols>
    <col min="1" max="1" width="4" style="14" bestFit="1" customWidth="1"/>
    <col min="2" max="2" width="5.42578125" style="14" bestFit="1" customWidth="1"/>
    <col min="3" max="3" width="4.85546875" style="14" bestFit="1" customWidth="1"/>
    <col min="4" max="4" width="5.28515625" style="14" customWidth="1"/>
    <col min="5" max="5" width="50.42578125" style="15" customWidth="1"/>
    <col min="6" max="6" width="95.85546875" style="15" customWidth="1"/>
    <col min="7" max="7" width="15.85546875" style="14" bestFit="1" customWidth="1"/>
    <col min="8" max="9" width="5.5703125" style="14" customWidth="1"/>
    <col min="10" max="11" width="2.7109375" style="14" customWidth="1"/>
    <col min="12" max="13" width="15.140625" style="14" customWidth="1"/>
    <col min="14" max="16384" width="9.140625" style="14"/>
  </cols>
  <sheetData>
    <row r="1" spans="1:13" s="35" customFormat="1">
      <c r="A1" s="35" t="s">
        <v>530</v>
      </c>
      <c r="B1" s="35" t="s">
        <v>561</v>
      </c>
      <c r="C1" s="35" t="s">
        <v>641</v>
      </c>
      <c r="D1" s="35" t="s">
        <v>803</v>
      </c>
      <c r="E1" s="63" t="s">
        <v>532</v>
      </c>
      <c r="F1" s="63" t="s">
        <v>533</v>
      </c>
      <c r="G1" s="35" t="s">
        <v>674</v>
      </c>
      <c r="H1" s="66" t="s">
        <v>863</v>
      </c>
      <c r="I1" s="66" t="s">
        <v>864</v>
      </c>
      <c r="J1" s="66" t="s">
        <v>865</v>
      </c>
      <c r="K1" s="66" t="s">
        <v>866</v>
      </c>
      <c r="L1" s="66" t="s">
        <v>867</v>
      </c>
      <c r="M1" s="66" t="s">
        <v>868</v>
      </c>
    </row>
    <row r="2" spans="1:13">
      <c r="A2" s="14">
        <v>4</v>
      </c>
      <c r="B2" s="14">
        <v>1</v>
      </c>
      <c r="C2" s="14">
        <v>100</v>
      </c>
      <c r="D2" s="14">
        <v>0</v>
      </c>
      <c r="E2" s="15" t="s">
        <v>534</v>
      </c>
      <c r="F2" s="15" t="s">
        <v>594</v>
      </c>
      <c r="G2" s="14" t="s">
        <v>675</v>
      </c>
    </row>
    <row r="3" spans="1:13">
      <c r="A3" s="14">
        <v>5</v>
      </c>
      <c r="B3" s="14">
        <v>1</v>
      </c>
      <c r="C3" s="14">
        <v>101</v>
      </c>
      <c r="D3" s="14">
        <v>0</v>
      </c>
      <c r="E3" s="15" t="s">
        <v>556</v>
      </c>
      <c r="F3" s="15" t="s">
        <v>650</v>
      </c>
      <c r="G3" s="14" t="s">
        <v>678</v>
      </c>
    </row>
    <row r="4" spans="1:13">
      <c r="A4" s="14">
        <v>13</v>
      </c>
      <c r="B4" s="14">
        <v>1</v>
      </c>
      <c r="C4" s="14">
        <v>102</v>
      </c>
      <c r="D4" s="14">
        <v>0</v>
      </c>
      <c r="E4" s="15" t="s">
        <v>535</v>
      </c>
      <c r="F4" s="15" t="s">
        <v>595</v>
      </c>
      <c r="G4" s="14" t="s">
        <v>676</v>
      </c>
    </row>
    <row r="5" spans="1:13">
      <c r="A5" s="14">
        <v>14</v>
      </c>
      <c r="B5" s="14">
        <v>1</v>
      </c>
      <c r="C5" s="14">
        <v>104</v>
      </c>
      <c r="D5" s="14">
        <v>0</v>
      </c>
      <c r="E5" s="15" t="s">
        <v>536</v>
      </c>
      <c r="F5" s="15" t="s">
        <v>596</v>
      </c>
      <c r="G5" s="14" t="s">
        <v>677</v>
      </c>
    </row>
    <row r="6" spans="1:13">
      <c r="A6" s="14">
        <v>7</v>
      </c>
      <c r="B6" s="14">
        <v>1</v>
      </c>
      <c r="C6" s="14">
        <v>106</v>
      </c>
      <c r="D6" s="14">
        <v>0</v>
      </c>
      <c r="E6" s="15" t="s">
        <v>537</v>
      </c>
      <c r="F6" s="15" t="s">
        <v>597</v>
      </c>
      <c r="G6" s="14" t="s">
        <v>679</v>
      </c>
    </row>
    <row r="7" spans="1:13">
      <c r="A7" s="14">
        <v>21</v>
      </c>
      <c r="B7" s="14">
        <v>1</v>
      </c>
      <c r="C7" s="14">
        <v>110</v>
      </c>
      <c r="D7" s="14">
        <v>0</v>
      </c>
      <c r="E7" s="15" t="s">
        <v>538</v>
      </c>
      <c r="F7" s="15" t="s">
        <v>644</v>
      </c>
      <c r="G7" s="14" t="s">
        <v>680</v>
      </c>
    </row>
    <row r="8" spans="1:13">
      <c r="A8" s="14">
        <v>22</v>
      </c>
      <c r="B8" s="14">
        <v>1</v>
      </c>
      <c r="C8" s="14">
        <v>111</v>
      </c>
      <c r="D8" s="14">
        <v>0</v>
      </c>
      <c r="E8" s="15" t="s">
        <v>538</v>
      </c>
      <c r="F8" s="15" t="s">
        <v>644</v>
      </c>
      <c r="G8" s="14" t="s">
        <v>681</v>
      </c>
    </row>
    <row r="9" spans="1:13">
      <c r="A9" s="14">
        <v>23</v>
      </c>
      <c r="B9" s="14">
        <v>1</v>
      </c>
      <c r="C9" s="14">
        <v>112</v>
      </c>
      <c r="D9" s="14">
        <v>0</v>
      </c>
      <c r="E9" s="15" t="s">
        <v>557</v>
      </c>
      <c r="F9" s="15" t="s">
        <v>651</v>
      </c>
      <c r="G9" s="14" t="s">
        <v>682</v>
      </c>
    </row>
    <row r="10" spans="1:13">
      <c r="A10" s="14">
        <v>17</v>
      </c>
      <c r="B10" s="14">
        <v>1</v>
      </c>
      <c r="C10" s="14">
        <v>114</v>
      </c>
      <c r="D10" s="14">
        <v>0</v>
      </c>
      <c r="E10" s="15" t="s">
        <v>539</v>
      </c>
      <c r="F10" s="15" t="s">
        <v>655</v>
      </c>
      <c r="G10" s="14" t="s">
        <v>683</v>
      </c>
    </row>
    <row r="11" spans="1:13">
      <c r="A11" s="14">
        <v>9</v>
      </c>
      <c r="B11" s="14">
        <v>1</v>
      </c>
      <c r="C11" s="14">
        <v>120</v>
      </c>
      <c r="D11" s="14">
        <v>0</v>
      </c>
      <c r="E11" s="15" t="s">
        <v>540</v>
      </c>
      <c r="F11" s="15" t="s">
        <v>598</v>
      </c>
      <c r="G11" s="14" t="s">
        <v>684</v>
      </c>
    </row>
    <row r="12" spans="1:13">
      <c r="A12" s="14">
        <v>10</v>
      </c>
      <c r="B12" s="14">
        <v>1</v>
      </c>
      <c r="C12" s="14">
        <v>121</v>
      </c>
      <c r="D12" s="14">
        <v>0</v>
      </c>
      <c r="E12" s="15" t="s">
        <v>558</v>
      </c>
      <c r="F12" s="15" t="s">
        <v>652</v>
      </c>
      <c r="G12" s="14" t="s">
        <v>685</v>
      </c>
    </row>
    <row r="13" spans="1:13">
      <c r="A13" s="14">
        <v>11</v>
      </c>
      <c r="B13" s="14">
        <v>1</v>
      </c>
      <c r="C13" s="14">
        <v>122</v>
      </c>
      <c r="D13" s="14">
        <v>0</v>
      </c>
      <c r="E13" s="15" t="s">
        <v>541</v>
      </c>
      <c r="F13" s="15" t="s">
        <v>656</v>
      </c>
      <c r="G13" s="14" t="s">
        <v>686</v>
      </c>
    </row>
    <row r="14" spans="1:13">
      <c r="A14" s="14">
        <v>12</v>
      </c>
      <c r="B14" s="14">
        <v>1</v>
      </c>
      <c r="C14" s="14">
        <v>124</v>
      </c>
      <c r="D14" s="14">
        <v>0</v>
      </c>
      <c r="E14" s="15" t="s">
        <v>638</v>
      </c>
      <c r="F14" s="15" t="s">
        <v>639</v>
      </c>
      <c r="G14" s="14" t="s">
        <v>687</v>
      </c>
    </row>
    <row r="15" spans="1:13">
      <c r="A15" s="14">
        <v>18</v>
      </c>
      <c r="B15" s="14">
        <v>1</v>
      </c>
      <c r="C15" s="14">
        <v>130</v>
      </c>
      <c r="D15" s="14">
        <v>0</v>
      </c>
      <c r="E15" s="15" t="s">
        <v>542</v>
      </c>
      <c r="F15" s="15" t="s">
        <v>599</v>
      </c>
      <c r="G15" s="14" t="s">
        <v>688</v>
      </c>
    </row>
    <row r="16" spans="1:13">
      <c r="A16" s="14">
        <v>20</v>
      </c>
      <c r="B16" s="14">
        <v>1</v>
      </c>
      <c r="C16" s="14">
        <v>132</v>
      </c>
      <c r="D16" s="14">
        <v>0</v>
      </c>
      <c r="E16" s="15" t="s">
        <v>543</v>
      </c>
      <c r="F16" s="15" t="s">
        <v>657</v>
      </c>
      <c r="G16" s="14" t="s">
        <v>689</v>
      </c>
    </row>
    <row r="17" spans="1:7">
      <c r="A17" s="14">
        <v>19</v>
      </c>
      <c r="B17" s="14">
        <v>1</v>
      </c>
      <c r="C17" s="14">
        <v>134</v>
      </c>
      <c r="D17" s="14">
        <v>0</v>
      </c>
      <c r="E17" s="15" t="s">
        <v>544</v>
      </c>
      <c r="F17" s="15" t="s">
        <v>600</v>
      </c>
      <c r="G17" s="14" t="s">
        <v>690</v>
      </c>
    </row>
    <row r="18" spans="1:7">
      <c r="A18" s="14">
        <v>8</v>
      </c>
      <c r="B18" s="14">
        <v>1</v>
      </c>
      <c r="C18" s="14">
        <v>140</v>
      </c>
      <c r="D18" s="14">
        <v>0</v>
      </c>
      <c r="E18" s="15" t="s">
        <v>545</v>
      </c>
      <c r="F18" s="15" t="s">
        <v>601</v>
      </c>
      <c r="G18" s="14" t="s">
        <v>691</v>
      </c>
    </row>
    <row r="19" spans="1:7">
      <c r="A19" s="14">
        <v>95</v>
      </c>
      <c r="B19" s="14">
        <v>1</v>
      </c>
      <c r="C19" s="14">
        <v>141</v>
      </c>
      <c r="D19" s="14">
        <v>0</v>
      </c>
      <c r="E19" s="15" t="s">
        <v>640</v>
      </c>
      <c r="F19" s="15" t="s">
        <v>653</v>
      </c>
      <c r="G19" s="14" t="s">
        <v>692</v>
      </c>
    </row>
    <row r="20" spans="1:7">
      <c r="A20" s="14">
        <v>16</v>
      </c>
      <c r="B20" s="14">
        <v>1</v>
      </c>
      <c r="C20" s="14">
        <v>142</v>
      </c>
      <c r="D20" s="14">
        <v>0</v>
      </c>
      <c r="E20" s="15" t="s">
        <v>553</v>
      </c>
      <c r="F20" s="15" t="s">
        <v>606</v>
      </c>
      <c r="G20" s="14" t="s">
        <v>693</v>
      </c>
    </row>
    <row r="21" spans="1:7">
      <c r="A21" s="14">
        <v>15</v>
      </c>
      <c r="B21" s="14">
        <v>1</v>
      </c>
      <c r="C21" s="14">
        <v>144</v>
      </c>
      <c r="D21" s="14">
        <v>0</v>
      </c>
      <c r="E21" s="15" t="s">
        <v>554</v>
      </c>
      <c r="F21" s="15" t="s">
        <v>607</v>
      </c>
      <c r="G21" s="14" t="s">
        <v>694</v>
      </c>
    </row>
    <row r="22" spans="1:7">
      <c r="A22" s="14">
        <v>27</v>
      </c>
      <c r="B22" s="14">
        <v>1</v>
      </c>
      <c r="C22" s="14">
        <v>146</v>
      </c>
      <c r="D22" s="14">
        <v>0</v>
      </c>
      <c r="E22" s="15" t="s">
        <v>546</v>
      </c>
      <c r="F22" s="15" t="s">
        <v>602</v>
      </c>
      <c r="G22" s="14" t="s">
        <v>695</v>
      </c>
    </row>
    <row r="23" spans="1:7">
      <c r="A23" s="14">
        <v>1</v>
      </c>
      <c r="B23" s="14">
        <v>1</v>
      </c>
      <c r="C23" s="14">
        <v>150</v>
      </c>
      <c r="D23" s="14">
        <v>0</v>
      </c>
      <c r="E23" s="15" t="s">
        <v>547</v>
      </c>
      <c r="F23" s="15" t="s">
        <v>605</v>
      </c>
      <c r="G23" s="14" t="s">
        <v>696</v>
      </c>
    </row>
    <row r="24" spans="1:7">
      <c r="A24" s="14">
        <v>2</v>
      </c>
      <c r="B24" s="14">
        <v>1</v>
      </c>
      <c r="C24" s="14">
        <v>152</v>
      </c>
      <c r="D24" s="14">
        <v>0</v>
      </c>
      <c r="E24" s="15" t="s">
        <v>548</v>
      </c>
      <c r="F24" s="15" t="s">
        <v>971</v>
      </c>
      <c r="G24" s="14" t="s">
        <v>697</v>
      </c>
    </row>
    <row r="25" spans="1:7">
      <c r="A25" s="14">
        <v>3</v>
      </c>
      <c r="B25" s="14">
        <v>1</v>
      </c>
      <c r="C25" s="14">
        <v>154</v>
      </c>
      <c r="D25" s="14">
        <v>0</v>
      </c>
      <c r="E25" s="15" t="s">
        <v>552</v>
      </c>
      <c r="F25" s="15" t="s">
        <v>603</v>
      </c>
      <c r="G25" s="14" t="s">
        <v>698</v>
      </c>
    </row>
    <row r="26" spans="1:7">
      <c r="A26" s="14">
        <v>6</v>
      </c>
      <c r="B26" s="14">
        <v>1</v>
      </c>
      <c r="C26" s="14">
        <v>156</v>
      </c>
      <c r="D26" s="14">
        <v>0</v>
      </c>
      <c r="E26" s="15" t="s">
        <v>566</v>
      </c>
      <c r="F26" s="15" t="s">
        <v>604</v>
      </c>
      <c r="G26" s="14" t="s">
        <v>699</v>
      </c>
    </row>
    <row r="27" spans="1:7">
      <c r="A27" s="14">
        <v>72</v>
      </c>
      <c r="B27" s="14">
        <v>1</v>
      </c>
      <c r="C27" s="14">
        <v>160</v>
      </c>
      <c r="D27" s="14">
        <v>0</v>
      </c>
      <c r="E27" s="15" t="s">
        <v>551</v>
      </c>
      <c r="F27" s="15" t="s">
        <v>658</v>
      </c>
      <c r="G27" s="14" t="s">
        <v>700</v>
      </c>
    </row>
    <row r="28" spans="1:7">
      <c r="A28" s="14">
        <v>73</v>
      </c>
      <c r="B28" s="14">
        <v>1</v>
      </c>
      <c r="C28" s="14">
        <v>162</v>
      </c>
      <c r="D28" s="14">
        <v>0</v>
      </c>
      <c r="E28" s="15" t="s">
        <v>550</v>
      </c>
      <c r="F28" s="15" t="s">
        <v>659</v>
      </c>
      <c r="G28" s="14" t="s">
        <v>701</v>
      </c>
    </row>
    <row r="29" spans="1:7">
      <c r="A29" s="14">
        <v>74</v>
      </c>
      <c r="B29" s="14">
        <v>1</v>
      </c>
      <c r="C29" s="14">
        <v>164</v>
      </c>
      <c r="D29" s="14">
        <v>0</v>
      </c>
      <c r="E29" s="15" t="s">
        <v>549</v>
      </c>
      <c r="F29" s="15" t="s">
        <v>645</v>
      </c>
      <c r="G29" s="14" t="s">
        <v>702</v>
      </c>
    </row>
    <row r="30" spans="1:7">
      <c r="A30" s="14">
        <v>24</v>
      </c>
      <c r="B30" s="14">
        <v>1</v>
      </c>
      <c r="C30" s="14">
        <v>170</v>
      </c>
      <c r="D30" s="14">
        <v>0</v>
      </c>
      <c r="E30" s="15" t="s">
        <v>555</v>
      </c>
      <c r="F30" s="15" t="s">
        <v>608</v>
      </c>
      <c r="G30" s="14" t="s">
        <v>703</v>
      </c>
    </row>
    <row r="31" spans="1:7">
      <c r="A31" s="14">
        <v>25</v>
      </c>
      <c r="B31" s="14">
        <v>1</v>
      </c>
      <c r="C31" s="14">
        <v>171</v>
      </c>
      <c r="D31" s="14">
        <v>0</v>
      </c>
      <c r="E31" s="15" t="s">
        <v>626</v>
      </c>
      <c r="F31" s="15" t="s">
        <v>654</v>
      </c>
      <c r="G31" s="14" t="s">
        <v>704</v>
      </c>
    </row>
    <row r="32" spans="1:7">
      <c r="A32" s="14">
        <v>26</v>
      </c>
      <c r="B32" s="14">
        <v>1</v>
      </c>
      <c r="C32" s="14">
        <v>195</v>
      </c>
      <c r="D32" s="14">
        <v>0</v>
      </c>
      <c r="E32" s="15" t="s">
        <v>790</v>
      </c>
      <c r="F32" s="15" t="s">
        <v>791</v>
      </c>
      <c r="G32" s="14" t="s">
        <v>705</v>
      </c>
    </row>
    <row r="33" spans="1:7">
      <c r="A33" s="14">
        <v>43</v>
      </c>
      <c r="B33" s="14">
        <v>3</v>
      </c>
      <c r="C33" s="14">
        <v>200</v>
      </c>
      <c r="D33" s="14">
        <v>0</v>
      </c>
      <c r="E33" s="15" t="s">
        <v>782</v>
      </c>
      <c r="F33" s="15" t="s">
        <v>789</v>
      </c>
      <c r="G33" s="14" t="s">
        <v>726</v>
      </c>
    </row>
    <row r="34" spans="1:7">
      <c r="A34" s="14">
        <v>44</v>
      </c>
      <c r="B34" s="14">
        <v>3</v>
      </c>
      <c r="C34" s="14">
        <v>202</v>
      </c>
      <c r="D34" s="14">
        <v>0</v>
      </c>
      <c r="E34" s="15" t="s">
        <v>783</v>
      </c>
      <c r="F34" s="15" t="s">
        <v>788</v>
      </c>
      <c r="G34" s="14" t="s">
        <v>727</v>
      </c>
    </row>
    <row r="35" spans="1:7">
      <c r="A35" s="14">
        <v>45</v>
      </c>
      <c r="B35" s="14">
        <v>3</v>
      </c>
      <c r="C35" s="14">
        <v>204</v>
      </c>
      <c r="D35" s="14">
        <v>0</v>
      </c>
      <c r="E35" s="15" t="s">
        <v>784</v>
      </c>
      <c r="F35" s="15" t="s">
        <v>787</v>
      </c>
      <c r="G35" s="14" t="s">
        <v>728</v>
      </c>
    </row>
    <row r="36" spans="1:7">
      <c r="A36" s="14">
        <v>57</v>
      </c>
      <c r="B36" s="14">
        <v>3</v>
      </c>
      <c r="C36" s="14">
        <v>210</v>
      </c>
      <c r="D36" s="14">
        <v>0</v>
      </c>
      <c r="E36" s="15" t="s">
        <v>785</v>
      </c>
      <c r="F36" s="15" t="s">
        <v>972</v>
      </c>
      <c r="G36" s="14" t="s">
        <v>736</v>
      </c>
    </row>
    <row r="37" spans="1:7">
      <c r="A37" s="14">
        <v>58</v>
      </c>
      <c r="B37" s="14">
        <v>3</v>
      </c>
      <c r="C37" s="14">
        <v>211</v>
      </c>
      <c r="D37" s="14">
        <v>0</v>
      </c>
      <c r="E37" s="15" t="s">
        <v>786</v>
      </c>
      <c r="F37" s="15" t="s">
        <v>973</v>
      </c>
      <c r="G37" s="14" t="s">
        <v>741</v>
      </c>
    </row>
    <row r="38" spans="1:7">
      <c r="A38" s="14">
        <v>66</v>
      </c>
      <c r="B38" s="14">
        <v>3</v>
      </c>
      <c r="C38" s="14">
        <v>250</v>
      </c>
      <c r="D38" s="14">
        <v>0</v>
      </c>
      <c r="E38" s="15" t="s">
        <v>773</v>
      </c>
      <c r="F38" s="15" t="s">
        <v>774</v>
      </c>
      <c r="G38" s="14" t="s">
        <v>707</v>
      </c>
    </row>
    <row r="39" spans="1:7">
      <c r="A39" s="14">
        <v>68</v>
      </c>
      <c r="B39" s="14">
        <v>3</v>
      </c>
      <c r="C39" s="14">
        <v>253</v>
      </c>
      <c r="D39" s="14">
        <v>0</v>
      </c>
      <c r="E39" s="15" t="s">
        <v>775</v>
      </c>
      <c r="F39" s="15" t="s">
        <v>974</v>
      </c>
      <c r="G39" s="14" t="s">
        <v>710</v>
      </c>
    </row>
    <row r="40" spans="1:7">
      <c r="A40" s="14">
        <v>79</v>
      </c>
      <c r="B40" s="14">
        <v>3</v>
      </c>
      <c r="C40" s="14">
        <v>256</v>
      </c>
      <c r="D40" s="14">
        <v>0</v>
      </c>
      <c r="E40" s="15" t="s">
        <v>776</v>
      </c>
      <c r="F40" s="15" t="s">
        <v>777</v>
      </c>
      <c r="G40" s="14" t="s">
        <v>715</v>
      </c>
    </row>
    <row r="41" spans="1:7">
      <c r="A41" s="14">
        <v>80</v>
      </c>
      <c r="B41" s="14">
        <v>3</v>
      </c>
      <c r="C41" s="14">
        <v>259</v>
      </c>
      <c r="D41" s="14">
        <v>0</v>
      </c>
      <c r="E41" s="15" t="s">
        <v>778</v>
      </c>
      <c r="F41" s="15" t="s">
        <v>779</v>
      </c>
      <c r="G41" s="14" t="s">
        <v>716</v>
      </c>
    </row>
    <row r="42" spans="1:7">
      <c r="A42" s="14">
        <v>91</v>
      </c>
      <c r="B42" s="14">
        <v>3</v>
      </c>
      <c r="C42" s="14">
        <v>262</v>
      </c>
      <c r="D42" s="14">
        <v>0</v>
      </c>
      <c r="E42" s="15" t="s">
        <v>780</v>
      </c>
      <c r="F42" s="15" t="s">
        <v>781</v>
      </c>
      <c r="G42" s="14" t="s">
        <v>720</v>
      </c>
    </row>
    <row r="43" spans="1:7">
      <c r="A43" s="14">
        <v>40</v>
      </c>
      <c r="B43" s="14">
        <v>3</v>
      </c>
      <c r="C43" s="14">
        <v>266</v>
      </c>
      <c r="D43" s="14">
        <v>0</v>
      </c>
      <c r="E43" s="15" t="s">
        <v>796</v>
      </c>
      <c r="F43" s="15" t="s">
        <v>795</v>
      </c>
      <c r="G43" s="14" t="s">
        <v>753</v>
      </c>
    </row>
    <row r="44" spans="1:7">
      <c r="A44" s="14">
        <v>28</v>
      </c>
      <c r="B44" s="14">
        <v>3</v>
      </c>
      <c r="C44" s="14">
        <v>268</v>
      </c>
      <c r="D44" s="14">
        <v>0</v>
      </c>
      <c r="E44" s="15" t="s">
        <v>771</v>
      </c>
      <c r="F44" s="15" t="s">
        <v>772</v>
      </c>
      <c r="G44" s="14" t="s">
        <v>760</v>
      </c>
    </row>
    <row r="45" spans="1:7">
      <c r="A45" s="14">
        <v>39</v>
      </c>
      <c r="B45" s="14">
        <v>2</v>
      </c>
      <c r="C45" s="14">
        <v>300</v>
      </c>
      <c r="D45" s="14">
        <v>0.33</v>
      </c>
      <c r="E45" s="15" t="s">
        <v>575</v>
      </c>
      <c r="F45" s="15" t="s">
        <v>615</v>
      </c>
      <c r="G45" s="14" t="s">
        <v>706</v>
      </c>
    </row>
    <row r="46" spans="1:7">
      <c r="A46" s="14">
        <v>65</v>
      </c>
      <c r="B46" s="14">
        <v>2</v>
      </c>
      <c r="C46" s="14">
        <v>302</v>
      </c>
      <c r="D46" s="14">
        <v>0.16</v>
      </c>
      <c r="E46" s="15" t="s">
        <v>576</v>
      </c>
      <c r="F46" s="15" t="s">
        <v>808</v>
      </c>
      <c r="G46" s="14" t="s">
        <v>708</v>
      </c>
    </row>
    <row r="47" spans="1:7">
      <c r="A47" s="14">
        <v>67</v>
      </c>
      <c r="B47" s="14">
        <v>2</v>
      </c>
      <c r="C47" s="14">
        <v>303</v>
      </c>
      <c r="D47" s="14">
        <v>0.5</v>
      </c>
      <c r="E47" s="15" t="s">
        <v>627</v>
      </c>
      <c r="F47" s="15" t="s">
        <v>628</v>
      </c>
      <c r="G47" s="14" t="s">
        <v>709</v>
      </c>
    </row>
    <row r="48" spans="1:7">
      <c r="A48" s="14">
        <v>69</v>
      </c>
      <c r="B48" s="14">
        <v>2</v>
      </c>
      <c r="C48" s="14">
        <v>305</v>
      </c>
      <c r="D48" s="14">
        <v>0.33</v>
      </c>
      <c r="E48" s="15" t="s">
        <v>812</v>
      </c>
      <c r="F48" s="15" t="s">
        <v>809</v>
      </c>
      <c r="G48" s="14" t="s">
        <v>711</v>
      </c>
    </row>
    <row r="49" spans="1:13">
      <c r="A49" s="14">
        <v>71</v>
      </c>
      <c r="B49" s="14">
        <v>2</v>
      </c>
      <c r="C49" s="14">
        <v>307</v>
      </c>
      <c r="D49" s="14">
        <v>0.33</v>
      </c>
      <c r="E49" s="15" t="s">
        <v>632</v>
      </c>
      <c r="F49" s="15" t="s">
        <v>646</v>
      </c>
      <c r="G49" s="14" t="s">
        <v>712</v>
      </c>
    </row>
    <row r="50" spans="1:13">
      <c r="A50" s="14">
        <v>76</v>
      </c>
      <c r="B50" s="14">
        <v>2</v>
      </c>
      <c r="C50" s="14">
        <v>308</v>
      </c>
      <c r="D50" s="14">
        <v>0.2</v>
      </c>
      <c r="E50" s="15" t="s">
        <v>574</v>
      </c>
      <c r="F50" s="15" t="s">
        <v>620</v>
      </c>
      <c r="G50" s="14" t="s">
        <v>713</v>
      </c>
      <c r="H50" s="14" t="s">
        <v>870</v>
      </c>
      <c r="I50" s="14" t="s">
        <v>871</v>
      </c>
      <c r="J50" s="14" t="s">
        <v>874</v>
      </c>
      <c r="K50" s="14" t="s">
        <v>875</v>
      </c>
      <c r="L50" s="14" t="s">
        <v>877</v>
      </c>
      <c r="M50" s="14" t="s">
        <v>878</v>
      </c>
    </row>
    <row r="51" spans="1:13">
      <c r="A51" s="14">
        <v>78</v>
      </c>
      <c r="B51" s="14">
        <v>2</v>
      </c>
      <c r="C51" s="14">
        <v>310</v>
      </c>
      <c r="D51" s="14">
        <v>0.16</v>
      </c>
      <c r="E51" s="15" t="s">
        <v>573</v>
      </c>
      <c r="F51" s="15" t="s">
        <v>647</v>
      </c>
      <c r="G51" s="14" t="s">
        <v>714</v>
      </c>
    </row>
    <row r="52" spans="1:13">
      <c r="A52" s="14">
        <v>81</v>
      </c>
      <c r="B52" s="14">
        <v>2</v>
      </c>
      <c r="C52" s="14">
        <v>313</v>
      </c>
      <c r="D52" s="14">
        <v>0.4</v>
      </c>
      <c r="E52" s="15" t="s">
        <v>578</v>
      </c>
      <c r="F52" s="15" t="s">
        <v>621</v>
      </c>
      <c r="G52" s="14" t="s">
        <v>717</v>
      </c>
    </row>
    <row r="53" spans="1:13">
      <c r="A53" s="14">
        <v>86</v>
      </c>
      <c r="B53" s="14">
        <v>2</v>
      </c>
      <c r="C53" s="14">
        <v>314</v>
      </c>
      <c r="D53" s="14">
        <v>0.33</v>
      </c>
      <c r="E53" s="15" t="s">
        <v>572</v>
      </c>
      <c r="F53" s="15" t="s">
        <v>623</v>
      </c>
      <c r="G53" s="14" t="s">
        <v>718</v>
      </c>
    </row>
    <row r="54" spans="1:13">
      <c r="A54" s="14">
        <v>90</v>
      </c>
      <c r="B54" s="14">
        <v>2</v>
      </c>
      <c r="C54" s="14">
        <v>315</v>
      </c>
      <c r="D54" s="14">
        <v>0.33</v>
      </c>
      <c r="E54" s="15" t="s">
        <v>609</v>
      </c>
      <c r="F54" s="15" t="s">
        <v>662</v>
      </c>
      <c r="G54" s="14" t="s">
        <v>719</v>
      </c>
      <c r="H54" s="14" t="s">
        <v>872</v>
      </c>
      <c r="I54" s="14" t="s">
        <v>873</v>
      </c>
      <c r="J54" s="14" t="s">
        <v>876</v>
      </c>
      <c r="K54" s="14" t="s">
        <v>875</v>
      </c>
      <c r="L54" s="14" t="s">
        <v>879</v>
      </c>
      <c r="M54" s="14" t="s">
        <v>880</v>
      </c>
    </row>
    <row r="55" spans="1:13">
      <c r="A55" s="14">
        <v>92</v>
      </c>
      <c r="B55" s="14">
        <v>2</v>
      </c>
      <c r="C55" s="14">
        <v>317</v>
      </c>
      <c r="D55" s="14">
        <v>0.16</v>
      </c>
      <c r="E55" s="15" t="s">
        <v>814</v>
      </c>
      <c r="F55" s="15" t="s">
        <v>810</v>
      </c>
      <c r="G55" s="14" t="s">
        <v>721</v>
      </c>
    </row>
    <row r="56" spans="1:13">
      <c r="A56" s="14">
        <v>93</v>
      </c>
      <c r="B56" s="14">
        <v>2</v>
      </c>
      <c r="C56" s="14">
        <v>318</v>
      </c>
      <c r="D56" s="14">
        <v>0.1</v>
      </c>
      <c r="E56" s="15" t="s">
        <v>579</v>
      </c>
      <c r="F56" s="15" t="s">
        <v>807</v>
      </c>
      <c r="G56" s="14" t="s">
        <v>722</v>
      </c>
    </row>
    <row r="57" spans="1:13">
      <c r="A57" s="14">
        <v>94</v>
      </c>
      <c r="B57" s="14">
        <v>2</v>
      </c>
      <c r="C57" s="14">
        <v>319</v>
      </c>
      <c r="D57" s="14">
        <v>0.12</v>
      </c>
      <c r="E57" s="15" t="s">
        <v>610</v>
      </c>
      <c r="F57" s="15" t="s">
        <v>806</v>
      </c>
      <c r="G57" s="14" t="s">
        <v>723</v>
      </c>
    </row>
    <row r="58" spans="1:13">
      <c r="A58" s="14">
        <v>96</v>
      </c>
      <c r="B58" s="14">
        <v>2</v>
      </c>
      <c r="C58" s="14">
        <v>320</v>
      </c>
      <c r="D58" s="14">
        <v>0.2</v>
      </c>
      <c r="E58" s="15" t="s">
        <v>642</v>
      </c>
      <c r="F58" s="15" t="s">
        <v>643</v>
      </c>
      <c r="G58" s="14" t="s">
        <v>724</v>
      </c>
    </row>
    <row r="59" spans="1:13">
      <c r="A59" s="14">
        <v>70</v>
      </c>
      <c r="B59" s="14">
        <v>2</v>
      </c>
      <c r="C59" s="14">
        <v>322</v>
      </c>
      <c r="D59" s="14">
        <v>0.16</v>
      </c>
      <c r="E59" s="15" t="s">
        <v>577</v>
      </c>
      <c r="F59" s="15" t="s">
        <v>618</v>
      </c>
      <c r="G59" s="14" t="s">
        <v>725</v>
      </c>
    </row>
    <row r="60" spans="1:13">
      <c r="A60" s="14">
        <v>46</v>
      </c>
      <c r="B60" s="14">
        <v>2</v>
      </c>
      <c r="C60" s="14">
        <v>403</v>
      </c>
      <c r="D60" s="14">
        <v>0.15</v>
      </c>
      <c r="E60" s="15" t="s">
        <v>587</v>
      </c>
      <c r="F60" s="15" t="s">
        <v>663</v>
      </c>
      <c r="G60" s="14" t="s">
        <v>729</v>
      </c>
      <c r="H60" s="14" t="s">
        <v>881</v>
      </c>
      <c r="I60" s="14" t="s">
        <v>882</v>
      </c>
      <c r="J60" s="14" t="s">
        <v>874</v>
      </c>
      <c r="K60" s="14" t="s">
        <v>874</v>
      </c>
      <c r="L60" s="14" t="s">
        <v>883</v>
      </c>
      <c r="M60" s="14" t="s">
        <v>884</v>
      </c>
    </row>
    <row r="61" spans="1:13">
      <c r="A61" s="14">
        <v>47</v>
      </c>
      <c r="B61" s="14">
        <v>2</v>
      </c>
      <c r="C61" s="14">
        <v>404</v>
      </c>
      <c r="D61" s="14">
        <v>0.2</v>
      </c>
      <c r="E61" s="15" t="s">
        <v>586</v>
      </c>
      <c r="F61" s="15" t="s">
        <v>664</v>
      </c>
      <c r="G61" s="14" t="s">
        <v>730</v>
      </c>
    </row>
    <row r="62" spans="1:13">
      <c r="A62" s="14">
        <v>48</v>
      </c>
      <c r="B62" s="14">
        <v>2</v>
      </c>
      <c r="C62" s="14">
        <v>405</v>
      </c>
      <c r="D62" s="14">
        <v>0.16</v>
      </c>
      <c r="E62" s="15" t="s">
        <v>568</v>
      </c>
      <c r="F62" s="15" t="s">
        <v>665</v>
      </c>
      <c r="G62" s="14" t="s">
        <v>731</v>
      </c>
      <c r="H62" s="14" t="s">
        <v>869</v>
      </c>
      <c r="I62" s="14" t="s">
        <v>885</v>
      </c>
      <c r="J62" s="14" t="s">
        <v>874</v>
      </c>
      <c r="K62" s="14" t="s">
        <v>874</v>
      </c>
      <c r="L62" s="14" t="s">
        <v>886</v>
      </c>
      <c r="M62" s="14" t="s">
        <v>884</v>
      </c>
    </row>
    <row r="63" spans="1:13">
      <c r="A63" s="14">
        <v>49</v>
      </c>
      <c r="B63" s="14">
        <v>2</v>
      </c>
      <c r="C63" s="14">
        <v>406</v>
      </c>
      <c r="D63" s="14">
        <v>0.7</v>
      </c>
      <c r="E63" s="15" t="s">
        <v>593</v>
      </c>
      <c r="F63" s="15" t="s">
        <v>970</v>
      </c>
      <c r="G63" s="14" t="s">
        <v>732</v>
      </c>
    </row>
    <row r="64" spans="1:13">
      <c r="A64" s="14">
        <v>50</v>
      </c>
      <c r="B64" s="14">
        <v>2</v>
      </c>
      <c r="C64" s="14">
        <v>407</v>
      </c>
      <c r="D64" s="14">
        <v>0.7</v>
      </c>
      <c r="E64" s="15" t="s">
        <v>617</v>
      </c>
      <c r="F64" s="15" t="s">
        <v>969</v>
      </c>
      <c r="G64" s="14" t="s">
        <v>733</v>
      </c>
      <c r="H64" s="14" t="s">
        <v>887</v>
      </c>
      <c r="I64" s="14" t="s">
        <v>888</v>
      </c>
      <c r="J64" s="14" t="s">
        <v>876</v>
      </c>
      <c r="K64" s="14" t="s">
        <v>875</v>
      </c>
      <c r="L64" s="14" t="s">
        <v>889</v>
      </c>
      <c r="M64" s="14" t="s">
        <v>891</v>
      </c>
    </row>
    <row r="65" spans="1:13">
      <c r="A65" s="14">
        <v>51</v>
      </c>
      <c r="B65" s="14">
        <v>2</v>
      </c>
      <c r="C65" s="14">
        <v>408</v>
      </c>
      <c r="D65" s="14">
        <v>0.7</v>
      </c>
      <c r="E65" s="15" t="s">
        <v>624</v>
      </c>
      <c r="F65" s="15" t="s">
        <v>981</v>
      </c>
      <c r="G65" s="14" t="s">
        <v>734</v>
      </c>
      <c r="H65" s="14" t="s">
        <v>893</v>
      </c>
      <c r="I65" s="14" t="s">
        <v>892</v>
      </c>
      <c r="J65" s="14" t="s">
        <v>876</v>
      </c>
      <c r="K65" s="14" t="s">
        <v>875</v>
      </c>
      <c r="L65" s="14" t="s">
        <v>894</v>
      </c>
      <c r="M65" s="14" t="s">
        <v>895</v>
      </c>
    </row>
    <row r="66" spans="1:13">
      <c r="A66" s="14">
        <v>52</v>
      </c>
      <c r="B66" s="14">
        <v>2</v>
      </c>
      <c r="C66" s="14">
        <v>409</v>
      </c>
      <c r="D66" s="14">
        <v>0.7</v>
      </c>
      <c r="E66" s="15" t="s">
        <v>629</v>
      </c>
      <c r="F66" s="15" t="s">
        <v>982</v>
      </c>
      <c r="G66" s="14" t="s">
        <v>735</v>
      </c>
      <c r="H66" s="14" t="s">
        <v>897</v>
      </c>
      <c r="I66" s="14" t="s">
        <v>896</v>
      </c>
      <c r="J66" s="14" t="s">
        <v>876</v>
      </c>
      <c r="K66" s="14" t="s">
        <v>874</v>
      </c>
      <c r="L66" s="14" t="s">
        <v>890</v>
      </c>
      <c r="M66" s="14" t="s">
        <v>898</v>
      </c>
    </row>
    <row r="67" spans="1:13">
      <c r="A67" s="14">
        <v>53</v>
      </c>
      <c r="B67" s="14">
        <v>2</v>
      </c>
      <c r="C67" s="14">
        <v>410</v>
      </c>
      <c r="D67" s="14">
        <v>0.7</v>
      </c>
      <c r="E67" s="15" t="s">
        <v>562</v>
      </c>
      <c r="F67" s="15" t="s">
        <v>983</v>
      </c>
      <c r="G67" s="14" t="s">
        <v>737</v>
      </c>
    </row>
    <row r="68" spans="1:13">
      <c r="A68" s="14">
        <v>54</v>
      </c>
      <c r="B68" s="14">
        <v>2</v>
      </c>
      <c r="C68" s="14">
        <v>411</v>
      </c>
      <c r="D68" s="14">
        <v>0.2</v>
      </c>
      <c r="E68" s="15" t="s">
        <v>630</v>
      </c>
      <c r="F68" s="15" t="s">
        <v>966</v>
      </c>
      <c r="G68" s="14" t="s">
        <v>738</v>
      </c>
    </row>
    <row r="69" spans="1:13">
      <c r="A69" s="14">
        <v>55</v>
      </c>
      <c r="B69" s="14">
        <v>2</v>
      </c>
      <c r="C69" s="14">
        <v>412</v>
      </c>
      <c r="D69" s="14">
        <v>0.16</v>
      </c>
      <c r="E69" s="15" t="s">
        <v>631</v>
      </c>
      <c r="F69" s="15" t="s">
        <v>980</v>
      </c>
      <c r="G69" s="14" t="s">
        <v>739</v>
      </c>
      <c r="H69" s="14" t="s">
        <v>899</v>
      </c>
      <c r="I69" s="14" t="s">
        <v>900</v>
      </c>
      <c r="J69" s="14" t="s">
        <v>874</v>
      </c>
      <c r="K69" s="14" t="s">
        <v>874</v>
      </c>
      <c r="L69" s="14" t="s">
        <v>910</v>
      </c>
      <c r="M69" s="14" t="s">
        <v>901</v>
      </c>
    </row>
    <row r="70" spans="1:13">
      <c r="A70" s="14">
        <v>56</v>
      </c>
      <c r="B70" s="14">
        <v>2</v>
      </c>
      <c r="C70" s="14">
        <v>413</v>
      </c>
      <c r="D70" s="14">
        <v>0.1</v>
      </c>
      <c r="E70" s="15" t="s">
        <v>794</v>
      </c>
      <c r="F70" s="15" t="s">
        <v>793</v>
      </c>
      <c r="G70" s="14" t="s">
        <v>740</v>
      </c>
    </row>
    <row r="71" spans="1:13">
      <c r="A71" s="14">
        <v>59</v>
      </c>
      <c r="B71" s="14">
        <v>2</v>
      </c>
      <c r="C71" s="14">
        <v>416</v>
      </c>
      <c r="D71" s="14">
        <v>0.1</v>
      </c>
      <c r="E71" s="15" t="s">
        <v>585</v>
      </c>
      <c r="F71" s="15" t="s">
        <v>666</v>
      </c>
      <c r="G71" s="14" t="s">
        <v>742</v>
      </c>
      <c r="H71" s="14" t="s">
        <v>902</v>
      </c>
      <c r="I71" s="14" t="s">
        <v>903</v>
      </c>
      <c r="J71" s="14" t="s">
        <v>876</v>
      </c>
      <c r="K71" s="14" t="s">
        <v>875</v>
      </c>
      <c r="L71" s="14" t="s">
        <v>904</v>
      </c>
      <c r="M71" s="14" t="s">
        <v>905</v>
      </c>
    </row>
    <row r="72" spans="1:13">
      <c r="A72" s="14">
        <v>60</v>
      </c>
      <c r="B72" s="14">
        <v>2</v>
      </c>
      <c r="C72" s="14">
        <v>417</v>
      </c>
      <c r="D72" s="14">
        <v>0.1</v>
      </c>
      <c r="E72" s="15" t="s">
        <v>583</v>
      </c>
      <c r="F72" s="15" t="s">
        <v>909</v>
      </c>
      <c r="G72" s="14" t="s">
        <v>743</v>
      </c>
      <c r="H72" s="14" t="s">
        <v>911</v>
      </c>
      <c r="I72" s="14" t="s">
        <v>912</v>
      </c>
      <c r="J72" s="14" t="s">
        <v>876</v>
      </c>
      <c r="K72" s="14" t="s">
        <v>875</v>
      </c>
      <c r="L72" s="14" t="s">
        <v>913</v>
      </c>
      <c r="M72" s="14" t="s">
        <v>914</v>
      </c>
    </row>
    <row r="73" spans="1:13">
      <c r="A73" s="14">
        <v>61</v>
      </c>
      <c r="B73" s="14">
        <v>2</v>
      </c>
      <c r="C73" s="14">
        <v>418</v>
      </c>
      <c r="D73" s="14">
        <v>0.1</v>
      </c>
      <c r="E73" s="15" t="s">
        <v>582</v>
      </c>
      <c r="F73" s="15" t="s">
        <v>667</v>
      </c>
      <c r="G73" s="14" t="s">
        <v>744</v>
      </c>
      <c r="H73" s="14" t="s">
        <v>915</v>
      </c>
      <c r="I73" s="14" t="s">
        <v>916</v>
      </c>
      <c r="J73" s="14" t="s">
        <v>876</v>
      </c>
      <c r="K73" s="14" t="s">
        <v>875</v>
      </c>
      <c r="L73" s="14" t="s">
        <v>917</v>
      </c>
      <c r="M73" s="14" t="s">
        <v>918</v>
      </c>
    </row>
    <row r="74" spans="1:13">
      <c r="A74" s="14">
        <v>62</v>
      </c>
      <c r="B74" s="14">
        <v>2</v>
      </c>
      <c r="C74" s="14">
        <v>419</v>
      </c>
      <c r="D74" s="14">
        <v>0.1</v>
      </c>
      <c r="E74" s="15" t="s">
        <v>581</v>
      </c>
      <c r="F74" s="15" t="s">
        <v>668</v>
      </c>
      <c r="G74" s="14" t="s">
        <v>746</v>
      </c>
      <c r="H74" s="14" t="s">
        <v>919</v>
      </c>
      <c r="I74" s="14" t="s">
        <v>920</v>
      </c>
      <c r="J74" s="14" t="s">
        <v>876</v>
      </c>
      <c r="K74" s="14" t="s">
        <v>875</v>
      </c>
      <c r="L74" s="14" t="s">
        <v>921</v>
      </c>
      <c r="M74" s="14" t="s">
        <v>906</v>
      </c>
    </row>
    <row r="75" spans="1:13">
      <c r="A75" s="14">
        <v>63</v>
      </c>
      <c r="B75" s="14">
        <v>2</v>
      </c>
      <c r="C75" s="14">
        <v>420</v>
      </c>
      <c r="D75" s="14">
        <v>0.1</v>
      </c>
      <c r="E75" s="15" t="s">
        <v>792</v>
      </c>
      <c r="F75" s="15" t="s">
        <v>669</v>
      </c>
      <c r="G75" s="14" t="s">
        <v>745</v>
      </c>
      <c r="H75" s="14" t="s">
        <v>922</v>
      </c>
      <c r="I75" s="14" t="s">
        <v>923</v>
      </c>
      <c r="J75" s="14" t="s">
        <v>876</v>
      </c>
      <c r="K75" s="14" t="s">
        <v>875</v>
      </c>
      <c r="L75" s="14" t="s">
        <v>924</v>
      </c>
      <c r="M75" s="14" t="s">
        <v>907</v>
      </c>
    </row>
    <row r="76" spans="1:13">
      <c r="A76" s="14">
        <v>64</v>
      </c>
      <c r="B76" s="14">
        <v>2</v>
      </c>
      <c r="C76" s="14">
        <v>421</v>
      </c>
      <c r="D76" s="14">
        <v>0.1</v>
      </c>
      <c r="E76" s="15" t="s">
        <v>584</v>
      </c>
      <c r="F76" s="15" t="s">
        <v>670</v>
      </c>
      <c r="G76" s="14" t="s">
        <v>747</v>
      </c>
      <c r="H76" s="14" t="s">
        <v>925</v>
      </c>
      <c r="I76" s="14" t="s">
        <v>926</v>
      </c>
      <c r="J76" s="14" t="s">
        <v>876</v>
      </c>
      <c r="K76" s="14" t="s">
        <v>875</v>
      </c>
      <c r="L76" s="14" t="s">
        <v>928</v>
      </c>
      <c r="M76" s="14" t="s">
        <v>927</v>
      </c>
    </row>
    <row r="77" spans="1:13">
      <c r="A77" s="14">
        <v>75</v>
      </c>
      <c r="B77" s="14">
        <v>2</v>
      </c>
      <c r="C77" s="14">
        <v>430</v>
      </c>
      <c r="D77" s="14">
        <v>0.7</v>
      </c>
      <c r="E77" s="15" t="s">
        <v>619</v>
      </c>
      <c r="F77" s="15" t="s">
        <v>975</v>
      </c>
      <c r="G77" s="14" t="s">
        <v>748</v>
      </c>
    </row>
    <row r="78" spans="1:13">
      <c r="A78" s="14">
        <v>87</v>
      </c>
      <c r="B78" s="14">
        <v>2</v>
      </c>
      <c r="C78" s="14">
        <v>450</v>
      </c>
      <c r="D78" s="14">
        <v>0.5</v>
      </c>
      <c r="E78" s="15" t="s">
        <v>571</v>
      </c>
      <c r="F78" s="15" t="s">
        <v>832</v>
      </c>
      <c r="G78" s="14" t="s">
        <v>749</v>
      </c>
    </row>
    <row r="79" spans="1:13">
      <c r="A79" s="14">
        <v>88</v>
      </c>
      <c r="B79" s="14">
        <v>2</v>
      </c>
      <c r="C79" s="14">
        <v>451</v>
      </c>
      <c r="D79" s="14">
        <v>0.7</v>
      </c>
      <c r="E79" s="15" t="s">
        <v>592</v>
      </c>
      <c r="F79" s="15" t="s">
        <v>976</v>
      </c>
      <c r="G79" s="14" t="s">
        <v>750</v>
      </c>
      <c r="H79" s="14" t="s">
        <v>929</v>
      </c>
      <c r="I79" s="14" t="s">
        <v>930</v>
      </c>
      <c r="J79" s="14" t="s">
        <v>876</v>
      </c>
      <c r="K79" s="14" t="s">
        <v>875</v>
      </c>
      <c r="L79" s="14" t="s">
        <v>931</v>
      </c>
      <c r="M79" s="14" t="s">
        <v>891</v>
      </c>
    </row>
    <row r="80" spans="1:13">
      <c r="A80" s="14">
        <v>89</v>
      </c>
      <c r="B80" s="14">
        <v>2</v>
      </c>
      <c r="C80" s="14">
        <v>452</v>
      </c>
      <c r="D80" s="14">
        <v>0.7</v>
      </c>
      <c r="E80" s="15" t="s">
        <v>589</v>
      </c>
      <c r="F80" s="15" t="s">
        <v>1049</v>
      </c>
      <c r="G80" s="14" t="s">
        <v>751</v>
      </c>
    </row>
    <row r="81" spans="1:13">
      <c r="A81" s="14">
        <v>33</v>
      </c>
      <c r="B81" s="14">
        <v>2</v>
      </c>
      <c r="C81" s="14">
        <v>453</v>
      </c>
      <c r="D81" s="14">
        <v>0.3</v>
      </c>
      <c r="E81" s="15" t="s">
        <v>564</v>
      </c>
      <c r="F81" s="15" t="s">
        <v>984</v>
      </c>
      <c r="G81" s="14" t="s">
        <v>765</v>
      </c>
      <c r="H81" s="14" t="s">
        <v>946</v>
      </c>
      <c r="I81" s="14" t="s">
        <v>947</v>
      </c>
      <c r="J81" s="14" t="s">
        <v>874</v>
      </c>
      <c r="K81" s="14" t="s">
        <v>875</v>
      </c>
      <c r="L81" s="14" t="s">
        <v>948</v>
      </c>
      <c r="M81" s="14" t="s">
        <v>949</v>
      </c>
    </row>
    <row r="82" spans="1:13">
      <c r="A82" s="14">
        <v>99</v>
      </c>
      <c r="B82" s="14">
        <v>2</v>
      </c>
      <c r="C82" s="14">
        <v>454</v>
      </c>
      <c r="D82" s="14">
        <v>0.7</v>
      </c>
      <c r="F82" s="15" t="s">
        <v>1041</v>
      </c>
      <c r="G82" s="14" t="s">
        <v>1042</v>
      </c>
    </row>
    <row r="83" spans="1:13">
      <c r="A83" s="14">
        <v>77</v>
      </c>
      <c r="B83" s="14">
        <v>2</v>
      </c>
      <c r="C83" s="14">
        <v>460</v>
      </c>
      <c r="D83" s="14">
        <v>0.5</v>
      </c>
      <c r="E83" s="15" t="s">
        <v>569</v>
      </c>
      <c r="F83" s="15" t="s">
        <v>977</v>
      </c>
      <c r="G83" s="14" t="s">
        <v>752</v>
      </c>
    </row>
    <row r="84" spans="1:13">
      <c r="A84" s="14">
        <v>42</v>
      </c>
      <c r="B84" s="14">
        <v>2</v>
      </c>
      <c r="C84" s="14">
        <v>501</v>
      </c>
      <c r="D84" s="14">
        <v>0.33</v>
      </c>
      <c r="E84" s="15" t="s">
        <v>798</v>
      </c>
      <c r="F84" s="15" t="s">
        <v>799</v>
      </c>
      <c r="G84" s="14" t="s">
        <v>755</v>
      </c>
    </row>
    <row r="85" spans="1:13">
      <c r="A85" s="14">
        <v>41</v>
      </c>
      <c r="B85" s="14">
        <v>2</v>
      </c>
      <c r="C85" s="14">
        <v>600</v>
      </c>
      <c r="D85" s="14">
        <v>0.33</v>
      </c>
      <c r="E85" s="15" t="s">
        <v>616</v>
      </c>
      <c r="F85" s="15" t="s">
        <v>673</v>
      </c>
      <c r="G85" s="14" t="s">
        <v>754</v>
      </c>
      <c r="H85" s="14" t="s">
        <v>932</v>
      </c>
      <c r="I85" s="14" t="s">
        <v>933</v>
      </c>
      <c r="J85" s="14" t="s">
        <v>876</v>
      </c>
      <c r="K85" s="14" t="s">
        <v>875</v>
      </c>
      <c r="L85" s="14" t="s">
        <v>934</v>
      </c>
      <c r="M85" s="14" t="s">
        <v>908</v>
      </c>
    </row>
    <row r="86" spans="1:13">
      <c r="A86" s="14">
        <v>82</v>
      </c>
      <c r="B86" s="14">
        <v>2</v>
      </c>
      <c r="C86" s="14">
        <v>800</v>
      </c>
      <c r="D86" s="14">
        <v>0.1</v>
      </c>
      <c r="E86" s="15" t="s">
        <v>590</v>
      </c>
      <c r="F86" s="15" t="s">
        <v>978</v>
      </c>
      <c r="G86" s="14" t="s">
        <v>756</v>
      </c>
      <c r="H86" s="14" t="s">
        <v>935</v>
      </c>
      <c r="I86" s="14" t="s">
        <v>936</v>
      </c>
      <c r="J86" s="14" t="s">
        <v>876</v>
      </c>
      <c r="K86" s="14" t="s">
        <v>874</v>
      </c>
      <c r="L86" s="14" t="s">
        <v>456</v>
      </c>
      <c r="M86" s="14" t="s">
        <v>937</v>
      </c>
    </row>
    <row r="87" spans="1:13">
      <c r="A87" s="14">
        <v>83</v>
      </c>
      <c r="B87" s="14">
        <v>2</v>
      </c>
      <c r="C87" s="14">
        <v>801</v>
      </c>
      <c r="D87" s="14">
        <v>0.2</v>
      </c>
      <c r="E87" s="15" t="s">
        <v>591</v>
      </c>
      <c r="F87" s="15" t="s">
        <v>671</v>
      </c>
      <c r="G87" s="14" t="s">
        <v>757</v>
      </c>
    </row>
    <row r="88" spans="1:13">
      <c r="A88" s="14">
        <v>84</v>
      </c>
      <c r="B88" s="14">
        <v>2</v>
      </c>
      <c r="C88" s="14">
        <v>802</v>
      </c>
      <c r="D88" s="14">
        <v>0.1</v>
      </c>
      <c r="E88" s="15" t="s">
        <v>567</v>
      </c>
      <c r="F88" s="15" t="s">
        <v>622</v>
      </c>
      <c r="G88" s="14" t="s">
        <v>758</v>
      </c>
      <c r="H88" s="14" t="s">
        <v>938</v>
      </c>
      <c r="I88" s="14" t="s">
        <v>939</v>
      </c>
      <c r="J88" s="14" t="s">
        <v>874</v>
      </c>
      <c r="K88" s="14" t="s">
        <v>874</v>
      </c>
      <c r="L88" s="14" t="s">
        <v>940</v>
      </c>
      <c r="M88" s="14" t="s">
        <v>941</v>
      </c>
    </row>
    <row r="89" spans="1:13">
      <c r="A89" s="14">
        <v>85</v>
      </c>
      <c r="B89" s="14">
        <v>2</v>
      </c>
      <c r="C89" s="14">
        <v>803</v>
      </c>
      <c r="D89" s="14">
        <v>0.7</v>
      </c>
      <c r="E89" s="15" t="s">
        <v>625</v>
      </c>
      <c r="F89" s="15" t="s">
        <v>672</v>
      </c>
      <c r="G89" s="14" t="s">
        <v>759</v>
      </c>
    </row>
    <row r="90" spans="1:13">
      <c r="A90" s="14">
        <v>29</v>
      </c>
      <c r="B90" s="14">
        <v>2</v>
      </c>
      <c r="C90" s="14">
        <v>901</v>
      </c>
      <c r="D90" s="14">
        <v>0.16</v>
      </c>
      <c r="E90" s="15" t="s">
        <v>580</v>
      </c>
      <c r="F90" s="15" t="s">
        <v>648</v>
      </c>
      <c r="G90" s="14" t="s">
        <v>761</v>
      </c>
      <c r="H90" s="14" t="s">
        <v>942</v>
      </c>
      <c r="I90" s="14" t="s">
        <v>943</v>
      </c>
      <c r="J90" s="14" t="s">
        <v>874</v>
      </c>
      <c r="K90" s="14" t="s">
        <v>875</v>
      </c>
      <c r="L90" s="14" t="s">
        <v>944</v>
      </c>
      <c r="M90" s="14" t="s">
        <v>945</v>
      </c>
    </row>
    <row r="91" spans="1:13">
      <c r="A91" s="14">
        <v>30</v>
      </c>
      <c r="B91" s="14">
        <v>2</v>
      </c>
      <c r="C91" s="14">
        <v>902</v>
      </c>
      <c r="D91" s="14">
        <v>0.4</v>
      </c>
      <c r="E91" s="15" t="s">
        <v>560</v>
      </c>
      <c r="F91" s="15" t="s">
        <v>660</v>
      </c>
      <c r="G91" s="14" t="s">
        <v>762</v>
      </c>
    </row>
    <row r="92" spans="1:13">
      <c r="A92" s="14">
        <v>31</v>
      </c>
      <c r="B92" s="14">
        <v>2</v>
      </c>
      <c r="C92" s="14">
        <v>903</v>
      </c>
      <c r="D92" s="14">
        <v>0.4</v>
      </c>
      <c r="E92" s="15" t="s">
        <v>559</v>
      </c>
      <c r="F92" s="15" t="s">
        <v>661</v>
      </c>
      <c r="G92" s="14" t="s">
        <v>763</v>
      </c>
    </row>
    <row r="93" spans="1:13">
      <c r="A93" s="14">
        <v>32</v>
      </c>
      <c r="B93" s="14">
        <v>2</v>
      </c>
      <c r="C93" s="14">
        <v>904</v>
      </c>
      <c r="D93" s="14">
        <v>0.2</v>
      </c>
      <c r="E93" s="15" t="s">
        <v>611</v>
      </c>
      <c r="F93" s="15" t="s">
        <v>979</v>
      </c>
      <c r="G93" s="14" t="s">
        <v>764</v>
      </c>
    </row>
    <row r="94" spans="1:13">
      <c r="A94" s="14">
        <v>34</v>
      </c>
      <c r="B94" s="14">
        <v>2</v>
      </c>
      <c r="C94" s="14">
        <v>906</v>
      </c>
      <c r="D94" s="14">
        <v>0.3</v>
      </c>
      <c r="E94" s="15" t="s">
        <v>570</v>
      </c>
      <c r="F94" s="15" t="s">
        <v>612</v>
      </c>
      <c r="G94" s="14" t="s">
        <v>766</v>
      </c>
      <c r="H94" s="14" t="s">
        <v>950</v>
      </c>
      <c r="I94" s="14" t="s">
        <v>951</v>
      </c>
      <c r="J94" s="14" t="s">
        <v>874</v>
      </c>
      <c r="K94" s="14" t="s">
        <v>875</v>
      </c>
      <c r="L94" s="14" t="s">
        <v>952</v>
      </c>
      <c r="M94" s="14" t="s">
        <v>953</v>
      </c>
    </row>
    <row r="95" spans="1:13">
      <c r="A95" s="14">
        <v>35</v>
      </c>
      <c r="B95" s="14">
        <v>2</v>
      </c>
      <c r="C95" s="14">
        <v>907</v>
      </c>
      <c r="D95" s="14">
        <v>0.1</v>
      </c>
      <c r="E95" s="15" t="s">
        <v>563</v>
      </c>
      <c r="F95" s="15" t="s">
        <v>613</v>
      </c>
      <c r="G95" s="14" t="s">
        <v>767</v>
      </c>
      <c r="H95" s="14" t="s">
        <v>956</v>
      </c>
      <c r="I95" s="14" t="s">
        <v>957</v>
      </c>
      <c r="J95" s="14" t="s">
        <v>874</v>
      </c>
      <c r="K95" s="14" t="s">
        <v>875</v>
      </c>
      <c r="L95" s="14" t="s">
        <v>958</v>
      </c>
      <c r="M95" s="14" t="s">
        <v>954</v>
      </c>
    </row>
    <row r="96" spans="1:13">
      <c r="A96" s="14">
        <v>36</v>
      </c>
      <c r="B96" s="14">
        <v>2</v>
      </c>
      <c r="C96" s="14">
        <v>908</v>
      </c>
      <c r="D96" s="14">
        <v>0.1</v>
      </c>
      <c r="E96" s="15" t="s">
        <v>565</v>
      </c>
      <c r="F96" s="15" t="s">
        <v>614</v>
      </c>
      <c r="G96" s="14" t="s">
        <v>768</v>
      </c>
      <c r="H96" s="14" t="s">
        <v>959</v>
      </c>
      <c r="I96" s="14" t="s">
        <v>960</v>
      </c>
      <c r="J96" s="14" t="s">
        <v>874</v>
      </c>
      <c r="K96" s="14" t="s">
        <v>875</v>
      </c>
      <c r="L96" s="14" t="s">
        <v>961</v>
      </c>
      <c r="M96" s="14" t="s">
        <v>955</v>
      </c>
    </row>
    <row r="97" spans="1:13">
      <c r="A97" s="14">
        <v>37</v>
      </c>
      <c r="B97" s="14">
        <v>2</v>
      </c>
      <c r="C97" s="14">
        <v>909</v>
      </c>
      <c r="D97" s="14">
        <v>-0.33</v>
      </c>
      <c r="E97" s="15" t="s">
        <v>797</v>
      </c>
      <c r="F97" s="15" t="s">
        <v>804</v>
      </c>
      <c r="G97" s="14" t="s">
        <v>769</v>
      </c>
      <c r="H97" s="14" t="s">
        <v>962</v>
      </c>
      <c r="I97" s="14" t="s">
        <v>963</v>
      </c>
      <c r="J97" s="14" t="s">
        <v>874</v>
      </c>
      <c r="K97" s="14" t="s">
        <v>875</v>
      </c>
      <c r="L97" s="14" t="s">
        <v>964</v>
      </c>
      <c r="M97" s="14" t="s">
        <v>965</v>
      </c>
    </row>
    <row r="98" spans="1:13">
      <c r="A98" s="14">
        <v>38</v>
      </c>
      <c r="B98" s="14">
        <v>2</v>
      </c>
      <c r="C98" s="14">
        <v>910</v>
      </c>
      <c r="D98" s="14">
        <v>0.33</v>
      </c>
      <c r="E98" s="15" t="s">
        <v>588</v>
      </c>
      <c r="F98" s="15" t="s">
        <v>649</v>
      </c>
      <c r="G98" s="14" t="s">
        <v>770</v>
      </c>
    </row>
    <row r="99" spans="1:13">
      <c r="A99" s="14">
        <v>97</v>
      </c>
      <c r="B99" s="14">
        <v>4</v>
      </c>
      <c r="C99" s="14">
        <v>2000</v>
      </c>
      <c r="D99" s="14">
        <v>0</v>
      </c>
      <c r="F99" s="15" t="s">
        <v>967</v>
      </c>
      <c r="G99" s="14" t="s">
        <v>968</v>
      </c>
    </row>
    <row r="100" spans="1:13">
      <c r="A100" s="14">
        <v>98</v>
      </c>
      <c r="B100" s="14">
        <v>4</v>
      </c>
      <c r="C100" s="14">
        <v>2001</v>
      </c>
      <c r="D100" s="14">
        <v>0</v>
      </c>
      <c r="F100" s="15" t="s">
        <v>1034</v>
      </c>
      <c r="G100" s="14" t="s">
        <v>1035</v>
      </c>
    </row>
  </sheetData>
  <sortState xmlns:xlrd2="http://schemas.microsoft.com/office/spreadsheetml/2017/richdata2" ref="A2:M99">
    <sortCondition ref="C1"/>
  </sortState>
  <phoneticPr fontId="29" type="noConversion"/>
  <conditionalFormatting sqref="A1:A1048576">
    <cfRule type="duplicateValues" dxfId="6" priority="5"/>
  </conditionalFormatting>
  <conditionalFormatting sqref="C1:C1048576">
    <cfRule type="duplicateValues" dxfId="5" priority="1"/>
  </conditionalFormatting>
  <conditionalFormatting sqref="G1:G1048576">
    <cfRule type="duplicateValues" dxfId="4" priority="4"/>
  </conditionalFormatting>
  <conditionalFormatting sqref="H1">
    <cfRule type="duplicateValues" dxfId="3" priority="2"/>
  </conditionalFormatting>
  <conditionalFormatting sqref="I1">
    <cfRule type="duplicateValues" dxfId="2" priority="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7EA3C-4ADA-4CF3-81F5-CEFF874C559A}">
  <sheetPr codeName="Sheet5"/>
  <dimension ref="A1:G85"/>
  <sheetViews>
    <sheetView workbookViewId="0">
      <pane ySplit="2" topLeftCell="A3" activePane="bottomLeft" state="frozen"/>
      <selection pane="bottomLeft" sqref="A1:XFD1048576"/>
    </sheetView>
  </sheetViews>
  <sheetFormatPr defaultRowHeight="12.75"/>
  <cols>
    <col min="1" max="1" width="6.5703125" style="14" bestFit="1" customWidth="1"/>
    <col min="2" max="3" width="5" style="44" bestFit="1" customWidth="1"/>
    <col min="4" max="4" width="4.7109375" style="45" bestFit="1" customWidth="1"/>
    <col min="5" max="5" width="7" style="45" customWidth="1"/>
    <col min="6" max="6" width="40" style="26" customWidth="1"/>
    <col min="7" max="7" width="53" style="26" bestFit="1" customWidth="1"/>
    <col min="8" max="16384" width="9.140625" style="14"/>
  </cols>
  <sheetData>
    <row r="1" spans="1:7">
      <c r="A1" s="14" t="s">
        <v>531</v>
      </c>
      <c r="B1" s="43">
        <v>3</v>
      </c>
      <c r="C1" s="43"/>
    </row>
    <row r="2" spans="1:7" s="35" customFormat="1">
      <c r="A2" s="35" t="s">
        <v>635</v>
      </c>
      <c r="B2" s="41" t="s">
        <v>636</v>
      </c>
      <c r="C2" s="41" t="s">
        <v>637</v>
      </c>
      <c r="D2" s="46" t="s">
        <v>805</v>
      </c>
      <c r="E2" s="46" t="s">
        <v>674</v>
      </c>
      <c r="F2" s="42" t="s">
        <v>633</v>
      </c>
      <c r="G2" s="42" t="s">
        <v>634</v>
      </c>
    </row>
    <row r="3" spans="1:7">
      <c r="A3" s="14">
        <v>-1</v>
      </c>
      <c r="F3" s="40" t="s">
        <v>357</v>
      </c>
      <c r="G3" s="40" t="s">
        <v>829</v>
      </c>
    </row>
    <row r="4" spans="1:7">
      <c r="A4" s="14">
        <v>4</v>
      </c>
      <c r="B4" s="44">
        <v>5</v>
      </c>
      <c r="C4" s="44">
        <v>10</v>
      </c>
      <c r="D4" s="47">
        <f ca="1">OFFSET(Attributes!$A$1,MATCH($A4,Attributes!$A:$A,0)-1,MATCH("Type",Attributes!$1:$1,0)-1)</f>
        <v>1</v>
      </c>
      <c r="E4" s="47" t="str">
        <f ca="1">IFERROR(OFFSET(Attributes!$A$1,MATCH($A4,Attributes!$A:$A,0)-1,MATCH("Abbr",Attributes!$1:$1,0)-1),"")</f>
        <v>STR</v>
      </c>
      <c r="F4" s="26" t="str">
        <f ca="1">SUBSTITUTE(OFFSET(Attributes!$A$1,MATCH($A4,Attributes!$A:$A,0)-1,MATCH("Attr CN",Attributes!$1:$1,0)-1),"#",$B4*$B$1&amp;"-"&amp;$C4*$B$1)</f>
        <v>+15-30力量</v>
      </c>
      <c r="G4" s="26" t="str">
        <f ca="1">SUBSTITUTE(OFFSET(Attributes!$A$1,MATCH($A4,Attributes!$A:$A,0)-1,MATCH("Attr EN",Attributes!$1:$1,0)-1),"#",$B4&amp;"-"&amp;$C4*$B$1)</f>
        <v>+5-30 Strength</v>
      </c>
    </row>
    <row r="5" spans="1:7">
      <c r="F5" s="40"/>
      <c r="G5" s="40"/>
    </row>
    <row r="6" spans="1:7">
      <c r="A6" s="14">
        <v>-1</v>
      </c>
      <c r="F6" s="40" t="s">
        <v>357</v>
      </c>
      <c r="G6" s="40" t="s">
        <v>830</v>
      </c>
    </row>
    <row r="7" spans="1:7">
      <c r="A7" s="14">
        <v>13</v>
      </c>
      <c r="B7" s="44">
        <v>5</v>
      </c>
      <c r="C7" s="44">
        <v>10</v>
      </c>
      <c r="D7" s="47">
        <f ca="1">OFFSET(Attributes!$A$1,MATCH($A7,Attributes!$A:$A,0)-1,MATCH("Type",Attributes!$1:$1,0)-1)</f>
        <v>1</v>
      </c>
      <c r="E7" s="47" t="str">
        <f ca="1">IFERROR(OFFSET(Attributes!$A$1,MATCH($A7,Attributes!$A:$A,0)-1,MATCH("Abbr",Attributes!$1:$1,0)-1),"")</f>
        <v>AGI</v>
      </c>
      <c r="F7" s="26" t="str">
        <f ca="1">SUBSTITUTE(OFFSET(Attributes!$A$1,MATCH($A7,Attributes!$A:$A,0)-1,MATCH("Attr CN",Attributes!$1:$1,0)-1),"#",$B7*$B$1&amp;"-"&amp;$C7*$B$1)</f>
        <v>+15-30敏捷</v>
      </c>
      <c r="G7" s="26" t="str">
        <f ca="1">SUBSTITUTE(OFFSET(Attributes!$A$1,MATCH($A7,Attributes!$A:$A,0)-1,MATCH("Attr EN",Attributes!$1:$1,0)-1),"#",$B7&amp;"-"&amp;$C7*$B$1)</f>
        <v>+5-30 Agility</v>
      </c>
    </row>
    <row r="8" spans="1:7">
      <c r="F8" s="40"/>
      <c r="G8" s="40"/>
    </row>
    <row r="9" spans="1:7">
      <c r="A9" s="14">
        <v>-1</v>
      </c>
      <c r="F9" s="40" t="s">
        <v>357</v>
      </c>
      <c r="G9" s="40" t="s">
        <v>831</v>
      </c>
    </row>
    <row r="10" spans="1:7">
      <c r="A10" s="14">
        <v>14</v>
      </c>
      <c r="B10" s="44">
        <v>5</v>
      </c>
      <c r="C10" s="44">
        <v>10</v>
      </c>
      <c r="D10" s="47">
        <f ca="1">OFFSET(Attributes!$A$1,MATCH($A10,Attributes!$A:$A,0)-1,MATCH("Type",Attributes!$1:$1,0)-1)</f>
        <v>1</v>
      </c>
      <c r="E10" s="47" t="str">
        <f ca="1">IFERROR(OFFSET(Attributes!$A$1,MATCH($A10,Attributes!$A:$A,0)-1,MATCH("Abbr",Attributes!$1:$1,0)-1),"")</f>
        <v>INT</v>
      </c>
      <c r="F10" s="26" t="str">
        <f ca="1">SUBSTITUTE(OFFSET(Attributes!$A$1,MATCH($A10,Attributes!$A:$A,0)-1,MATCH("Attr CN",Attributes!$1:$1,0)-1),"#",$B10*$B$1&amp;"-"&amp;$C10*$B$1)</f>
        <v>+15-30智力</v>
      </c>
      <c r="G10" s="26" t="str">
        <f ca="1">SUBSTITUTE(OFFSET(Attributes!$A$1,MATCH($A10,Attributes!$A:$A,0)-1,MATCH("Attr EN",Attributes!$1:$1,0)-1),"#",$B10&amp;"-"&amp;$C10*$B$1)</f>
        <v>+5-30 Intelligence</v>
      </c>
    </row>
    <row r="11" spans="1:7">
      <c r="F11" s="40"/>
      <c r="G11" s="40"/>
    </row>
    <row r="12" spans="1:7">
      <c r="A12" s="14">
        <v>-1</v>
      </c>
      <c r="F12" s="40" t="s">
        <v>357</v>
      </c>
      <c r="G12" s="40" t="s">
        <v>462</v>
      </c>
    </row>
    <row r="13" spans="1:7">
      <c r="A13" s="14">
        <v>7</v>
      </c>
      <c r="B13" s="44">
        <v>4</v>
      </c>
      <c r="C13" s="44">
        <v>7</v>
      </c>
      <c r="D13" s="47">
        <f ca="1">OFFSET(Attributes!$A$1,MATCH($A13,Attributes!$A:$A,0)-1,MATCH("Type",Attributes!$1:$1,0)-1)</f>
        <v>1</v>
      </c>
      <c r="E13" s="47" t="str">
        <f ca="1">IFERROR(OFFSET(Attributes!$A$1,MATCH($A13,Attributes!$A:$A,0)-1,MATCH("Abbr",Attributes!$1:$1,0)-1),"")</f>
        <v>ALLSTAT</v>
      </c>
      <c r="F13" s="26" t="str">
        <f ca="1">SUBSTITUTE(OFFSET(Attributes!$A$1,MATCH($A13,Attributes!$A:$A,0)-1,MATCH("Attr CN",Attributes!$1:$1,0)-1),"#",$B13*$B$1&amp;"-"&amp;$C13*$B$1)</f>
        <v>+12-21所有属性</v>
      </c>
      <c r="G13" s="26" t="str">
        <f ca="1">SUBSTITUTE(OFFSET(Attributes!$A$1,MATCH($A13,Attributes!$A:$A,0)-1,MATCH("Attr EN",Attributes!$1:$1,0)-1),"#",$B13&amp;"-"&amp;$C13*$B$1)</f>
        <v>+4-21 All stats</v>
      </c>
    </row>
    <row r="14" spans="1:7">
      <c r="F14" s="40"/>
      <c r="G14" s="40"/>
    </row>
    <row r="15" spans="1:7">
      <c r="A15" s="14">
        <v>-1</v>
      </c>
      <c r="F15" s="40" t="s">
        <v>358</v>
      </c>
      <c r="G15" s="40" t="s">
        <v>836</v>
      </c>
    </row>
    <row r="16" spans="1:7">
      <c r="A16" s="14">
        <v>24</v>
      </c>
      <c r="B16" s="44">
        <v>11</v>
      </c>
      <c r="C16" s="44">
        <v>17</v>
      </c>
      <c r="D16" s="47">
        <f ca="1">OFFSET(Attributes!$A$1,MATCH($A16,Attributes!$A:$A,0)-1,MATCH("Type",Attributes!$1:$1,0)-1)</f>
        <v>1</v>
      </c>
      <c r="E16" s="47" t="str">
        <f ca="1">IFERROR(OFFSET(Attributes!$A$1,MATCH($A16,Attributes!$A:$A,0)-1,MATCH("Abbr",Attributes!$1:$1,0)-1),"")</f>
        <v>MS</v>
      </c>
      <c r="F16" s="26" t="str">
        <f ca="1">SUBSTITUTE(OFFSET(Attributes!$A$1,MATCH($A16,Attributes!$A:$A,0)-1,MATCH("Attr CN",Attributes!$1:$1,0)-1),"#",$B16*$B$1&amp;"-"&amp;$C16*$B$1)</f>
        <v>+33-51移动速度</v>
      </c>
      <c r="G16" s="26" t="str">
        <f ca="1">SUBSTITUTE(OFFSET(Attributes!$A$1,MATCH($A16,Attributes!$A:$A,0)-1,MATCH("Attr EN",Attributes!$1:$1,0)-1),"#",$B16&amp;"-"&amp;$C16*$B$1)</f>
        <v>+11-51 Movement speed</v>
      </c>
    </row>
    <row r="17" spans="1:7">
      <c r="F17" s="40"/>
      <c r="G17" s="40"/>
    </row>
    <row r="18" spans="1:7">
      <c r="A18" s="14">
        <v>-1</v>
      </c>
      <c r="F18" s="40" t="s">
        <v>359</v>
      </c>
      <c r="G18" s="40" t="s">
        <v>463</v>
      </c>
    </row>
    <row r="19" spans="1:7">
      <c r="A19" s="14">
        <v>4</v>
      </c>
      <c r="B19" s="44">
        <v>4</v>
      </c>
      <c r="C19" s="44">
        <v>7</v>
      </c>
      <c r="D19" s="47">
        <f ca="1">OFFSET(Attributes!$A$1,MATCH($A19,Attributes!$A:$A,0)-1,MATCH("Type",Attributes!$1:$1,0)-1)</f>
        <v>1</v>
      </c>
      <c r="E19" s="47" t="str">
        <f ca="1">IFERROR(OFFSET(Attributes!$A$1,MATCH($A19,Attributes!$A:$A,0)-1,MATCH("Abbr",Attributes!$1:$1,0)-1),"")</f>
        <v>STR</v>
      </c>
      <c r="F19" s="26" t="str">
        <f ca="1">SUBSTITUTE(OFFSET(Attributes!$A$1,MATCH($A19,Attributes!$A:$A,0)-1,MATCH("Attr CN",Attributes!$1:$1,0)-1),"#",$B19*$B$1&amp;"-"&amp;$C19*$B$1)</f>
        <v>+12-21力量</v>
      </c>
      <c r="G19" s="26" t="str">
        <f ca="1">SUBSTITUTE(OFFSET(Attributes!$A$1,MATCH($A19,Attributes!$A:$A,0)-1,MATCH("Attr EN",Attributes!$1:$1,0)-1),"#",$B19&amp;"-"&amp;$C19*$B$1)</f>
        <v>+4-21 Strength</v>
      </c>
    </row>
    <row r="20" spans="1:7">
      <c r="A20" s="14">
        <v>13</v>
      </c>
      <c r="B20" s="44">
        <v>4</v>
      </c>
      <c r="C20" s="44">
        <v>7</v>
      </c>
      <c r="D20" s="47">
        <f ca="1">OFFSET(Attributes!$A$1,MATCH($A20,Attributes!$A:$A,0)-1,MATCH("Type",Attributes!$1:$1,0)-1)</f>
        <v>1</v>
      </c>
      <c r="E20" s="47" t="str">
        <f ca="1">IFERROR(OFFSET(Attributes!$A$1,MATCH($A20,Attributes!$A:$A,0)-1,MATCH("Abbr",Attributes!$1:$1,0)-1),"")</f>
        <v>AGI</v>
      </c>
      <c r="F20" s="26" t="str">
        <f ca="1">SUBSTITUTE(OFFSET(Attributes!$A$1,MATCH($A20,Attributes!$A:$A,0)-1,MATCH("Attr CN",Attributes!$1:$1,0)-1),"#",$B20*$B$1&amp;"-"&amp;$C20*$B$1)</f>
        <v>+12-21敏捷</v>
      </c>
      <c r="G20" s="26" t="str">
        <f ca="1">SUBSTITUTE(OFFSET(Attributes!$A$1,MATCH($A20,Attributes!$A:$A,0)-1,MATCH("Attr EN",Attributes!$1:$1,0)-1),"#",$B20&amp;"-"&amp;$C20*$B$1)</f>
        <v>+4-21 Agility</v>
      </c>
    </row>
    <row r="21" spans="1:7">
      <c r="F21" s="40"/>
      <c r="G21" s="40"/>
    </row>
    <row r="22" spans="1:7">
      <c r="A22" s="14">
        <v>-1</v>
      </c>
      <c r="F22" s="40" t="s">
        <v>360</v>
      </c>
      <c r="G22" s="40" t="s">
        <v>464</v>
      </c>
    </row>
    <row r="23" spans="1:7">
      <c r="A23" s="14">
        <v>4</v>
      </c>
      <c r="B23" s="44">
        <v>4</v>
      </c>
      <c r="C23" s="44">
        <v>7</v>
      </c>
      <c r="D23" s="47">
        <f ca="1">OFFSET(Attributes!$A$1,MATCH($A23,Attributes!$A:$A,0)-1,MATCH("Type",Attributes!$1:$1,0)-1)</f>
        <v>1</v>
      </c>
      <c r="E23" s="47" t="str">
        <f ca="1">IFERROR(OFFSET(Attributes!$A$1,MATCH($A23,Attributes!$A:$A,0)-1,MATCH("Abbr",Attributes!$1:$1,0)-1),"")</f>
        <v>STR</v>
      </c>
      <c r="F23" s="26" t="str">
        <f ca="1">SUBSTITUTE(OFFSET(Attributes!$A$1,MATCH($A23,Attributes!$A:$A,0)-1,MATCH("Attr CN",Attributes!$1:$1,0)-1),"#",$B23*$B$1&amp;"-"&amp;$C23*$B$1)</f>
        <v>+12-21力量</v>
      </c>
      <c r="G23" s="26" t="str">
        <f ca="1">SUBSTITUTE(OFFSET(Attributes!$A$1,MATCH($A23,Attributes!$A:$A,0)-1,MATCH("Attr EN",Attributes!$1:$1,0)-1),"#",$B23&amp;"-"&amp;$C23*$B$1)</f>
        <v>+4-21 Strength</v>
      </c>
    </row>
    <row r="24" spans="1:7">
      <c r="A24" s="14">
        <v>14</v>
      </c>
      <c r="B24" s="44">
        <v>4</v>
      </c>
      <c r="C24" s="44">
        <v>7</v>
      </c>
      <c r="D24" s="47">
        <f ca="1">OFFSET(Attributes!$A$1,MATCH($A24,Attributes!$A:$A,0)-1,MATCH("Type",Attributes!$1:$1,0)-1)</f>
        <v>1</v>
      </c>
      <c r="E24" s="47" t="str">
        <f ca="1">IFERROR(OFFSET(Attributes!$A$1,MATCH($A24,Attributes!$A:$A,0)-1,MATCH("Abbr",Attributes!$1:$1,0)-1),"")</f>
        <v>INT</v>
      </c>
      <c r="F24" s="26" t="str">
        <f ca="1">SUBSTITUTE(OFFSET(Attributes!$A$1,MATCH($A24,Attributes!$A:$A,0)-1,MATCH("Attr CN",Attributes!$1:$1,0)-1),"#",$B24*$B$1&amp;"-"&amp;$C24*$B$1)</f>
        <v>+12-21智力</v>
      </c>
      <c r="G24" s="26" t="str">
        <f ca="1">SUBSTITUTE(OFFSET(Attributes!$A$1,MATCH($A24,Attributes!$A:$A,0)-1,MATCH("Attr EN",Attributes!$1:$1,0)-1),"#",$B24&amp;"-"&amp;$C24*$B$1)</f>
        <v>+4-21 Intelligence</v>
      </c>
    </row>
    <row r="25" spans="1:7">
      <c r="F25" s="40"/>
      <c r="G25" s="40"/>
    </row>
    <row r="26" spans="1:7">
      <c r="A26" s="14">
        <v>-1</v>
      </c>
      <c r="F26" s="40" t="s">
        <v>361</v>
      </c>
      <c r="G26" s="40" t="s">
        <v>465</v>
      </c>
    </row>
    <row r="27" spans="1:7">
      <c r="A27" s="14">
        <v>13</v>
      </c>
      <c r="B27" s="44">
        <v>4</v>
      </c>
      <c r="C27" s="44">
        <v>7</v>
      </c>
      <c r="D27" s="47">
        <f ca="1">OFFSET(Attributes!$A$1,MATCH($A27,Attributes!$A:$A,0)-1,MATCH("Type",Attributes!$1:$1,0)-1)</f>
        <v>1</v>
      </c>
      <c r="E27" s="47" t="str">
        <f ca="1">IFERROR(OFFSET(Attributes!$A$1,MATCH($A27,Attributes!$A:$A,0)-1,MATCH("Abbr",Attributes!$1:$1,0)-1),"")</f>
        <v>AGI</v>
      </c>
      <c r="F27" s="26" t="str">
        <f ca="1">SUBSTITUTE(OFFSET(Attributes!$A$1,MATCH($A27,Attributes!$A:$A,0)-1,MATCH("Attr CN",Attributes!$1:$1,0)-1),"#",$B27*$B$1&amp;"-"&amp;$C27*$B$1)</f>
        <v>+12-21敏捷</v>
      </c>
      <c r="G27" s="26" t="str">
        <f ca="1">SUBSTITUTE(OFFSET(Attributes!$A$1,MATCH($A27,Attributes!$A:$A,0)-1,MATCH("Attr EN",Attributes!$1:$1,0)-1),"#",$B27&amp;"-"&amp;$C27*$B$1)</f>
        <v>+4-21 Agility</v>
      </c>
    </row>
    <row r="28" spans="1:7">
      <c r="A28" s="14">
        <v>14</v>
      </c>
      <c r="B28" s="44">
        <v>4</v>
      </c>
      <c r="C28" s="44">
        <v>7</v>
      </c>
      <c r="D28" s="47">
        <f ca="1">OFFSET(Attributes!$A$1,MATCH($A28,Attributes!$A:$A,0)-1,MATCH("Type",Attributes!$1:$1,0)-1)</f>
        <v>1</v>
      </c>
      <c r="E28" s="47" t="str">
        <f ca="1">IFERROR(OFFSET(Attributes!$A$1,MATCH($A28,Attributes!$A:$A,0)-1,MATCH("Abbr",Attributes!$1:$1,0)-1),"")</f>
        <v>INT</v>
      </c>
      <c r="F28" s="26" t="str">
        <f ca="1">SUBSTITUTE(OFFSET(Attributes!$A$1,MATCH($A28,Attributes!$A:$A,0)-1,MATCH("Attr CN",Attributes!$1:$1,0)-1),"#",$B28*$B$1&amp;"-"&amp;$C28*$B$1)</f>
        <v>+12-21智力</v>
      </c>
      <c r="G28" s="26" t="str">
        <f ca="1">SUBSTITUTE(OFFSET(Attributes!$A$1,MATCH($A28,Attributes!$A:$A,0)-1,MATCH("Attr EN",Attributes!$1:$1,0)-1),"#",$B28&amp;"-"&amp;$C28*$B$1)</f>
        <v>+4-21 Intelligence</v>
      </c>
    </row>
    <row r="30" spans="1:7">
      <c r="A30" s="14">
        <v>-1</v>
      </c>
      <c r="F30" s="40" t="s">
        <v>362</v>
      </c>
      <c r="G30" s="40" t="s">
        <v>466</v>
      </c>
    </row>
    <row r="31" spans="1:7">
      <c r="A31" s="14">
        <v>9</v>
      </c>
      <c r="B31" s="44">
        <v>5</v>
      </c>
      <c r="C31" s="44">
        <v>10</v>
      </c>
      <c r="D31" s="47">
        <f ca="1">OFFSET(Attributes!$A$1,MATCH($A31,Attributes!$A:$A,0)-1,MATCH("Type",Attributes!$1:$1,0)-1)</f>
        <v>1</v>
      </c>
      <c r="E31" s="47" t="str">
        <f ca="1">IFERROR(OFFSET(Attributes!$A$1,MATCH($A31,Attributes!$A:$A,0)-1,MATCH("Abbr",Attributes!$1:$1,0)-1),"")</f>
        <v>AP</v>
      </c>
      <c r="F31" s="26" t="str">
        <f ca="1">SUBSTITUTE(OFFSET(Attributes!$A$1,MATCH($A31,Attributes!$A:$A,0)-1,MATCH("Attr CN",Attributes!$1:$1,0)-1),"#",$B31*$B$1&amp;"-"&amp;$C31*$B$1)</f>
        <v>+15-30攻击强度</v>
      </c>
      <c r="G31" s="26" t="str">
        <f ca="1">SUBSTITUTE(OFFSET(Attributes!$A$1,MATCH($A31,Attributes!$A:$A,0)-1,MATCH("Attr EN",Attributes!$1:$1,0)-1),"#",$B31&amp;"-"&amp;$C31*$B$1)</f>
        <v>+5-30 Attack power</v>
      </c>
    </row>
    <row r="33" spans="1:7">
      <c r="A33" s="14">
        <v>-1</v>
      </c>
      <c r="F33" s="40" t="s">
        <v>363</v>
      </c>
      <c r="G33" s="40" t="s">
        <v>467</v>
      </c>
    </row>
    <row r="34" spans="1:7">
      <c r="A34" s="14">
        <v>12</v>
      </c>
      <c r="B34" s="44">
        <v>3</v>
      </c>
      <c r="C34" s="44">
        <v>5</v>
      </c>
      <c r="D34" s="47">
        <f ca="1">OFFSET(Attributes!$A$1,MATCH($A34,Attributes!$A:$A,0)-1,MATCH("Type",Attributes!$1:$1,0)-1)</f>
        <v>1</v>
      </c>
      <c r="E34" s="47" t="str">
        <f ca="1">IFERROR(OFFSET(Attributes!$A$1,MATCH($A34,Attributes!$A:$A,0)-1,MATCH("Abbr",Attributes!$1:$1,0)-1),"")</f>
        <v>IAS</v>
      </c>
      <c r="F34" s="26" t="str">
        <f ca="1">SUBSTITUTE(OFFSET(Attributes!$A$1,MATCH($A34,Attributes!$A:$A,0)-1,MATCH("Attr CN",Attributes!$1:$1,0)-1),"#",$B34*$B$1&amp;"-"&amp;$C34*$B$1)</f>
        <v>+9-15%攻击速度</v>
      </c>
      <c r="G34" s="26" t="str">
        <f ca="1">SUBSTITUTE(OFFSET(Attributes!$A$1,MATCH($A34,Attributes!$A:$A,0)-1,MATCH("Attr EN",Attributes!$1:$1,0)-1),"#",$B34&amp;"-"&amp;$C34*$B$1)</f>
        <v>+3-15% Attack speed</v>
      </c>
    </row>
    <row r="36" spans="1:7">
      <c r="A36" s="14">
        <v>-1</v>
      </c>
      <c r="F36" s="40" t="s">
        <v>364</v>
      </c>
      <c r="G36" s="40" t="s">
        <v>468</v>
      </c>
    </row>
    <row r="37" spans="1:7">
      <c r="A37" s="14">
        <v>11</v>
      </c>
      <c r="B37" s="44">
        <v>0.03</v>
      </c>
      <c r="C37" s="44">
        <v>0.05</v>
      </c>
      <c r="D37" s="47">
        <f ca="1">OFFSET(Attributes!$A$1,MATCH($A37,Attributes!$A:$A,0)-1,MATCH("Type",Attributes!$1:$1,0)-1)</f>
        <v>1</v>
      </c>
      <c r="E37" s="47" t="str">
        <f ca="1">IFERROR(OFFSET(Attributes!$A$1,MATCH($A37,Attributes!$A:$A,0)-1,MATCH("Abbr",Attributes!$1:$1,0)-1),"")</f>
        <v>CRIT</v>
      </c>
      <c r="F37" s="26" t="str">
        <f ca="1">SUBSTITUTE(OFFSET(Attributes!$A$1,MATCH($A37,Attributes!$A:$A,0)-1,MATCH("Attr CN",Attributes!$1:$1,0)-1),"#",$B37*$B$1&amp;"-"&amp;$C37*$B$1)</f>
        <v>+0.09-0.15攻击暴击</v>
      </c>
      <c r="G37" s="26" t="str">
        <f ca="1">SUBSTITUTE(OFFSET(Attributes!$A$1,MATCH($A37,Attributes!$A:$A,0)-1,MATCH("Attr EN",Attributes!$1:$1,0)-1),"#",$B37&amp;"-"&amp;$C37*$B$1)</f>
        <v>+0.03-0.15 Attack critical</v>
      </c>
    </row>
    <row r="39" spans="1:7">
      <c r="A39" s="14">
        <v>-1</v>
      </c>
      <c r="F39" s="40" t="s">
        <v>365</v>
      </c>
      <c r="G39" s="40" t="s">
        <v>469</v>
      </c>
    </row>
    <row r="40" spans="1:7">
      <c r="A40" s="14">
        <v>21</v>
      </c>
      <c r="B40" s="44">
        <v>75</v>
      </c>
      <c r="C40" s="44">
        <v>150</v>
      </c>
      <c r="D40" s="47">
        <f ca="1">OFFSET(Attributes!$A$1,MATCH($A40,Attributes!$A:$A,0)-1,MATCH("Type",Attributes!$1:$1,0)-1)</f>
        <v>1</v>
      </c>
      <c r="E40" s="47" t="str">
        <f ca="1">IFERROR(OFFSET(Attributes!$A$1,MATCH($A40,Attributes!$A:$A,0)-1,MATCH("Abbr",Attributes!$1:$1,0)-1),"")</f>
        <v>HP</v>
      </c>
      <c r="F40" s="26" t="str">
        <f ca="1">SUBSTITUTE(OFFSET(Attributes!$A$1,MATCH($A40,Attributes!$A:$A,0)-1,MATCH("Attr CN",Attributes!$1:$1,0)-1),"#",$B40*$B$1&amp;"-"&amp;$C40*$B$1)</f>
        <v>+225-450生命上限</v>
      </c>
      <c r="G40" s="26" t="str">
        <f ca="1">SUBSTITUTE(OFFSET(Attributes!$A$1,MATCH($A40,Attributes!$A:$A,0)-1,MATCH("Attr EN",Attributes!$1:$1,0)-1),"#",$B40&amp;"-"&amp;$C40*$B$1)</f>
        <v>+75-450 Max HP</v>
      </c>
    </row>
    <row r="41" spans="1:7">
      <c r="F41" s="40"/>
      <c r="G41" s="40"/>
    </row>
    <row r="42" spans="1:7">
      <c r="A42" s="14">
        <v>-1</v>
      </c>
      <c r="F42" s="40" t="s">
        <v>366</v>
      </c>
      <c r="G42" s="40" t="s">
        <v>470</v>
      </c>
    </row>
    <row r="43" spans="1:7">
      <c r="A43" s="14">
        <v>8</v>
      </c>
      <c r="B43" s="44">
        <v>2</v>
      </c>
      <c r="C43" s="44">
        <v>3</v>
      </c>
      <c r="D43" s="47">
        <f ca="1">OFFSET(Attributes!$A$1,MATCH($A43,Attributes!$A:$A,0)-1,MATCH("Type",Attributes!$1:$1,0)-1)</f>
        <v>1</v>
      </c>
      <c r="E43" s="47" t="str">
        <f ca="1">IFERROR(OFFSET(Attributes!$A$1,MATCH($A43,Attributes!$A:$A,0)-1,MATCH("Abbr",Attributes!$1:$1,0)-1),"")</f>
        <v>DEF</v>
      </c>
      <c r="F43" s="26" t="str">
        <f ca="1">SUBSTITUTE(OFFSET(Attributes!$A$1,MATCH($A43,Attributes!$A:$A,0)-1,MATCH("Attr CN",Attributes!$1:$1,0)-1),"#",$B43*$B$1&amp;"-"&amp;$C43*$B$1)</f>
        <v>+6-9护甲</v>
      </c>
      <c r="G43" s="26" t="str">
        <f ca="1">SUBSTITUTE(OFFSET(Attributes!$A$1,MATCH($A43,Attributes!$A:$A,0)-1,MATCH("Attr EN",Attributes!$1:$1,0)-1),"#",$B43&amp;"-"&amp;$C43*$B$1)</f>
        <v>+2-9 Armor</v>
      </c>
    </row>
    <row r="44" spans="1:7">
      <c r="F44" s="40"/>
      <c r="G44" s="40"/>
    </row>
    <row r="45" spans="1:7">
      <c r="A45" s="14">
        <v>-1</v>
      </c>
      <c r="F45" s="40" t="s">
        <v>367</v>
      </c>
      <c r="G45" s="40" t="s">
        <v>471</v>
      </c>
    </row>
    <row r="46" spans="1:7">
      <c r="A46" s="14">
        <v>27</v>
      </c>
      <c r="B46" s="44">
        <v>0.02</v>
      </c>
      <c r="C46" s="44">
        <v>0.03</v>
      </c>
      <c r="D46" s="47">
        <f ca="1">OFFSET(Attributes!$A$1,MATCH($A46,Attributes!$A:$A,0)-1,MATCH("Type",Attributes!$1:$1,0)-1)</f>
        <v>1</v>
      </c>
      <c r="E46" s="47" t="str">
        <f ca="1">IFERROR(OFFSET(Attributes!$A$1,MATCH($A46,Attributes!$A:$A,0)-1,MATCH("Abbr",Attributes!$1:$1,0)-1),"")</f>
        <v>DODGE</v>
      </c>
      <c r="F46" s="26" t="str">
        <f ca="1">SUBSTITUTE(OFFSET(Attributes!$A$1,MATCH($A46,Attributes!$A:$A,0)-1,MATCH("Attr CN",Attributes!$1:$1,0)-1),"#",$B46*$B$1&amp;"-"&amp;$C46*$B$1)</f>
        <v>+0.06-0.09躲闪</v>
      </c>
      <c r="G46" s="26" t="str">
        <f ca="1">SUBSTITUTE(OFFSET(Attributes!$A$1,MATCH($A46,Attributes!$A:$A,0)-1,MATCH("Attr EN",Attributes!$1:$1,0)-1),"#",$B46&amp;"-"&amp;$C46*$B$1)</f>
        <v>+0.02-0.09 Dodge chance</v>
      </c>
    </row>
    <row r="48" spans="1:7">
      <c r="A48" s="14">
        <v>-1</v>
      </c>
      <c r="F48" s="40" t="s">
        <v>368</v>
      </c>
      <c r="G48" s="40" t="s">
        <v>472</v>
      </c>
    </row>
    <row r="49" spans="1:7">
      <c r="A49" s="14">
        <v>17</v>
      </c>
      <c r="B49" s="44">
        <v>75</v>
      </c>
      <c r="C49" s="44">
        <v>150</v>
      </c>
      <c r="D49" s="47">
        <f ca="1">OFFSET(Attributes!$A$1,MATCH($A49,Attributes!$A:$A,0)-1,MATCH("Type",Attributes!$1:$1,0)-1)</f>
        <v>1</v>
      </c>
      <c r="E49" s="47" t="str">
        <f ca="1">IFERROR(OFFSET(Attributes!$A$1,MATCH($A49,Attributes!$A:$A,0)-1,MATCH("Abbr",Attributes!$1:$1,0)-1),"")</f>
        <v>MP</v>
      </c>
      <c r="F49" s="26" t="str">
        <f ca="1">SUBSTITUTE(OFFSET(Attributes!$A$1,MATCH($A49,Attributes!$A:$A,0)-1,MATCH("Attr CN",Attributes!$1:$1,0)-1),"#",$B49*$B$1&amp;"-"&amp;$C49*$B$1)</f>
        <v>+225-450法力上限</v>
      </c>
      <c r="G49" s="26" t="str">
        <f ca="1">SUBSTITUTE(OFFSET(Attributes!$A$1,MATCH($A49,Attributes!$A:$A,0)-1,MATCH("Attr EN",Attributes!$1:$1,0)-1),"#",$B49&amp;"-"&amp;$C49*$B$1)</f>
        <v>+75-450 Max MP</v>
      </c>
    </row>
    <row r="51" spans="1:7">
      <c r="A51" s="14">
        <v>-1</v>
      </c>
      <c r="F51" s="40" t="s">
        <v>369</v>
      </c>
      <c r="G51" s="40" t="s">
        <v>473</v>
      </c>
    </row>
    <row r="52" spans="1:7">
      <c r="A52" s="14">
        <v>72</v>
      </c>
      <c r="B52" s="44">
        <v>1</v>
      </c>
      <c r="C52" s="44">
        <v>2</v>
      </c>
      <c r="D52" s="47">
        <f ca="1">OFFSET(Attributes!$A$1,MATCH($A52,Attributes!$A:$A,0)-1,MATCH("Type",Attributes!$1:$1,0)-1)</f>
        <v>1</v>
      </c>
      <c r="E52" s="47" t="str">
        <f ca="1">IFERROR(OFFSET(Attributes!$A$1,MATCH($A52,Attributes!$A:$A,0)-1,MATCH("Abbr",Attributes!$1:$1,0)-1),"")</f>
        <v>MREG</v>
      </c>
      <c r="F52" s="26" t="str">
        <f ca="1">SUBSTITUTE(OFFSET(Attributes!$A$1,MATCH($A52,Attributes!$A:$A,0)-1,MATCH("Attr CN",Attributes!$1:$1,0)-1),"#",$B52*$B$1&amp;"-"&amp;$C52*$B$1)</f>
        <v>每秒回复3-6点法力值</v>
      </c>
      <c r="G52" s="26" t="str">
        <f ca="1">SUBSTITUTE(OFFSET(Attributes!$A$1,MATCH($A52,Attributes!$A:$A,0)-1,MATCH("Attr EN",Attributes!$1:$1,0)-1),"#",$B52&amp;"-"&amp;$C52*$B$1)</f>
        <v>Regens 1-6 MP per second</v>
      </c>
    </row>
    <row r="54" spans="1:7">
      <c r="A54" s="14">
        <v>-1</v>
      </c>
      <c r="F54" s="40" t="s">
        <v>370</v>
      </c>
      <c r="G54" s="40" t="s">
        <v>833</v>
      </c>
    </row>
    <row r="55" spans="1:7">
      <c r="A55" s="14">
        <v>18</v>
      </c>
      <c r="B55" s="44">
        <v>5</v>
      </c>
      <c r="C55" s="44">
        <v>10</v>
      </c>
      <c r="D55" s="47">
        <f ca="1">OFFSET(Attributes!$A$1,MATCH($A55,Attributes!$A:$A,0)-1,MATCH("Type",Attributes!$1:$1,0)-1)</f>
        <v>1</v>
      </c>
      <c r="E55" s="47" t="str">
        <f ca="1">IFERROR(OFFSET(Attributes!$A$1,MATCH($A55,Attributes!$A:$A,0)-1,MATCH("Abbr",Attributes!$1:$1,0)-1),"")</f>
        <v>SP</v>
      </c>
      <c r="F55" s="26" t="str">
        <f ca="1">SUBSTITUTE(OFFSET(Attributes!$A$1,MATCH($A55,Attributes!$A:$A,0)-1,MATCH("Attr CN",Attributes!$1:$1,0)-1),"#",$B55*$B$1&amp;"-"&amp;$C55*$B$1)</f>
        <v>+15-30法术强度</v>
      </c>
      <c r="G55" s="26" t="str">
        <f ca="1">SUBSTITUTE(OFFSET(Attributes!$A$1,MATCH($A55,Attributes!$A:$A,0)-1,MATCH("Attr EN",Attributes!$1:$1,0)-1),"#",$B55&amp;"-"&amp;$C55*$B$1)</f>
        <v>+5-30 Spell power</v>
      </c>
    </row>
    <row r="57" spans="1:7">
      <c r="A57" s="14">
        <v>-1</v>
      </c>
      <c r="F57" s="40" t="s">
        <v>370</v>
      </c>
      <c r="G57" s="40" t="s">
        <v>834</v>
      </c>
    </row>
    <row r="58" spans="1:7">
      <c r="A58" s="14">
        <v>20</v>
      </c>
      <c r="B58" s="44">
        <v>0.03</v>
      </c>
      <c r="C58" s="44">
        <v>0.05</v>
      </c>
      <c r="D58" s="47">
        <f ca="1">OFFSET(Attributes!$A$1,MATCH($A58,Attributes!$A:$A,0)-1,MATCH("Type",Attributes!$1:$1,0)-1)</f>
        <v>1</v>
      </c>
      <c r="E58" s="47" t="str">
        <f ca="1">IFERROR(OFFSET(Attributes!$A$1,MATCH($A58,Attributes!$A:$A,0)-1,MATCH("Abbr",Attributes!$1:$1,0)-1),"")</f>
        <v>SCRIT</v>
      </c>
      <c r="F58" s="26" t="str">
        <f ca="1">SUBSTITUTE(OFFSET(Attributes!$A$1,MATCH($A58,Attributes!$A:$A,0)-1,MATCH("Attr CN",Attributes!$1:$1,0)-1),"#",$B58*$B$1&amp;"-"&amp;$C58*$B$1)</f>
        <v>+0.09-0.15法术暴击</v>
      </c>
      <c r="G58" s="26" t="str">
        <f ca="1">SUBSTITUTE(OFFSET(Attributes!$A$1,MATCH($A58,Attributes!$A:$A,0)-1,MATCH("Attr EN",Attributes!$1:$1,0)-1),"#",$B58&amp;"-"&amp;$C58*$B$1)</f>
        <v>+0.03-0.15 Spell critical</v>
      </c>
    </row>
    <row r="60" spans="1:7">
      <c r="A60" s="14">
        <v>-1</v>
      </c>
      <c r="F60" s="40" t="s">
        <v>370</v>
      </c>
      <c r="G60" s="40" t="s">
        <v>835</v>
      </c>
    </row>
    <row r="61" spans="1:7">
      <c r="A61" s="14">
        <v>19</v>
      </c>
      <c r="B61" s="44">
        <v>0.03</v>
      </c>
      <c r="C61" s="44">
        <v>0.05</v>
      </c>
      <c r="D61" s="47">
        <f ca="1">OFFSET(Attributes!$A$1,MATCH($A61,Attributes!$A:$A,0)-1,MATCH("Type",Attributes!$1:$1,0)-1)</f>
        <v>1</v>
      </c>
      <c r="E61" s="47" t="str">
        <f ca="1">IFERROR(OFFSET(Attributes!$A$1,MATCH($A61,Attributes!$A:$A,0)-1,MATCH("Abbr",Attributes!$1:$1,0)-1),"")</f>
        <v>SHASTE</v>
      </c>
      <c r="F61" s="26" t="str">
        <f ca="1">SUBSTITUTE(OFFSET(Attributes!$A$1,MATCH($A61,Attributes!$A:$A,0)-1,MATCH("Attr CN",Attributes!$1:$1,0)-1),"#",$B61*$B$1&amp;"-"&amp;$C61*$B$1)</f>
        <v>+0.09-0.15法术急速</v>
      </c>
      <c r="G61" s="26" t="str">
        <f ca="1">SUBSTITUTE(OFFSET(Attributes!$A$1,MATCH($A61,Attributes!$A:$A,0)-1,MATCH("Attr EN",Attributes!$1:$1,0)-1),"#",$B61&amp;"-"&amp;$C61*$B$1)</f>
        <v>+0.03-0.15 Spell haste</v>
      </c>
    </row>
    <row r="63" spans="1:7">
      <c r="A63" s="14">
        <v>-1</v>
      </c>
      <c r="F63" s="40" t="s">
        <v>371</v>
      </c>
      <c r="G63" s="40" t="s">
        <v>474</v>
      </c>
    </row>
    <row r="64" spans="1:7">
      <c r="A64" s="14">
        <v>73</v>
      </c>
      <c r="B64" s="44">
        <v>2</v>
      </c>
      <c r="C64" s="44">
        <v>4</v>
      </c>
      <c r="D64" s="47">
        <f ca="1">OFFSET(Attributes!$A$1,MATCH($A64,Attributes!$A:$A,0)-1,MATCH("Type",Attributes!$1:$1,0)-1)</f>
        <v>1</v>
      </c>
      <c r="E64" s="47" t="str">
        <f ca="1">IFERROR(OFFSET(Attributes!$A$1,MATCH($A64,Attributes!$A:$A,0)-1,MATCH("Abbr",Attributes!$1:$1,0)-1),"")</f>
        <v>HREG</v>
      </c>
      <c r="F64" s="26" t="str">
        <f ca="1">SUBSTITUTE(OFFSET(Attributes!$A$1,MATCH($A64,Attributes!$A:$A,0)-1,MATCH("Attr CN",Attributes!$1:$1,0)-1),"#",$B64*$B$1&amp;"-"&amp;$C64*$B$1)</f>
        <v>每秒回复6-12点生命值</v>
      </c>
      <c r="G64" s="26" t="str">
        <f ca="1">SUBSTITUTE(OFFSET(Attributes!$A$1,MATCH($A64,Attributes!$A:$A,0)-1,MATCH("Attr EN",Attributes!$1:$1,0)-1),"#",$B64&amp;"-"&amp;$C64*$B$1)</f>
        <v>Regens 2-12 HP per second</v>
      </c>
    </row>
    <row r="65" spans="1:7">
      <c r="A65" s="14">
        <v>31</v>
      </c>
      <c r="B65" s="44">
        <v>400</v>
      </c>
      <c r="C65" s="44">
        <v>800</v>
      </c>
      <c r="D65" s="47">
        <f ca="1">OFFSET(Attributes!$A$1,MATCH($A65,Attributes!$A:$A,0)-1,MATCH("Type",Attributes!$1:$1,0)-1)</f>
        <v>2</v>
      </c>
      <c r="E65" s="47" t="str">
        <f ca="1">IFERROR(OFFSET(Attributes!$A$1,MATCH($A65,Attributes!$A:$A,0)-1,MATCH("Abbr",Attributes!$1:$1,0)-1),"")</f>
        <v>USE_HREGEN</v>
      </c>
      <c r="F65" s="26" t="str">
        <f ca="1">SUBSTITUTE(OFFSET(Attributes!$A$1,MATCH($A65,Attributes!$A:$A,0)-1,MATCH("Attr CN",Attributes!$1:$1,0)-1),"#",$B65*$B$1&amp;"-"&amp;$C65*$B$1)</f>
        <v>使用：回复1200-2400点生命值</v>
      </c>
      <c r="G65" s="26" t="str">
        <f ca="1">SUBSTITUTE(OFFSET(Attributes!$A$1,MATCH($A65,Attributes!$A:$A,0)-1,MATCH("Attr EN",Attributes!$1:$1,0)-1),"#",$B65&amp;"-"&amp;$C65*$B$1)</f>
        <v>Use: Regens 400-2400 HP</v>
      </c>
    </row>
    <row r="66" spans="1:7">
      <c r="F66" s="40"/>
      <c r="G66" s="40"/>
    </row>
    <row r="67" spans="1:7">
      <c r="A67" s="14">
        <v>-1</v>
      </c>
      <c r="F67" s="40" t="s">
        <v>372</v>
      </c>
      <c r="G67" s="40" t="s">
        <v>475</v>
      </c>
    </row>
    <row r="68" spans="1:7">
      <c r="A68" s="14">
        <v>72</v>
      </c>
      <c r="B68" s="44">
        <v>1</v>
      </c>
      <c r="C68" s="44">
        <v>1</v>
      </c>
      <c r="D68" s="47">
        <f ca="1">OFFSET(Attributes!$A$1,MATCH($A68,Attributes!$A:$A,0)-1,MATCH("Type",Attributes!$1:$1,0)-1)</f>
        <v>1</v>
      </c>
      <c r="E68" s="47" t="str">
        <f ca="1">IFERROR(OFFSET(Attributes!$A$1,MATCH($A68,Attributes!$A:$A,0)-1,MATCH("Abbr",Attributes!$1:$1,0)-1),"")</f>
        <v>MREG</v>
      </c>
      <c r="F68" s="26" t="str">
        <f ca="1">SUBSTITUTE(OFFSET(Attributes!$A$1,MATCH($A68,Attributes!$A:$A,0)-1,MATCH("Attr CN",Attributes!$1:$1,0)-1),"#",$B68*$B$1&amp;"-"&amp;$C68*$B$1)</f>
        <v>每秒回复3-3点法力值</v>
      </c>
      <c r="G68" s="26" t="str">
        <f ca="1">SUBSTITUTE(OFFSET(Attributes!$A$1,MATCH($A68,Attributes!$A:$A,0)-1,MATCH("Attr EN",Attributes!$1:$1,0)-1),"#",$B68&amp;"-"&amp;$C68*$B$1)</f>
        <v>Regens 1-3 MP per second</v>
      </c>
    </row>
    <row r="69" spans="1:7">
      <c r="A69" s="14">
        <v>30</v>
      </c>
      <c r="B69" s="44">
        <v>200</v>
      </c>
      <c r="C69" s="44">
        <v>400</v>
      </c>
      <c r="D69" s="47">
        <f ca="1">OFFSET(Attributes!$A$1,MATCH($A69,Attributes!$A:$A,0)-1,MATCH("Type",Attributes!$1:$1,0)-1)</f>
        <v>2</v>
      </c>
      <c r="E69" s="47" t="str">
        <f ca="1">IFERROR(OFFSET(Attributes!$A$1,MATCH($A69,Attributes!$A:$A,0)-1,MATCH("Abbr",Attributes!$1:$1,0)-1),"")</f>
        <v>USE_MREGEN</v>
      </c>
      <c r="F69" s="26" t="str">
        <f ca="1">SUBSTITUTE(OFFSET(Attributes!$A$1,MATCH($A69,Attributes!$A:$A,0)-1,MATCH("Attr CN",Attributes!$1:$1,0)-1),"#",$B69*$B$1&amp;"-"&amp;$C69*$B$1)</f>
        <v>使用：回复600-1200点法力值</v>
      </c>
      <c r="G69" s="26" t="str">
        <f ca="1">SUBSTITUTE(OFFSET(Attributes!$A$1,MATCH($A69,Attributes!$A:$A,0)-1,MATCH("Attr EN",Attributes!$1:$1,0)-1),"#",$B69&amp;"-"&amp;$C69*$B$1)</f>
        <v>Use: Regens 200-1200 MP</v>
      </c>
    </row>
    <row r="71" spans="1:7">
      <c r="A71" s="14">
        <v>-1</v>
      </c>
      <c r="F71" s="40" t="s">
        <v>373</v>
      </c>
      <c r="G71" s="40" t="s">
        <v>476</v>
      </c>
    </row>
    <row r="72" spans="1:7">
      <c r="A72" s="14">
        <v>53</v>
      </c>
      <c r="B72" s="44">
        <v>25</v>
      </c>
      <c r="C72" s="44">
        <v>100</v>
      </c>
      <c r="D72" s="47">
        <f ca="1">OFFSET(Attributes!$A$1,MATCH($A72,Attributes!$A:$A,0)-1,MATCH("Type",Attributes!$1:$1,0)-1)</f>
        <v>2</v>
      </c>
      <c r="E72" s="47" t="str">
        <f ca="1">IFERROR(OFFSET(Attributes!$A$1,MATCH($A72,Attributes!$A:$A,0)-1,MATCH("Abbr",Attributes!$1:$1,0)-1),"")</f>
        <v>ATK_MDC</v>
      </c>
      <c r="F72" s="26" t="str">
        <f ca="1">SUBSTITUTE(OFFSET(Attributes!$A$1,MATCH($A72,Attributes!$A:$A,0)-1,MATCH("Attr CN",Attributes!$1:$1,0)-1),"#",$B72*$B$1&amp;"-"&amp;$C72*$B$1)</f>
        <v>命中：有25%的几率造成75-300点法术伤害</v>
      </c>
      <c r="G72" s="26" t="str">
        <f ca="1">SUBSTITUTE(OFFSET(Attributes!$A$1,MATCH($A72,Attributes!$A:$A,0)-1,MATCH("Attr EN",Attributes!$1:$1,0)-1),"#",$B72&amp;"-"&amp;$C72*$B$1)</f>
        <v>On Attack: 25% chance to deal 25-300 physical damage</v>
      </c>
    </row>
    <row r="73" spans="1:7">
      <c r="A73" s="14">
        <v>-10</v>
      </c>
      <c r="F73" s="40" t="s">
        <v>374</v>
      </c>
      <c r="G73" s="40" t="s">
        <v>477</v>
      </c>
    </row>
    <row r="75" spans="1:7">
      <c r="A75" s="14">
        <v>-1</v>
      </c>
      <c r="F75" s="40" t="s">
        <v>375</v>
      </c>
      <c r="G75" s="40" t="s">
        <v>478</v>
      </c>
    </row>
    <row r="76" spans="1:7">
      <c r="A76" s="14">
        <v>35</v>
      </c>
      <c r="B76" s="44">
        <v>8</v>
      </c>
      <c r="C76" s="44">
        <v>12</v>
      </c>
      <c r="D76" s="47">
        <f ca="1">OFFSET(Attributes!$A$1,MATCH($A76,Attributes!$A:$A,0)-1,MATCH("Type",Attributes!$1:$1,0)-1)</f>
        <v>2</v>
      </c>
      <c r="E76" s="47" t="str">
        <f ca="1">IFERROR(OFFSET(Attributes!$A$1,MATCH($A76,Attributes!$A:$A,0)-1,MATCH("Abbr",Attributes!$1:$1,0)-1),"")</f>
        <v>USE_DODGE</v>
      </c>
      <c r="F76" s="26" t="str">
        <f ca="1">SUBSTITUTE(OFFSET(Attributes!$A$1,MATCH($A76,Attributes!$A:$A,0)-1,MATCH("Attr CN",Attributes!$1:$1,0)-1),"#",$B76*$B$1&amp;"-"&amp;$C76*$B$1)</f>
        <v>使用：提高30%的躲闪几率，持续24-36秒</v>
      </c>
      <c r="G76" s="26" t="str">
        <f ca="1">SUBSTITUTE(OFFSET(Attributes!$A$1,MATCH($A76,Attributes!$A:$A,0)-1,MATCH("Attr EN",Attributes!$1:$1,0)-1),"#",$B76&amp;"-"&amp;$C76*$B$1)</f>
        <v>Use: Increase dodge chance by 30%, lasts for 8-36 seconds</v>
      </c>
    </row>
    <row r="77" spans="1:7">
      <c r="A77" s="14">
        <v>-10</v>
      </c>
      <c r="F77" s="40" t="s">
        <v>376</v>
      </c>
      <c r="G77" s="40" t="s">
        <v>849</v>
      </c>
    </row>
    <row r="78" spans="1:7">
      <c r="F78" s="40"/>
      <c r="G78" s="40"/>
    </row>
    <row r="79" spans="1:7">
      <c r="A79" s="14">
        <v>-1</v>
      </c>
      <c r="F79" s="40" t="s">
        <v>377</v>
      </c>
      <c r="G79" s="40" t="s">
        <v>479</v>
      </c>
    </row>
    <row r="80" spans="1:7">
      <c r="A80" s="14">
        <v>2</v>
      </c>
      <c r="B80" s="44">
        <v>0.03</v>
      </c>
      <c r="C80" s="44">
        <v>0.05</v>
      </c>
      <c r="D80" s="47">
        <f ca="1">OFFSET(Attributes!$A$1,MATCH($A80,Attributes!$A:$A,0)-1,MATCH("Type",Attributes!$1:$1,0)-1)</f>
        <v>1</v>
      </c>
      <c r="E80" s="47" t="str">
        <f ca="1">IFERROR(OFFSET(Attributes!$A$1,MATCH($A80,Attributes!$A:$A,0)-1,MATCH("Abbr",Attributes!$1:$1,0)-1),"")</f>
        <v>MDR</v>
      </c>
      <c r="F80" s="26" t="str">
        <f ca="1">SUBSTITUTE(OFFSET(Attributes!$A$1,MATCH($A80,Attributes!$A:$A,0)-1,MATCH("Attr CN",Attributes!$1:$1,0)-1),"#",$B80*$B$1&amp;"-"&amp;$C80*$B$1)</f>
        <v>-0.09-0.15受到的法术伤害</v>
      </c>
      <c r="G80" s="26" t="str">
        <f ca="1">SUBSTITUTE(OFFSET(Attributes!$A$1,MATCH($A80,Attributes!$A:$A,0)-1,MATCH("Attr EN",Attributes!$1:$1,0)-1),"#",$B80&amp;"-"&amp;$C80*$B$1)</f>
        <v>-0.03-0.15 magical damage taken</v>
      </c>
    </row>
    <row r="81" spans="1:7">
      <c r="A81" s="14">
        <v>-10</v>
      </c>
      <c r="F81" s="40" t="s">
        <v>480</v>
      </c>
      <c r="G81" s="40" t="s">
        <v>848</v>
      </c>
    </row>
    <row r="83" spans="1:7">
      <c r="A83" s="14">
        <v>-1</v>
      </c>
      <c r="F83" s="40" t="s">
        <v>378</v>
      </c>
      <c r="G83" s="40" t="s">
        <v>481</v>
      </c>
    </row>
    <row r="84" spans="1:7">
      <c r="A84" s="14">
        <v>33</v>
      </c>
      <c r="B84" s="44">
        <v>15</v>
      </c>
      <c r="C84" s="44">
        <v>45</v>
      </c>
      <c r="D84" s="47">
        <f ca="1">OFFSET(Attributes!$A$1,MATCH($A84,Attributes!$A:$A,0)-1,MATCH("Type",Attributes!$1:$1,0)-1)</f>
        <v>2</v>
      </c>
      <c r="E84" s="47" t="str">
        <f ca="1">IFERROR(OFFSET(Attributes!$A$1,MATCH($A84,Attributes!$A:$A,0)-1,MATCH("Abbr",Attributes!$1:$1,0)-1),"")</f>
        <v>USE_INT</v>
      </c>
      <c r="F84" s="26" t="str">
        <f ca="1">SUBSTITUTE(OFFSET(Attributes!$A$1,MATCH($A84,Attributes!$A:$A,0)-1,MATCH("Attr CN",Attributes!$1:$1,0)-1),"#",$B84*$B$1&amp;"-"&amp;$C84*$B$1)</f>
        <v>使用：提高45-135点智力，持续20秒</v>
      </c>
      <c r="G84" s="26" t="str">
        <f ca="1">SUBSTITUTE(OFFSET(Attributes!$A$1,MATCH($A84,Attributes!$A:$A,0)-1,MATCH("Attr EN",Attributes!$1:$1,0)-1),"#",$B84&amp;"-"&amp;$C84*$B$1)</f>
        <v>Dealing Magical Damage: 15% chance to increase intelligence by 15-135, lasts for 15 seconds</v>
      </c>
    </row>
    <row r="85" spans="1:7">
      <c r="A85" s="14">
        <v>-10</v>
      </c>
      <c r="F85" s="40" t="s">
        <v>379</v>
      </c>
      <c r="G85" s="40" t="s">
        <v>482</v>
      </c>
    </row>
  </sheetData>
  <phoneticPr fontId="2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217"/>
  <sheetViews>
    <sheetView zoomScaleNormal="100" workbookViewId="0">
      <pane ySplit="2" topLeftCell="A180" activePane="bottomLeft" state="frozen"/>
      <selection pane="bottomLeft" sqref="A1:XFD1048576"/>
    </sheetView>
  </sheetViews>
  <sheetFormatPr defaultColWidth="14.42578125" defaultRowHeight="12.75"/>
  <cols>
    <col min="1" max="1" width="6.5703125" style="14" bestFit="1" customWidth="1"/>
    <col min="2" max="2" width="5.42578125" style="14" bestFit="1" customWidth="1"/>
    <col min="3" max="3" width="5" style="14" bestFit="1" customWidth="1"/>
    <col min="4" max="4" width="5" style="38" customWidth="1"/>
    <col min="5" max="5" width="15.5703125" style="38" bestFit="1" customWidth="1"/>
    <col min="6" max="6" width="50.7109375" style="49" customWidth="1"/>
    <col min="7" max="7" width="50.7109375" style="26" customWidth="1"/>
    <col min="8" max="16384" width="14.42578125" style="14"/>
  </cols>
  <sheetData>
    <row r="1" spans="1:7">
      <c r="A1" s="14" t="s">
        <v>531</v>
      </c>
      <c r="B1" s="43">
        <v>3</v>
      </c>
      <c r="C1" s="43"/>
      <c r="D1" s="36"/>
      <c r="E1" s="36"/>
    </row>
    <row r="2" spans="1:7">
      <c r="A2" s="35" t="s">
        <v>635</v>
      </c>
      <c r="B2" s="41" t="s">
        <v>636</v>
      </c>
      <c r="C2" s="41" t="s">
        <v>637</v>
      </c>
      <c r="D2" s="37" t="s">
        <v>805</v>
      </c>
      <c r="E2" s="37" t="s">
        <v>811</v>
      </c>
      <c r="F2" s="51" t="s">
        <v>633</v>
      </c>
      <c r="G2" s="42" t="s">
        <v>634</v>
      </c>
    </row>
    <row r="3" spans="1:7">
      <c r="A3" s="14">
        <v>-2</v>
      </c>
      <c r="F3" s="52"/>
      <c r="G3" s="40" t="s">
        <v>1043</v>
      </c>
    </row>
    <row r="4" spans="1:7">
      <c r="A4" s="14">
        <v>4</v>
      </c>
      <c r="B4" s="14">
        <v>10</v>
      </c>
      <c r="C4" s="14">
        <v>20</v>
      </c>
      <c r="D4" s="38">
        <f ca="1">OFFSET(Attributes!$A$1,MATCH(Rare!$A4,Attributes!$A:$A,0)-1,MATCH("Type",Attributes!$1:$1,0)-1)</f>
        <v>1</v>
      </c>
      <c r="E4" s="38" t="str">
        <f ca="1">IFERROR(OFFSET(Attributes!$A$1,MATCH(Rare!$A4,Attributes!$A:$A,0)-1,MATCH("Abbr",Attributes!$1:$1,0)-1),"")</f>
        <v>STR</v>
      </c>
      <c r="F4" s="51"/>
      <c r="G4" s="26" t="str">
        <f ca="1">SUBSTITUTE(OFFSET(Attributes!$A$1,MATCH($A4,Attributes!$A:$A,0)-1,MATCH("Attr EN",Attributes!$1:$1,0)-1),"#",$B4&amp;"-"&amp;$C4*$B$1)</f>
        <v>+10-60 Strength</v>
      </c>
    </row>
    <row r="5" spans="1:7">
      <c r="A5" s="14">
        <v>21</v>
      </c>
      <c r="B5" s="14">
        <v>75</v>
      </c>
      <c r="C5" s="14">
        <v>150</v>
      </c>
      <c r="D5" s="38">
        <f ca="1">OFFSET(Attributes!$A$1,MATCH(Rare!$A5,Attributes!$A:$A,0)-1,MATCH("Type",Attributes!$1:$1,0)-1)</f>
        <v>1</v>
      </c>
      <c r="E5" s="38" t="str">
        <f ca="1">IFERROR(OFFSET(Attributes!$A$1,MATCH(Rare!$A5,Attributes!$A:$A,0)-1,MATCH("Abbr",Attributes!$1:$1,0)-1),"")</f>
        <v>HP</v>
      </c>
      <c r="F5" s="51"/>
      <c r="G5" s="26" t="str">
        <f ca="1">SUBSTITUTE(OFFSET(Attributes!$A$1,MATCH($A5,Attributes!$A:$A,0)-1,MATCH("Attr EN",Attributes!$1:$1,0)-1),"#",$B5&amp;"-"&amp;$C5*$B$1)</f>
        <v>+75-450 Max HP</v>
      </c>
    </row>
    <row r="6" spans="1:7">
      <c r="F6" s="51"/>
    </row>
    <row r="7" spans="1:7">
      <c r="A7" s="14">
        <v>-2</v>
      </c>
      <c r="F7" s="52"/>
      <c r="G7" s="40" t="s">
        <v>1044</v>
      </c>
    </row>
    <row r="8" spans="1:7">
      <c r="A8" s="14">
        <v>13</v>
      </c>
      <c r="B8" s="14">
        <v>10</v>
      </c>
      <c r="C8" s="14">
        <v>20</v>
      </c>
      <c r="D8" s="38">
        <f ca="1">OFFSET(Attributes!$A$1,MATCH(Rare!$A8,Attributes!$A:$A,0)-1,MATCH("Type",Attributes!$1:$1,0)-1)</f>
        <v>1</v>
      </c>
      <c r="E8" s="38" t="str">
        <f ca="1">IFERROR(OFFSET(Attributes!$A$1,MATCH(Rare!$A8,Attributes!$A:$A,0)-1,MATCH("Abbr",Attributes!$1:$1,0)-1),"")</f>
        <v>AGI</v>
      </c>
      <c r="F8" s="51"/>
      <c r="G8" s="26" t="str">
        <f ca="1">SUBSTITUTE(OFFSET(Attributes!$A$1,MATCH($A8,Attributes!$A:$A,0)-1,MATCH("Attr EN",Attributes!$1:$1,0)-1),"#",$B8&amp;"-"&amp;$C8*$B$1)</f>
        <v>+10-60 Agility</v>
      </c>
    </row>
    <row r="9" spans="1:7">
      <c r="A9" s="14">
        <v>21</v>
      </c>
      <c r="B9" s="14">
        <v>75</v>
      </c>
      <c r="C9" s="14">
        <v>150</v>
      </c>
      <c r="D9" s="38">
        <f ca="1">OFFSET(Attributes!$A$1,MATCH(Rare!$A9,Attributes!$A:$A,0)-1,MATCH("Type",Attributes!$1:$1,0)-1)</f>
        <v>1</v>
      </c>
      <c r="E9" s="38" t="str">
        <f ca="1">IFERROR(OFFSET(Attributes!$A$1,MATCH(Rare!$A9,Attributes!$A:$A,0)-1,MATCH("Abbr",Attributes!$1:$1,0)-1),"")</f>
        <v>HP</v>
      </c>
      <c r="F9" s="51"/>
      <c r="G9" s="26" t="str">
        <f ca="1">SUBSTITUTE(OFFSET(Attributes!$A$1,MATCH($A9,Attributes!$A:$A,0)-1,MATCH("Attr EN",Attributes!$1:$1,0)-1),"#",$B9&amp;"-"&amp;$C9*$B$1)</f>
        <v>+75-450 Max HP</v>
      </c>
    </row>
    <row r="10" spans="1:7">
      <c r="F10" s="51"/>
    </row>
    <row r="11" spans="1:7">
      <c r="A11" s="14">
        <v>-2</v>
      </c>
      <c r="F11" s="52"/>
      <c r="G11" s="40" t="s">
        <v>1045</v>
      </c>
    </row>
    <row r="12" spans="1:7">
      <c r="A12" s="14">
        <v>14</v>
      </c>
      <c r="B12" s="14">
        <v>10</v>
      </c>
      <c r="C12" s="14">
        <v>20</v>
      </c>
      <c r="D12" s="38">
        <f ca="1">OFFSET(Attributes!$A$1,MATCH(Rare!$A12,Attributes!$A:$A,0)-1,MATCH("Type",Attributes!$1:$1,0)-1)</f>
        <v>1</v>
      </c>
      <c r="E12" s="38" t="str">
        <f ca="1">IFERROR(OFFSET(Attributes!$A$1,MATCH(Rare!$A12,Attributes!$A:$A,0)-1,MATCH("Abbr",Attributes!$1:$1,0)-1),"")</f>
        <v>INT</v>
      </c>
      <c r="F12" s="51"/>
      <c r="G12" s="26" t="str">
        <f ca="1">SUBSTITUTE(OFFSET(Attributes!$A$1,MATCH($A12,Attributes!$A:$A,0)-1,MATCH("Attr EN",Attributes!$1:$1,0)-1),"#",$B12&amp;"-"&amp;$C12*$B$1)</f>
        <v>+10-60 Intelligence</v>
      </c>
    </row>
    <row r="13" spans="1:7">
      <c r="A13" s="14">
        <v>21</v>
      </c>
      <c r="B13" s="14">
        <v>75</v>
      </c>
      <c r="C13" s="14">
        <v>150</v>
      </c>
      <c r="D13" s="38">
        <f ca="1">OFFSET(Attributes!$A$1,MATCH(Rare!$A13,Attributes!$A:$A,0)-1,MATCH("Type",Attributes!$1:$1,0)-1)</f>
        <v>1</v>
      </c>
      <c r="E13" s="38" t="str">
        <f ca="1">IFERROR(OFFSET(Attributes!$A$1,MATCH(Rare!$A13,Attributes!$A:$A,0)-1,MATCH("Abbr",Attributes!$1:$1,0)-1),"")</f>
        <v>HP</v>
      </c>
      <c r="F13" s="51"/>
      <c r="G13" s="26" t="str">
        <f ca="1">SUBSTITUTE(OFFSET(Attributes!$A$1,MATCH($A13,Attributes!$A:$A,0)-1,MATCH("Attr EN",Attributes!$1:$1,0)-1),"#",$B13&amp;"-"&amp;$C13*$B$1)</f>
        <v>+75-450 Max HP</v>
      </c>
    </row>
    <row r="14" spans="1:7">
      <c r="F14" s="51"/>
    </row>
    <row r="15" spans="1:7">
      <c r="A15" s="14">
        <v>-1</v>
      </c>
      <c r="F15" s="52" t="s">
        <v>460</v>
      </c>
      <c r="G15" s="40" t="s">
        <v>461</v>
      </c>
    </row>
    <row r="16" spans="1:7">
      <c r="A16" s="14">
        <v>9</v>
      </c>
      <c r="B16" s="14">
        <v>8</v>
      </c>
      <c r="C16" s="14">
        <v>15</v>
      </c>
      <c r="D16" s="38">
        <f ca="1">OFFSET(Attributes!$A$1,MATCH(Rare!$A16,Attributes!$A:$A,0)-1,MATCH("Type",Attributes!$1:$1,0)-1)</f>
        <v>1</v>
      </c>
      <c r="E16" s="38" t="str">
        <f ca="1">IFERROR(OFFSET(Attributes!$A$1,MATCH(Rare!$A16,Attributes!$A:$A,0)-1,MATCH("Abbr",Attributes!$1:$1,0)-1),"")</f>
        <v>AP</v>
      </c>
      <c r="F16" s="53" t="str">
        <f ca="1">SUBSTITUTE(OFFSET(Attributes!$A$1,MATCH($A16,Attributes!$A:$A,0)-1,MATCH("Attr CN",Attributes!$1:$1,0)-1),"#",$B16*$B$1&amp;"-"&amp;$C16*$B$1)</f>
        <v>+24-45攻击强度</v>
      </c>
      <c r="G16" s="26" t="str">
        <f ca="1">SUBSTITUTE(OFFSET(Attributes!$A$1,MATCH($A16,Attributes!$A:$A,0)-1,MATCH("Attr EN",Attributes!$1:$1,0)-1),"#",$B16&amp;"-"&amp;$C16*$B$1)</f>
        <v>+8-45 Attack power</v>
      </c>
    </row>
    <row r="17" spans="1:7">
      <c r="A17" s="14">
        <v>12</v>
      </c>
      <c r="B17" s="14">
        <v>4</v>
      </c>
      <c r="C17" s="14">
        <v>8</v>
      </c>
      <c r="D17" s="38">
        <f ca="1">OFFSET(Attributes!$A$1,MATCH(Rare!$A17,Attributes!$A:$A,0)-1,MATCH("Type",Attributes!$1:$1,0)-1)</f>
        <v>1</v>
      </c>
      <c r="E17" s="38" t="str">
        <f ca="1">IFERROR(OFFSET(Attributes!$A$1,MATCH(Rare!$A17,Attributes!$A:$A,0)-1,MATCH("Abbr",Attributes!$1:$1,0)-1),"")</f>
        <v>IAS</v>
      </c>
      <c r="F17" s="53" t="str">
        <f ca="1">SUBSTITUTE(OFFSET(Attributes!$A$1,MATCH($A17,Attributes!$A:$A,0)-1,MATCH("Attr CN",Attributes!$1:$1,0)-1),"#",$B17*$B$1&amp;"-"&amp;$C17*$B$1)</f>
        <v>+12-24%攻击速度</v>
      </c>
      <c r="G17" s="26" t="str">
        <f ca="1">SUBSTITUTE(OFFSET(Attributes!$A$1,MATCH($A17,Attributes!$A:$A,0)-1,MATCH("Attr EN",Attributes!$1:$1,0)-1),"#",$B17&amp;"-"&amp;$C17*$B$1)</f>
        <v>+4-24% Attack speed</v>
      </c>
    </row>
    <row r="18" spans="1:7">
      <c r="A18" s="14">
        <v>-10</v>
      </c>
      <c r="E18" s="38" t="str">
        <f ca="1">IFERROR(OFFSET(Attributes!$A$1,MATCH(Rare!$A18,Attributes!$A:$A,0)-1,MATCH("Abbr",Attributes!$1:$1,0)-1),"")</f>
        <v/>
      </c>
      <c r="F18" s="54" t="s">
        <v>47</v>
      </c>
      <c r="G18" s="40" t="s">
        <v>483</v>
      </c>
    </row>
    <row r="19" spans="1:7">
      <c r="E19" s="38" t="str">
        <f ca="1">IFERROR(OFFSET(Attributes!$A$1,MATCH(Rare!$A19,Attributes!$A:$A,0)-1,MATCH("Abbr",Attributes!$1:$1,0)-1),"")</f>
        <v/>
      </c>
    </row>
    <row r="20" spans="1:7" s="15" customFormat="1">
      <c r="A20" s="14">
        <v>-2</v>
      </c>
      <c r="B20" s="14"/>
      <c r="C20" s="14"/>
      <c r="D20" s="38"/>
      <c r="E20" s="38" t="str">
        <f ca="1">IFERROR(OFFSET(Attributes!$A$1,MATCH(Rare!$A20,Attributes!$A:$A,0)-1,MATCH("Abbr",Attributes!$1:$1,0)-1),"")</f>
        <v/>
      </c>
      <c r="F20" s="55" t="s">
        <v>801</v>
      </c>
      <c r="G20" s="40" t="s">
        <v>802</v>
      </c>
    </row>
    <row r="21" spans="1:7" s="15" customFormat="1">
      <c r="A21" s="14">
        <v>7</v>
      </c>
      <c r="B21" s="14">
        <v>12</v>
      </c>
      <c r="C21" s="14">
        <v>21</v>
      </c>
      <c r="D21" s="38">
        <f ca="1">OFFSET(Attributes!$A$1,MATCH(Rare!$A21,Attributes!$A:$A,0)-1,MATCH("Type",Attributes!$1:$1,0)-1)</f>
        <v>1</v>
      </c>
      <c r="E21" s="38" t="str">
        <f ca="1">IFERROR(OFFSET(Attributes!$A$1,MATCH(Rare!$A21,Attributes!$A:$A,0)-1,MATCH("Abbr",Attributes!$1:$1,0)-1),"")</f>
        <v>ALLSTAT</v>
      </c>
      <c r="F21" s="53" t="str">
        <f ca="1">SUBSTITUTE(OFFSET(Attributes!$A$1,MATCH($A21,Attributes!$A:$A,0)-1,MATCH("Attr CN",Attributes!$1:$1,0)-1),"#",$B21*$B$1&amp;"-"&amp;$C21*$B$1)</f>
        <v>+36-63所有属性</v>
      </c>
      <c r="G21" s="26" t="str">
        <f ca="1">SUBSTITUTE(OFFSET(Attributes!$A$1,MATCH($A21,Attributes!$A:$A,0)-1,MATCH("Attr EN",Attributes!$1:$1,0)-1),"#",$B21&amp;"-"&amp;$C21*$B$1)</f>
        <v>+12-63 All stats</v>
      </c>
    </row>
    <row r="22" spans="1:7" s="15" customFormat="1">
      <c r="A22" s="14">
        <v>-11</v>
      </c>
      <c r="B22" s="14"/>
      <c r="C22" s="14"/>
      <c r="D22" s="38"/>
      <c r="E22" s="38" t="str">
        <f ca="1">IFERROR(OFFSET(Attributes!$A$1,MATCH(Rare!$A22,Attributes!$A:$A,0)-1,MATCH("Abbr",Attributes!$1:$1,0)-1),"")</f>
        <v/>
      </c>
      <c r="F22" s="54" t="s">
        <v>35</v>
      </c>
      <c r="G22" s="40" t="s">
        <v>484</v>
      </c>
    </row>
    <row r="23" spans="1:7" s="15" customFormat="1">
      <c r="A23" s="14"/>
      <c r="B23" s="14"/>
      <c r="C23" s="14"/>
      <c r="D23" s="38"/>
      <c r="E23" s="38" t="str">
        <f ca="1">IFERROR(OFFSET(Attributes!$A$1,MATCH(Rare!$A23,Attributes!$A:$A,0)-1,MATCH("Abbr",Attributes!$1:$1,0)-1),"")</f>
        <v/>
      </c>
      <c r="F23" s="50"/>
      <c r="G23" s="40"/>
    </row>
    <row r="24" spans="1:7" s="15" customFormat="1">
      <c r="A24" s="14">
        <v>-2</v>
      </c>
      <c r="B24" s="14"/>
      <c r="C24" s="14"/>
      <c r="D24" s="38"/>
      <c r="E24" s="38" t="str">
        <f ca="1">IFERROR(OFFSET(Attributes!$A$1,MATCH(Rare!$A24,Attributes!$A:$A,0)-1,MATCH("Abbr",Attributes!$1:$1,0)-1),"")</f>
        <v/>
      </c>
      <c r="F24" s="55" t="s">
        <v>36</v>
      </c>
      <c r="G24" s="40" t="s">
        <v>37</v>
      </c>
    </row>
    <row r="25" spans="1:7" s="15" customFormat="1">
      <c r="A25" s="14">
        <v>21</v>
      </c>
      <c r="B25" s="14">
        <v>100</v>
      </c>
      <c r="C25" s="14">
        <v>200</v>
      </c>
      <c r="D25" s="38">
        <f ca="1">OFFSET(Attributes!$A$1,MATCH(Rare!$A25,Attributes!$A:$A,0)-1,MATCH("Type",Attributes!$1:$1,0)-1)</f>
        <v>1</v>
      </c>
      <c r="E25" s="38" t="str">
        <f ca="1">IFERROR(OFFSET(Attributes!$A$1,MATCH(Rare!$A25,Attributes!$A:$A,0)-1,MATCH("Abbr",Attributes!$1:$1,0)-1),"")</f>
        <v>HP</v>
      </c>
      <c r="F25" s="53" t="str">
        <f ca="1">SUBSTITUTE(OFFSET(Attributes!$A$1,MATCH($A25,Attributes!$A:$A,0)-1,MATCH("Attr CN",Attributes!$1:$1,0)-1),"#",$B25*$B$1&amp;"-"&amp;$C25*$B$1)</f>
        <v>+300-600生命上限</v>
      </c>
      <c r="G25" s="26" t="str">
        <f ca="1">SUBSTITUTE(OFFSET(Attributes!$A$1,MATCH($A25,Attributes!$A:$A,0)-1,MATCH("Attr EN",Attributes!$1:$1,0)-1),"#",$B25&amp;"-"&amp;$C25*$B$1)</f>
        <v>+100-600 Max HP</v>
      </c>
    </row>
    <row r="26" spans="1:7" s="15" customFormat="1">
      <c r="A26" s="14">
        <v>17</v>
      </c>
      <c r="B26" s="14">
        <v>100</v>
      </c>
      <c r="C26" s="14">
        <v>200</v>
      </c>
      <c r="D26" s="38">
        <f ca="1">OFFSET(Attributes!$A$1,MATCH(Rare!$A26,Attributes!$A:$A,0)-1,MATCH("Type",Attributes!$1:$1,0)-1)</f>
        <v>1</v>
      </c>
      <c r="E26" s="38" t="str">
        <f ca="1">IFERROR(OFFSET(Attributes!$A$1,MATCH(Rare!$A26,Attributes!$A:$A,0)-1,MATCH("Abbr",Attributes!$1:$1,0)-1),"")</f>
        <v>MP</v>
      </c>
      <c r="F26" s="53" t="str">
        <f ca="1">SUBSTITUTE(OFFSET(Attributes!$A$1,MATCH($A26,Attributes!$A:$A,0)-1,MATCH("Attr CN",Attributes!$1:$1,0)-1),"#",$B26*$B$1&amp;"-"&amp;$C26*$B$1)</f>
        <v>+300-600法力上限</v>
      </c>
      <c r="G26" s="26" t="str">
        <f ca="1">SUBSTITUTE(OFFSET(Attributes!$A$1,MATCH($A26,Attributes!$A:$A,0)-1,MATCH("Attr EN",Attributes!$1:$1,0)-1),"#",$B26&amp;"-"&amp;$C26*$B$1)</f>
        <v>+100-600 Max MP</v>
      </c>
    </row>
    <row r="27" spans="1:7" s="15" customFormat="1">
      <c r="A27" s="14">
        <v>24</v>
      </c>
      <c r="B27" s="14">
        <v>13</v>
      </c>
      <c r="C27" s="14">
        <v>25</v>
      </c>
      <c r="D27" s="38">
        <f ca="1">OFFSET(Attributes!$A$1,MATCH(Rare!$A27,Attributes!$A:$A,0)-1,MATCH("Type",Attributes!$1:$1,0)-1)</f>
        <v>1</v>
      </c>
      <c r="E27" s="38" t="str">
        <f ca="1">IFERROR(OFFSET(Attributes!$A$1,MATCH(Rare!$A27,Attributes!$A:$A,0)-1,MATCH("Abbr",Attributes!$1:$1,0)-1),"")</f>
        <v>MS</v>
      </c>
      <c r="F27" s="53" t="str">
        <f ca="1">SUBSTITUTE(OFFSET(Attributes!$A$1,MATCH($A27,Attributes!$A:$A,0)-1,MATCH("Attr CN",Attributes!$1:$1,0)-1),"#",$B27*$B$1&amp;"-"&amp;$C27*$B$1)</f>
        <v>+39-75移动速度</v>
      </c>
      <c r="G27" s="26" t="str">
        <f ca="1">SUBSTITUTE(OFFSET(Attributes!$A$1,MATCH($A27,Attributes!$A:$A,0)-1,MATCH("Attr EN",Attributes!$1:$1,0)-1),"#",$B27&amp;"-"&amp;$C27*$B$1)</f>
        <v>+13-75 Movement speed</v>
      </c>
    </row>
    <row r="28" spans="1:7" s="15" customFormat="1">
      <c r="A28" s="14">
        <v>36</v>
      </c>
      <c r="B28" s="14">
        <v>8</v>
      </c>
      <c r="C28" s="14">
        <v>12</v>
      </c>
      <c r="D28" s="38">
        <f ca="1">OFFSET(Attributes!$A$1,MATCH(Rare!$A28,Attributes!$A:$A,0)-1,MATCH("Type",Attributes!$1:$1,0)-1)</f>
        <v>2</v>
      </c>
      <c r="E28" s="38" t="str">
        <f ca="1">IFERROR(OFFSET(Attributes!$A$1,MATCH(Rare!$A28,Attributes!$A:$A,0)-1,MATCH("Abbr",Attributes!$1:$1,0)-1),"")</f>
        <v>USE_MS</v>
      </c>
      <c r="F28" s="56" t="str">
        <f ca="1">SUBSTITUTE(OFFSET(Attributes!$A$1,MATCH($A28,Attributes!$A:$A,0)-1,MATCH("Attr CN",Attributes!$1:$1,0)-1),"#",$B28*$B$1&amp;"-"&amp;$C28*$B$1)</f>
        <v>使用：提高300点移动速度，持续24-36秒，可能故障</v>
      </c>
      <c r="G28" s="26" t="str">
        <f ca="1">SUBSTITUTE(OFFSET(Attributes!$A$1,MATCH($A28,Attributes!$A:$A,0)-1,MATCH("Attr EN",Attributes!$1:$1,0)-1),"#",$B28&amp;"-"&amp;$C28*$B$1)</f>
        <v>Use: Increase movement speed by 300, lasts for 8-36 seconds. Possible failures.</v>
      </c>
    </row>
    <row r="29" spans="1:7" s="15" customFormat="1">
      <c r="A29" s="14">
        <v>-11</v>
      </c>
      <c r="B29" s="14"/>
      <c r="C29" s="14"/>
      <c r="D29" s="38"/>
      <c r="E29" s="38" t="str">
        <f ca="1">IFERROR(OFFSET(Attributes!$A$1,MATCH(Rare!$A29,Attributes!$A:$A,0)-1,MATCH("Abbr",Attributes!$1:$1,0)-1),"")</f>
        <v/>
      </c>
      <c r="F29" s="54" t="s">
        <v>39</v>
      </c>
      <c r="G29" s="40" t="s">
        <v>485</v>
      </c>
    </row>
    <row r="30" spans="1:7" s="15" customFormat="1">
      <c r="A30" s="14"/>
      <c r="B30" s="14"/>
      <c r="C30" s="14"/>
      <c r="D30" s="38"/>
      <c r="E30" s="38" t="str">
        <f ca="1">IFERROR(OFFSET(Attributes!$A$1,MATCH(Rare!$A30,Attributes!$A:$A,0)-1,MATCH("Abbr",Attributes!$1:$1,0)-1),"")</f>
        <v/>
      </c>
      <c r="F30" s="50"/>
      <c r="G30" s="40"/>
    </row>
    <row r="31" spans="1:7" s="15" customFormat="1">
      <c r="A31" s="14">
        <v>-2</v>
      </c>
      <c r="B31" s="14"/>
      <c r="C31" s="14"/>
      <c r="D31" s="38"/>
      <c r="E31" s="38" t="str">
        <f ca="1">IFERROR(OFFSET(Attributes!$A$1,MATCH(Rare!$A31,Attributes!$A:$A,0)-1,MATCH("Abbr",Attributes!$1:$1,0)-1),"")</f>
        <v/>
      </c>
      <c r="F31" s="55" t="s">
        <v>40</v>
      </c>
      <c r="G31" s="40" t="s">
        <v>486</v>
      </c>
    </row>
    <row r="32" spans="1:7" s="15" customFormat="1">
      <c r="A32" s="14">
        <v>56</v>
      </c>
      <c r="B32" s="14">
        <v>0.01</v>
      </c>
      <c r="C32" s="14">
        <v>0.02</v>
      </c>
      <c r="D32" s="38">
        <f ca="1">OFFSET(Attributes!$A$1,MATCH(Rare!$A32,Attributes!$A:$A,0)-1,MATCH("Type",Attributes!$1:$1,0)-1)</f>
        <v>2</v>
      </c>
      <c r="E32" s="38" t="str">
        <f ca="1">IFERROR(OFFSET(Attributes!$A$1,MATCH(Rare!$A32,Attributes!$A:$A,0)-1,MATCH("Abbr",Attributes!$1:$1,0)-1),"")</f>
        <v>ATK_AMP</v>
      </c>
      <c r="F32" s="56" t="str">
        <f ca="1">SUBSTITUTE(OFFSET(Attributes!$A$1,MATCH($A32,Attributes!$A:$A,0)-1,MATCH("Attr CN",Attributes!$1:$1,0)-1),"#",$B32*$B$1&amp;"-"&amp;$C32*$B$1)</f>
        <v>命中：标记目标，使其受到的伤害提高0.03-0.06</v>
      </c>
      <c r="G32" s="26" t="str">
        <f ca="1">SUBSTITUTE(OFFSET(Attributes!$A$1,MATCH($A32,Attributes!$A:$A,0)-1,MATCH("Attr EN",Attributes!$1:$1,0)-1),"#",$B32&amp;"-"&amp;$C32*$B$1)</f>
        <v>On Attack: Target takes 0.01-0.06 extra damage</v>
      </c>
    </row>
    <row r="33" spans="1:7" s="15" customFormat="1">
      <c r="A33" s="14">
        <v>84</v>
      </c>
      <c r="B33" s="14">
        <v>0.01</v>
      </c>
      <c r="C33" s="14">
        <v>0.02</v>
      </c>
      <c r="D33" s="38">
        <f ca="1">OFFSET(Attributes!$A$1,MATCH(Rare!$A33,Attributes!$A:$A,0)-1,MATCH("Type",Attributes!$1:$1,0)-1)</f>
        <v>2</v>
      </c>
      <c r="E33" s="38" t="str">
        <f ca="1">IFERROR(OFFSET(Attributes!$A$1,MATCH(Rare!$A33,Attributes!$A:$A,0)-1,MATCH("Abbr",Attributes!$1:$1,0)-1),"")</f>
        <v>AURA_WARSONG</v>
      </c>
      <c r="F33" s="56" t="str">
        <f ca="1">SUBSTITUTE(OFFSET(Attributes!$A$1,MATCH($A33,Attributes!$A:$A,0)-1,MATCH("Attr CN",Attributes!$1:$1,0)-1),"#",$B33*$B$1&amp;"-"&amp;$C33*$B$1)</f>
        <v>赋予战歌光环：提升600码范围内所有友军造成的伤害和治疗0.03-0.06，受到的治疗10%</v>
      </c>
      <c r="G33" s="26" t="str">
        <f ca="1">SUBSTITUTE(OFFSET(Attributes!$A$1,MATCH($A33,Attributes!$A:$A,0)-1,MATCH("Attr EN",Attributes!$1:$1,0)-1),"#",$B33&amp;"-"&amp;$C33*$B$1)</f>
        <v>Grant Aura of Warsong: All allies deal 0.01-0.06 more damage and healing, take 10% more healing within 600 yards</v>
      </c>
    </row>
    <row r="34" spans="1:7" s="15" customFormat="1">
      <c r="A34" s="14">
        <v>-11</v>
      </c>
      <c r="B34" s="14"/>
      <c r="C34" s="14"/>
      <c r="D34" s="38"/>
      <c r="E34" s="38" t="str">
        <f ca="1">IFERROR(OFFSET(Attributes!$A$1,MATCH(Rare!$A34,Attributes!$A:$A,0)-1,MATCH("Abbr",Attributes!$1:$1,0)-1),"")</f>
        <v/>
      </c>
      <c r="F34" s="54" t="s">
        <v>41</v>
      </c>
      <c r="G34" s="40" t="s">
        <v>487</v>
      </c>
    </row>
    <row r="35" spans="1:7">
      <c r="E35" s="38" t="str">
        <f ca="1">IFERROR(OFFSET(Attributes!$A$1,MATCH(Rare!$A35,Attributes!$A:$A,0)-1,MATCH("Abbr",Attributes!$1:$1,0)-1),"")</f>
        <v/>
      </c>
    </row>
    <row r="36" spans="1:7">
      <c r="A36" s="14">
        <v>-2</v>
      </c>
      <c r="E36" s="38" t="str">
        <f ca="1">IFERROR(OFFSET(Attributes!$A$1,MATCH(Rare!$A36,Attributes!$A:$A,0)-1,MATCH("Abbr",Attributes!$1:$1,0)-1),"")</f>
        <v/>
      </c>
      <c r="F36" s="55" t="s">
        <v>48</v>
      </c>
      <c r="G36" s="40" t="s">
        <v>488</v>
      </c>
    </row>
    <row r="37" spans="1:7">
      <c r="A37" s="14">
        <v>4</v>
      </c>
      <c r="B37" s="14">
        <v>5</v>
      </c>
      <c r="C37" s="14">
        <v>10</v>
      </c>
      <c r="D37" s="38">
        <f ca="1">OFFSET(Attributes!$A$1,MATCH(Rare!$A37,Attributes!$A:$A,0)-1,MATCH("Type",Attributes!$1:$1,0)-1)</f>
        <v>1</v>
      </c>
      <c r="E37" s="38" t="str">
        <f ca="1">IFERROR(OFFSET(Attributes!$A$1,MATCH(Rare!$A37,Attributes!$A:$A,0)-1,MATCH("Abbr",Attributes!$1:$1,0)-1),"")</f>
        <v>STR</v>
      </c>
      <c r="F37" s="53" t="str">
        <f ca="1">SUBSTITUTE(OFFSET(Attributes!$A$1,MATCH($A37,Attributes!$A:$A,0)-1,MATCH("Attr CN",Attributes!$1:$1,0)-1),"#",$B37*$B$1&amp;"-"&amp;$C37*$B$1)</f>
        <v>+15-30力量</v>
      </c>
      <c r="G37" s="26" t="str">
        <f ca="1">SUBSTITUTE(OFFSET(Attributes!$A$1,MATCH($A37,Attributes!$A:$A,0)-1,MATCH("Attr EN",Attributes!$1:$1,0)-1),"#",$B37&amp;"-"&amp;$C37*$B$1)</f>
        <v>+5-30 Strength</v>
      </c>
    </row>
    <row r="38" spans="1:7">
      <c r="A38" s="14">
        <v>12</v>
      </c>
      <c r="B38" s="14">
        <v>3</v>
      </c>
      <c r="C38" s="14">
        <v>5</v>
      </c>
      <c r="D38" s="38">
        <f ca="1">OFFSET(Attributes!$A$1,MATCH(Rare!$A38,Attributes!$A:$A,0)-1,MATCH("Type",Attributes!$1:$1,0)-1)</f>
        <v>1</v>
      </c>
      <c r="E38" s="38" t="str">
        <f ca="1">IFERROR(OFFSET(Attributes!$A$1,MATCH(Rare!$A38,Attributes!$A:$A,0)-1,MATCH("Abbr",Attributes!$1:$1,0)-1),"")</f>
        <v>IAS</v>
      </c>
      <c r="F38" s="53" t="str">
        <f ca="1">SUBSTITUTE(OFFSET(Attributes!$A$1,MATCH($A38,Attributes!$A:$A,0)-1,MATCH("Attr CN",Attributes!$1:$1,0)-1),"#",$B38*$B$1&amp;"-"&amp;$C38*$B$1)</f>
        <v>+9-15%攻击速度</v>
      </c>
      <c r="G38" s="26" t="str">
        <f ca="1">SUBSTITUTE(OFFSET(Attributes!$A$1,MATCH($A38,Attributes!$A:$A,0)-1,MATCH("Attr EN",Attributes!$1:$1,0)-1),"#",$B38&amp;"-"&amp;$C38*$B$1)</f>
        <v>+3-15% Attack speed</v>
      </c>
    </row>
    <row r="39" spans="1:7">
      <c r="A39" s="14">
        <v>9</v>
      </c>
      <c r="B39" s="14">
        <v>5</v>
      </c>
      <c r="C39" s="14">
        <v>10</v>
      </c>
      <c r="D39" s="38">
        <f ca="1">OFFSET(Attributes!$A$1,MATCH(Rare!$A39,Attributes!$A:$A,0)-1,MATCH("Type",Attributes!$1:$1,0)-1)</f>
        <v>1</v>
      </c>
      <c r="E39" s="38" t="str">
        <f ca="1">IFERROR(OFFSET(Attributes!$A$1,MATCH(Rare!$A39,Attributes!$A:$A,0)-1,MATCH("Abbr",Attributes!$1:$1,0)-1),"")</f>
        <v>AP</v>
      </c>
      <c r="F39" s="53" t="str">
        <f ca="1">SUBSTITUTE(OFFSET(Attributes!$A$1,MATCH($A39,Attributes!$A:$A,0)-1,MATCH("Attr CN",Attributes!$1:$1,0)-1),"#",$B39*$B$1&amp;"-"&amp;$C39*$B$1)</f>
        <v>+15-30攻击强度</v>
      </c>
      <c r="G39" s="26" t="str">
        <f ca="1">SUBSTITUTE(OFFSET(Attributes!$A$1,MATCH($A39,Attributes!$A:$A,0)-1,MATCH("Attr EN",Attributes!$1:$1,0)-1),"#",$B39&amp;"-"&amp;$C39*$B$1)</f>
        <v>+5-30 Attack power</v>
      </c>
    </row>
    <row r="40" spans="1:7">
      <c r="A40" s="14">
        <v>-11</v>
      </c>
      <c r="E40" s="38" t="str">
        <f ca="1">IFERROR(OFFSET(Attributes!$A$1,MATCH(Rare!$A40,Attributes!$A:$A,0)-1,MATCH("Abbr",Attributes!$1:$1,0)-1),"")</f>
        <v/>
      </c>
      <c r="F40" s="57" t="s">
        <v>50</v>
      </c>
      <c r="G40" s="40" t="s">
        <v>850</v>
      </c>
    </row>
    <row r="41" spans="1:7">
      <c r="E41" s="38" t="str">
        <f ca="1">IFERROR(OFFSET(Attributes!$A$1,MATCH(Rare!$A41,Attributes!$A:$A,0)-1,MATCH("Abbr",Attributes!$1:$1,0)-1),"")</f>
        <v/>
      </c>
    </row>
    <row r="42" spans="1:7">
      <c r="A42" s="14">
        <v>-2</v>
      </c>
      <c r="E42" s="38" t="str">
        <f ca="1">IFERROR(OFFSET(Attributes!$A$1,MATCH(Rare!$A42,Attributes!$A:$A,0)-1,MATCH("Abbr",Attributes!$1:$1,0)-1),"")</f>
        <v/>
      </c>
      <c r="F42" s="55" t="s">
        <v>52</v>
      </c>
      <c r="G42" s="40" t="s">
        <v>489</v>
      </c>
    </row>
    <row r="43" spans="1:7">
      <c r="A43" s="14">
        <v>4</v>
      </c>
      <c r="B43" s="14">
        <v>6</v>
      </c>
      <c r="C43" s="14">
        <v>12</v>
      </c>
      <c r="D43" s="38">
        <f ca="1">OFFSET(Attributes!$A$1,MATCH(Rare!$A43,Attributes!$A:$A,0)-1,MATCH("Type",Attributes!$1:$1,0)-1)</f>
        <v>1</v>
      </c>
      <c r="E43" s="38" t="str">
        <f ca="1">IFERROR(OFFSET(Attributes!$A$1,MATCH(Rare!$A43,Attributes!$A:$A,0)-1,MATCH("Abbr",Attributes!$1:$1,0)-1),"")</f>
        <v>STR</v>
      </c>
      <c r="F43" s="53" t="str">
        <f ca="1">SUBSTITUTE(OFFSET(Attributes!$A$1,MATCH($A43,Attributes!$A:$A,0)-1,MATCH("Attr CN",Attributes!$1:$1,0)-1),"#",$B43*$B$1&amp;"-"&amp;$C43*$B$1)</f>
        <v>+18-36力量</v>
      </c>
      <c r="G43" s="26" t="str">
        <f ca="1">SUBSTITUTE(OFFSET(Attributes!$A$1,MATCH($A43,Attributes!$A:$A,0)-1,MATCH("Attr EN",Attributes!$1:$1,0)-1),"#",$B43&amp;"-"&amp;$C43*$B$1)</f>
        <v>+6-36 Strength</v>
      </c>
    </row>
    <row r="44" spans="1:7">
      <c r="A44" s="14">
        <v>21</v>
      </c>
      <c r="B44" s="14">
        <v>75</v>
      </c>
      <c r="C44" s="14">
        <v>150</v>
      </c>
      <c r="D44" s="38">
        <f ca="1">OFFSET(Attributes!$A$1,MATCH(Rare!$A44,Attributes!$A:$A,0)-1,MATCH("Type",Attributes!$1:$1,0)-1)</f>
        <v>1</v>
      </c>
      <c r="E44" s="38" t="str">
        <f ca="1">IFERROR(OFFSET(Attributes!$A$1,MATCH(Rare!$A44,Attributes!$A:$A,0)-1,MATCH("Abbr",Attributes!$1:$1,0)-1),"")</f>
        <v>HP</v>
      </c>
      <c r="F44" s="53" t="str">
        <f ca="1">SUBSTITUTE(OFFSET(Attributes!$A$1,MATCH($A44,Attributes!$A:$A,0)-1,MATCH("Attr CN",Attributes!$1:$1,0)-1),"#",$B44*$B$1&amp;"-"&amp;$C44*$B$1)</f>
        <v>+225-450生命上限</v>
      </c>
      <c r="G44" s="26" t="str">
        <f ca="1">SUBSTITUTE(OFFSET(Attributes!$A$1,MATCH($A44,Attributes!$A:$A,0)-1,MATCH("Attr EN",Attributes!$1:$1,0)-1),"#",$B44&amp;"-"&amp;$C44*$B$1)</f>
        <v>+75-450 Max HP</v>
      </c>
    </row>
    <row r="45" spans="1:7">
      <c r="A45" s="14">
        <v>11</v>
      </c>
      <c r="B45" s="14">
        <v>0.03</v>
      </c>
      <c r="C45" s="14">
        <v>0.05</v>
      </c>
      <c r="D45" s="38">
        <f ca="1">OFFSET(Attributes!$A$1,MATCH(Rare!$A45,Attributes!$A:$A,0)-1,MATCH("Type",Attributes!$1:$1,0)-1)</f>
        <v>1</v>
      </c>
      <c r="E45" s="38" t="str">
        <f ca="1">IFERROR(OFFSET(Attributes!$A$1,MATCH(Rare!$A45,Attributes!$A:$A,0)-1,MATCH("Abbr",Attributes!$1:$1,0)-1),"")</f>
        <v>CRIT</v>
      </c>
      <c r="F45" s="53"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c r="A46" s="14">
        <v>-11</v>
      </c>
      <c r="E46" s="38" t="str">
        <f ca="1">IFERROR(OFFSET(Attributes!$A$1,MATCH(Rare!$A46,Attributes!$A:$A,0)-1,MATCH("Abbr",Attributes!$1:$1,0)-1),"")</f>
        <v/>
      </c>
      <c r="F46" s="57" t="s">
        <v>268</v>
      </c>
      <c r="G46" s="40" t="s">
        <v>851</v>
      </c>
    </row>
    <row r="47" spans="1:7">
      <c r="E47" s="38" t="str">
        <f ca="1">IFERROR(OFFSET(Attributes!$A$1,MATCH(Rare!$A47,Attributes!$A:$A,0)-1,MATCH("Abbr",Attributes!$1:$1,0)-1),"")</f>
        <v/>
      </c>
    </row>
    <row r="48" spans="1:7">
      <c r="A48" s="14">
        <v>-2</v>
      </c>
      <c r="E48" s="38" t="str">
        <f ca="1">IFERROR(OFFSET(Attributes!$A$1,MATCH(Rare!$A48,Attributes!$A:$A,0)-1,MATCH("Abbr",Attributes!$1:$1,0)-1),"")</f>
        <v/>
      </c>
      <c r="F48" s="55" t="s">
        <v>57</v>
      </c>
      <c r="G48" s="40" t="s">
        <v>64</v>
      </c>
    </row>
    <row r="49" spans="1:7">
      <c r="A49" s="14">
        <v>21</v>
      </c>
      <c r="B49" s="14">
        <v>75</v>
      </c>
      <c r="C49" s="14">
        <v>150</v>
      </c>
      <c r="D49" s="38">
        <f ca="1">OFFSET(Attributes!$A$1,MATCH(Rare!$A49,Attributes!$A:$A,0)-1,MATCH("Type",Attributes!$1:$1,0)-1)</f>
        <v>1</v>
      </c>
      <c r="E49" s="38" t="str">
        <f ca="1">IFERROR(OFFSET(Attributes!$A$1,MATCH(Rare!$A49,Attributes!$A:$A,0)-1,MATCH("Abbr",Attributes!$1:$1,0)-1),"")</f>
        <v>HP</v>
      </c>
      <c r="F49" s="53" t="str">
        <f ca="1">SUBSTITUTE(OFFSET(Attributes!$A$1,MATCH($A49,Attributes!$A:$A,0)-1,MATCH("Attr CN",Attributes!$1:$1,0)-1),"#",$B49*$B$1&amp;"-"&amp;$C49*$B$1)</f>
        <v>+225-450生命上限</v>
      </c>
      <c r="G49" s="26" t="str">
        <f ca="1">SUBSTITUTE(OFFSET(Attributes!$A$1,MATCH($A49,Attributes!$A:$A,0)-1,MATCH("Attr EN",Attributes!$1:$1,0)-1),"#",$B49&amp;"-"&amp;$C49*$B$1)</f>
        <v>+75-450 Max HP</v>
      </c>
    </row>
    <row r="50" spans="1:7">
      <c r="A50" s="14">
        <v>12</v>
      </c>
      <c r="B50" s="14">
        <v>3</v>
      </c>
      <c r="C50" s="14">
        <v>5</v>
      </c>
      <c r="D50" s="38">
        <f ca="1">OFFSET(Attributes!$A$1,MATCH(Rare!$A50,Attributes!$A:$A,0)-1,MATCH("Type",Attributes!$1:$1,0)-1)</f>
        <v>1</v>
      </c>
      <c r="E50" s="38" t="str">
        <f ca="1">IFERROR(OFFSET(Attributes!$A$1,MATCH(Rare!$A50,Attributes!$A:$A,0)-1,MATCH("Abbr",Attributes!$1:$1,0)-1),"")</f>
        <v>IAS</v>
      </c>
      <c r="F50" s="53" t="str">
        <f ca="1">SUBSTITUTE(OFFSET(Attributes!$A$1,MATCH($A50,Attributes!$A:$A,0)-1,MATCH("Attr CN",Attributes!$1:$1,0)-1),"#",$B50*$B$1&amp;"-"&amp;$C50*$B$1)</f>
        <v>+9-15%攻击速度</v>
      </c>
      <c r="G50" s="26" t="str">
        <f ca="1">SUBSTITUTE(OFFSET(Attributes!$A$1,MATCH($A50,Attributes!$A:$A,0)-1,MATCH("Attr EN",Attributes!$1:$1,0)-1),"#",$B50&amp;"-"&amp;$C50*$B$1)</f>
        <v>+3-15% Attack speed</v>
      </c>
    </row>
    <row r="51" spans="1:7">
      <c r="A51" s="14">
        <v>11</v>
      </c>
      <c r="B51" s="14">
        <v>0.03</v>
      </c>
      <c r="C51" s="14">
        <v>0.05</v>
      </c>
      <c r="D51" s="38">
        <f ca="1">OFFSET(Attributes!$A$1,MATCH(Rare!$A51,Attributes!$A:$A,0)-1,MATCH("Type",Attributes!$1:$1,0)-1)</f>
        <v>1</v>
      </c>
      <c r="E51" s="38" t="str">
        <f ca="1">IFERROR(OFFSET(Attributes!$A$1,MATCH(Rare!$A51,Attributes!$A:$A,0)-1,MATCH("Abbr",Attributes!$1:$1,0)-1),"")</f>
        <v>CRIT</v>
      </c>
      <c r="F51" s="53" t="str">
        <f ca="1">SUBSTITUTE(OFFSET(Attributes!$A$1,MATCH($A51,Attributes!$A:$A,0)-1,MATCH("Attr CN",Attributes!$1:$1,0)-1),"#",$B51*$B$1&amp;"-"&amp;$C51*$B$1)</f>
        <v>+0.09-0.15攻击暴击</v>
      </c>
      <c r="G51" s="26" t="str">
        <f ca="1">SUBSTITUTE(OFFSET(Attributes!$A$1,MATCH($A51,Attributes!$A:$A,0)-1,MATCH("Attr EN",Attributes!$1:$1,0)-1),"#",$B51&amp;"-"&amp;$C51*$B$1)</f>
        <v>+0.03-0.15 Attack critical</v>
      </c>
    </row>
    <row r="52" spans="1:7">
      <c r="E52" s="38" t="str">
        <f ca="1">IFERROR(OFFSET(Attributes!$A$1,MATCH(Rare!$A52,Attributes!$A:$A,0)-1,MATCH("Abbr",Attributes!$1:$1,0)-1),"")</f>
        <v/>
      </c>
    </row>
    <row r="53" spans="1:7">
      <c r="A53" s="14">
        <v>-2</v>
      </c>
      <c r="E53" s="38" t="str">
        <f ca="1">IFERROR(OFFSET(Attributes!$A$1,MATCH(Rare!$A53,Attributes!$A:$A,0)-1,MATCH("Abbr",Attributes!$1:$1,0)-1),"")</f>
        <v/>
      </c>
      <c r="F53" s="55" t="s">
        <v>67</v>
      </c>
      <c r="G53" s="40" t="s">
        <v>71</v>
      </c>
    </row>
    <row r="54" spans="1:7">
      <c r="A54" s="14">
        <v>13</v>
      </c>
      <c r="B54" s="14">
        <v>5</v>
      </c>
      <c r="C54" s="14">
        <v>10</v>
      </c>
      <c r="D54" s="38">
        <f ca="1">OFFSET(Attributes!$A$1,MATCH(Rare!$A54,Attributes!$A:$A,0)-1,MATCH("Type",Attributes!$1:$1,0)-1)</f>
        <v>1</v>
      </c>
      <c r="E54" s="38" t="str">
        <f ca="1">IFERROR(OFFSET(Attributes!$A$1,MATCH(Rare!$A54,Attributes!$A:$A,0)-1,MATCH("Abbr",Attributes!$1:$1,0)-1),"")</f>
        <v>AGI</v>
      </c>
      <c r="F54" s="53" t="str">
        <f ca="1">SUBSTITUTE(OFFSET(Attributes!$A$1,MATCH($A54,Attributes!$A:$A,0)-1,MATCH("Attr CN",Attributes!$1:$1,0)-1),"#",$B54*$B$1&amp;"-"&amp;$C54*$B$1)</f>
        <v>+15-30敏捷</v>
      </c>
      <c r="G54" s="26" t="str">
        <f ca="1">SUBSTITUTE(OFFSET(Attributes!$A$1,MATCH($A54,Attributes!$A:$A,0)-1,MATCH("Attr EN",Attributes!$1:$1,0)-1),"#",$B54&amp;"-"&amp;$C54*$B$1)</f>
        <v>+5-30 Agility</v>
      </c>
    </row>
    <row r="55" spans="1:7">
      <c r="A55" s="14">
        <v>9</v>
      </c>
      <c r="B55" s="14">
        <v>5</v>
      </c>
      <c r="C55" s="14">
        <v>10</v>
      </c>
      <c r="D55" s="38">
        <f ca="1">OFFSET(Attributes!$A$1,MATCH(Rare!$A55,Attributes!$A:$A,0)-1,MATCH("Type",Attributes!$1:$1,0)-1)</f>
        <v>1</v>
      </c>
      <c r="E55" s="38" t="str">
        <f ca="1">IFERROR(OFFSET(Attributes!$A$1,MATCH(Rare!$A55,Attributes!$A:$A,0)-1,MATCH("Abbr",Attributes!$1:$1,0)-1),"")</f>
        <v>AP</v>
      </c>
      <c r="F55" s="53" t="str">
        <f ca="1">SUBSTITUTE(OFFSET(Attributes!$A$1,MATCH($A55,Attributes!$A:$A,0)-1,MATCH("Attr CN",Attributes!$1:$1,0)-1),"#",$B55*$B$1&amp;"-"&amp;$C55*$B$1)</f>
        <v>+15-30攻击强度</v>
      </c>
      <c r="G55" s="26" t="str">
        <f ca="1">SUBSTITUTE(OFFSET(Attributes!$A$1,MATCH($A55,Attributes!$A:$A,0)-1,MATCH("Attr EN",Attributes!$1:$1,0)-1),"#",$B55&amp;"-"&amp;$C55*$B$1)</f>
        <v>+5-30 Attack power</v>
      </c>
    </row>
    <row r="56" spans="1:7">
      <c r="A56" s="14">
        <v>12</v>
      </c>
      <c r="B56" s="14">
        <v>3</v>
      </c>
      <c r="C56" s="14">
        <v>5</v>
      </c>
      <c r="D56" s="38">
        <f ca="1">OFFSET(Attributes!$A$1,MATCH(Rare!$A56,Attributes!$A:$A,0)-1,MATCH("Type",Attributes!$1:$1,0)-1)</f>
        <v>1</v>
      </c>
      <c r="E56" s="38" t="str">
        <f ca="1">IFERROR(OFFSET(Attributes!$A$1,MATCH(Rare!$A56,Attributes!$A:$A,0)-1,MATCH("Abbr",Attributes!$1:$1,0)-1),"")</f>
        <v>IAS</v>
      </c>
      <c r="F56" s="53" t="str">
        <f ca="1">SUBSTITUTE(OFFSET(Attributes!$A$1,MATCH($A56,Attributes!$A:$A,0)-1,MATCH("Attr CN",Attributes!$1:$1,0)-1),"#",$B56*$B$1&amp;"-"&amp;$C56*$B$1)</f>
        <v>+9-15%攻击速度</v>
      </c>
      <c r="G56" s="26" t="str">
        <f ca="1">SUBSTITUTE(OFFSET(Attributes!$A$1,MATCH($A56,Attributes!$A:$A,0)-1,MATCH("Attr EN",Attributes!$1:$1,0)-1),"#",$B56&amp;"-"&amp;$C56*$B$1)</f>
        <v>+3-15% Attack speed</v>
      </c>
    </row>
    <row r="57" spans="1:7">
      <c r="A57" s="14">
        <v>-11</v>
      </c>
      <c r="E57" s="38" t="str">
        <f ca="1">IFERROR(OFFSET(Attributes!$A$1,MATCH(Rare!$A57,Attributes!$A:$A,0)-1,MATCH("Abbr",Attributes!$1:$1,0)-1),"")</f>
        <v/>
      </c>
      <c r="F57" s="57" t="s">
        <v>74</v>
      </c>
      <c r="G57" s="40" t="s">
        <v>852</v>
      </c>
    </row>
    <row r="58" spans="1:7">
      <c r="E58" s="38" t="str">
        <f ca="1">IFERROR(OFFSET(Attributes!$A$1,MATCH(Rare!$A58,Attributes!$A:$A,0)-1,MATCH("Abbr",Attributes!$1:$1,0)-1),"")</f>
        <v/>
      </c>
    </row>
    <row r="59" spans="1:7">
      <c r="A59" s="14">
        <v>-2</v>
      </c>
      <c r="E59" s="38" t="str">
        <f ca="1">IFERROR(OFFSET(Attributes!$A$1,MATCH(Rare!$A59,Attributes!$A:$A,0)-1,MATCH("Abbr",Attributes!$1:$1,0)-1),"")</f>
        <v/>
      </c>
      <c r="F59" s="55" t="s">
        <v>76</v>
      </c>
      <c r="G59" s="40" t="s">
        <v>78</v>
      </c>
    </row>
    <row r="60" spans="1:7">
      <c r="A60" s="14">
        <v>9</v>
      </c>
      <c r="B60" s="14">
        <v>5</v>
      </c>
      <c r="C60" s="14">
        <v>10</v>
      </c>
      <c r="D60" s="38">
        <f ca="1">OFFSET(Attributes!$A$1,MATCH(Rare!$A60,Attributes!$A:$A,0)-1,MATCH("Type",Attributes!$1:$1,0)-1)</f>
        <v>1</v>
      </c>
      <c r="E60" s="38" t="str">
        <f ca="1">IFERROR(OFFSET(Attributes!$A$1,MATCH(Rare!$A60,Attributes!$A:$A,0)-1,MATCH("Abbr",Attributes!$1:$1,0)-1),"")</f>
        <v>AP</v>
      </c>
      <c r="F60" s="53" t="str">
        <f ca="1">SUBSTITUTE(OFFSET(Attributes!$A$1,MATCH($A60,Attributes!$A:$A,0)-1,MATCH("Attr CN",Attributes!$1:$1,0)-1),"#",$B60*$B$1&amp;"-"&amp;$C60*$B$1)</f>
        <v>+15-30攻击强度</v>
      </c>
      <c r="G60" s="26" t="str">
        <f ca="1">SUBSTITUTE(OFFSET(Attributes!$A$1,MATCH($A60,Attributes!$A:$A,0)-1,MATCH("Attr EN",Attributes!$1:$1,0)-1),"#",$B60&amp;"-"&amp;$C60*$B$1)</f>
        <v>+5-30 Attack power</v>
      </c>
    </row>
    <row r="61" spans="1:7">
      <c r="A61" s="14">
        <v>3</v>
      </c>
      <c r="B61" s="14">
        <v>0.01</v>
      </c>
      <c r="C61" s="14">
        <v>0.01</v>
      </c>
      <c r="D61" s="38">
        <f ca="1">OFFSET(Attributes!$A$1,MATCH(Rare!$A61,Attributes!$A:$A,0)-1,MATCH("Type",Attributes!$1:$1,0)-1)</f>
        <v>1</v>
      </c>
      <c r="E61" s="38" t="str">
        <f ca="1">IFERROR(OFFSET(Attributes!$A$1,MATCH(Rare!$A61,Attributes!$A:$A,0)-1,MATCH("Abbr",Attributes!$1:$1,0)-1),"")</f>
        <v>AMP</v>
      </c>
      <c r="F61" s="53" t="str">
        <f ca="1">SUBSTITUTE(OFFSET(Attributes!$A$1,MATCH($A61,Attributes!$A:$A,0)-1,MATCH("Attr CN",Attributes!$1:$1,0)-1),"#",$B61*$B$1&amp;"-"&amp;$C61*$B$1)</f>
        <v>+0.03-0.03伤害和治疗</v>
      </c>
      <c r="G61" s="26" t="str">
        <f ca="1">SUBSTITUTE(OFFSET(Attributes!$A$1,MATCH($A61,Attributes!$A:$A,0)-1,MATCH("Attr EN",Attributes!$1:$1,0)-1),"#",$B61&amp;"-"&amp;$C61*$B$1)</f>
        <v>+0.01-0.03 Damage and healing dealt</v>
      </c>
    </row>
    <row r="62" spans="1:7">
      <c r="A62" s="14">
        <v>48</v>
      </c>
      <c r="B62" s="14">
        <v>0.05</v>
      </c>
      <c r="C62" s="14">
        <v>7.0000000000000007E-2</v>
      </c>
      <c r="D62" s="38">
        <f ca="1">OFFSET(Attributes!$A$1,MATCH(Rare!$A62,Attributes!$A:$A,0)-1,MATCH("Type",Attributes!$1:$1,0)-1)</f>
        <v>2</v>
      </c>
      <c r="E62" s="38" t="str">
        <f ca="1">IFERROR(OFFSET(Attributes!$A$1,MATCH(Rare!$A62,Attributes!$A:$A,0)-1,MATCH("Abbr",Attributes!$1:$1,0)-1),"")</f>
        <v>ATK_LION</v>
      </c>
      <c r="F62" s="59" t="str">
        <f ca="1">SUBSTITUTE(OFFSET(Attributes!$A$1,MATCH($A62,Attributes!$A:$A,0)-1,MATCH("Attr CN",Attributes!$1:$1,0)-1),"#",$B62*$B$1&amp;"-"&amp;$C62*$B$1)</f>
        <v>命中：有0.15-0.21的几率提高30%的攻击速度，持续5秒</v>
      </c>
      <c r="G62" s="26" t="str">
        <f ca="1">SUBSTITUTE(OFFSET(Attributes!$A$1,MATCH($A62,Attributes!$A:$A,0)-1,MATCH("Attr EN",Attributes!$1:$1,0)-1),"#",$B62&amp;"-"&amp;$C62*$B$1)</f>
        <v>On Attack: 0.05-0.21 chance to increase 30% attack speed, lasts for 5 seconds</v>
      </c>
    </row>
    <row r="63" spans="1:7">
      <c r="A63" s="14">
        <v>-11</v>
      </c>
      <c r="E63" s="38" t="str">
        <f ca="1">IFERROR(OFFSET(Attributes!$A$1,MATCH(Rare!$A63,Attributes!$A:$A,0)-1,MATCH("Abbr",Attributes!$1:$1,0)-1),"")</f>
        <v/>
      </c>
      <c r="F63" s="54" t="s">
        <v>81</v>
      </c>
      <c r="G63" s="40" t="s">
        <v>490</v>
      </c>
    </row>
    <row r="64" spans="1:7">
      <c r="E64" s="38" t="str">
        <f ca="1">IFERROR(OFFSET(Attributes!$A$1,MATCH(Rare!$A64,Attributes!$A:$A,0)-1,MATCH("Abbr",Attributes!$1:$1,0)-1),"")</f>
        <v/>
      </c>
    </row>
    <row r="65" spans="1:7" s="15" customFormat="1">
      <c r="A65" s="14">
        <v>-2</v>
      </c>
      <c r="B65" s="14"/>
      <c r="C65" s="14"/>
      <c r="D65" s="38"/>
      <c r="E65" s="38" t="str">
        <f ca="1">IFERROR(OFFSET(Attributes!$A$1,MATCH(Rare!$A65,Attributes!$A:$A,0)-1,MATCH("Abbr",Attributes!$1:$1,0)-1),"")</f>
        <v/>
      </c>
      <c r="F65" s="55" t="s">
        <v>43</v>
      </c>
      <c r="G65" s="40" t="s">
        <v>491</v>
      </c>
    </row>
    <row r="66" spans="1:7" s="15" customFormat="1">
      <c r="A66" s="14">
        <v>8</v>
      </c>
      <c r="B66" s="14">
        <v>2</v>
      </c>
      <c r="C66" s="14">
        <v>3</v>
      </c>
      <c r="D66" s="38">
        <f ca="1">OFFSET(Attributes!$A$1,MATCH(Rare!$A66,Attributes!$A:$A,0)-1,MATCH("Type",Attributes!$1:$1,0)-1)</f>
        <v>1</v>
      </c>
      <c r="E66" s="38" t="str">
        <f ca="1">IFERROR(OFFSET(Attributes!$A$1,MATCH(Rare!$A66,Attributes!$A:$A,0)-1,MATCH("Abbr",Attributes!$1:$1,0)-1),"")</f>
        <v>DEF</v>
      </c>
      <c r="F66" s="53" t="str">
        <f ca="1">SUBSTITUTE(OFFSET(Attributes!$A$1,MATCH($A66,Attributes!$A:$A,0)-1,MATCH("Attr CN",Attributes!$1:$1,0)-1),"#",$B66*$B$1&amp;"-"&amp;$C66*$B$1)</f>
        <v>+6-9护甲</v>
      </c>
      <c r="G66" s="26" t="str">
        <f ca="1">SUBSTITUTE(OFFSET(Attributes!$A$1,MATCH($A66,Attributes!$A:$A,0)-1,MATCH("Attr EN",Attributes!$1:$1,0)-1),"#",$B66*$B$1&amp;"-"&amp;$C66*$B$1)</f>
        <v>+6-9 Armor</v>
      </c>
    </row>
    <row r="67" spans="1:7" s="15" customFormat="1">
      <c r="A67" s="14">
        <v>21</v>
      </c>
      <c r="B67" s="14">
        <v>120</v>
      </c>
      <c r="C67" s="14">
        <v>240</v>
      </c>
      <c r="D67" s="38">
        <f ca="1">OFFSET(Attributes!$A$1,MATCH(Rare!$A67,Attributes!$A:$A,0)-1,MATCH("Type",Attributes!$1:$1,0)-1)</f>
        <v>1</v>
      </c>
      <c r="E67" s="38" t="str">
        <f ca="1">IFERROR(OFFSET(Attributes!$A$1,MATCH(Rare!$A67,Attributes!$A:$A,0)-1,MATCH("Abbr",Attributes!$1:$1,0)-1),"")</f>
        <v>HP</v>
      </c>
      <c r="F67" s="53" t="str">
        <f ca="1">SUBSTITUTE(OFFSET(Attributes!$A$1,MATCH($A67,Attributes!$A:$A,0)-1,MATCH("Attr CN",Attributes!$1:$1,0)-1),"#",$B67*$B$1&amp;"-"&amp;$C67*$B$1)</f>
        <v>+360-720生命上限</v>
      </c>
      <c r="G67" s="26" t="str">
        <f ca="1">SUBSTITUTE(OFFSET(Attributes!$A$1,MATCH($A67,Attributes!$A:$A,0)-1,MATCH("Attr EN",Attributes!$1:$1,0)-1),"#",$B67*$B$1&amp;"-"&amp;$C67*$B$1)</f>
        <v>+360-720 Max HP</v>
      </c>
    </row>
    <row r="68" spans="1:7" s="15" customFormat="1">
      <c r="A68" s="14">
        <v>74</v>
      </c>
      <c r="B68" s="14">
        <v>4</v>
      </c>
      <c r="C68" s="14">
        <v>8</v>
      </c>
      <c r="D68" s="38">
        <f ca="1">OFFSET(Attributes!$A$1,MATCH(Rare!$A68,Attributes!$A:$A,0)-1,MATCH("Type",Attributes!$1:$1,0)-1)</f>
        <v>1</v>
      </c>
      <c r="E68" s="38" t="str">
        <f ca="1">IFERROR(OFFSET(Attributes!$A$1,MATCH(Rare!$A68,Attributes!$A:$A,0)-1,MATCH("Abbr",Attributes!$1:$1,0)-1),"")</f>
        <v>HLOST</v>
      </c>
      <c r="F68" s="53" t="str">
        <f ca="1">SUBSTITUTE(OFFSET(Attributes!$A$1,MATCH($A68,Attributes!$A:$A,0)-1,MATCH("Attr CN",Attributes!$1:$1,0)-1),"#",$B68*$B$1&amp;"-"&amp;$C68*$B$1)</f>
        <v>每秒流失12-24生命值</v>
      </c>
      <c r="G68" s="26" t="str">
        <f ca="1">SUBSTITUTE(OFFSET(Attributes!$A$1,MATCH($A68,Attributes!$A:$A,0)-1,MATCH("Attr EN",Attributes!$1:$1,0)-1),"#",$B68*$B$1&amp;"-"&amp;$C68*$B$1)</f>
        <v>Lost 12-24 HP per second during combat</v>
      </c>
    </row>
    <row r="69" spans="1:7" s="15" customFormat="1">
      <c r="A69" s="14">
        <v>41</v>
      </c>
      <c r="B69" s="14">
        <v>50</v>
      </c>
      <c r="C69" s="14">
        <v>100</v>
      </c>
      <c r="D69" s="38">
        <f ca="1">OFFSET(Attributes!$A$1,MATCH(Rare!$A69,Attributes!$A:$A,0)-1,MATCH("Type",Attributes!$1:$1,0)-1)</f>
        <v>2</v>
      </c>
      <c r="E69" s="38" t="str">
        <f ca="1">IFERROR(OFFSET(Attributes!$A$1,MATCH(Rare!$A69,Attributes!$A:$A,0)-1,MATCH("Abbr",Attributes!$1:$1,0)-1),"")</f>
        <v>ATKED_WEAK</v>
      </c>
      <c r="F69" s="59" t="str">
        <f ca="1">SUBSTITUTE(OFFSET(Attributes!$A$1,MATCH($A69,Attributes!$A:$A,0)-1,MATCH("Attr CN",Attributes!$1:$1,0)-1),"#",$B69*$B$1&amp;"-"&amp;$C69*$B$1)</f>
        <v>受到普通攻击：降低目标的攻击强度150-300点</v>
      </c>
      <c r="G69" s="26" t="str">
        <f ca="1">SUBSTITUTE(OFFSET(Attributes!$A$1,MATCH($A69,Attributes!$A:$A,0)-1,MATCH("Attr EN",Attributes!$1:$1,0)-1),"#",$B69*$B$1&amp;"-"&amp;$C69*$B$1)</f>
        <v>On Attacked: Decreases attacker's attack power by 150-300</v>
      </c>
    </row>
    <row r="70" spans="1:7" s="15" customFormat="1">
      <c r="A70" s="14">
        <v>-11</v>
      </c>
      <c r="B70" s="14"/>
      <c r="C70" s="14"/>
      <c r="D70" s="38"/>
      <c r="E70" s="38" t="str">
        <f ca="1">IFERROR(OFFSET(Attributes!$A$1,MATCH(Rare!$A70,Attributes!$A:$A,0)-1,MATCH("Abbr",Attributes!$1:$1,0)-1),"")</f>
        <v/>
      </c>
      <c r="F70" s="57" t="s">
        <v>51</v>
      </c>
      <c r="G70" s="40" t="s">
        <v>853</v>
      </c>
    </row>
    <row r="71" spans="1:7" s="15" customFormat="1">
      <c r="A71" s="14"/>
      <c r="B71" s="14"/>
      <c r="C71" s="14"/>
      <c r="D71" s="38"/>
      <c r="E71" s="38" t="str">
        <f ca="1">IFERROR(OFFSET(Attributes!$A$1,MATCH(Rare!$A71,Attributes!$A:$A,0)-1,MATCH("Abbr",Attributes!$1:$1,0)-1),"")</f>
        <v/>
      </c>
      <c r="F71" s="50"/>
      <c r="G71" s="40"/>
    </row>
    <row r="72" spans="1:7" s="15" customFormat="1">
      <c r="A72" s="14">
        <v>-2</v>
      </c>
      <c r="B72" s="14"/>
      <c r="C72" s="14"/>
      <c r="D72" s="38"/>
      <c r="E72" s="38" t="str">
        <f ca="1">IFERROR(OFFSET(Attributes!$A$1,MATCH(Rare!$A72,Attributes!$A:$A,0)-1,MATCH("Abbr",Attributes!$1:$1,0)-1),"")</f>
        <v/>
      </c>
      <c r="F72" s="55" t="s">
        <v>55</v>
      </c>
      <c r="G72" s="40" t="s">
        <v>492</v>
      </c>
    </row>
    <row r="73" spans="1:7" s="15" customFormat="1">
      <c r="A73" s="14">
        <v>8</v>
      </c>
      <c r="B73" s="14">
        <v>2</v>
      </c>
      <c r="C73" s="14">
        <v>3</v>
      </c>
      <c r="D73" s="38">
        <f ca="1">OFFSET(Attributes!$A$1,MATCH(Rare!$A73,Attributes!$A:$A,0)-1,MATCH("Type",Attributes!$1:$1,0)-1)</f>
        <v>1</v>
      </c>
      <c r="E73" s="38" t="str">
        <f ca="1">IFERROR(OFFSET(Attributes!$A$1,MATCH(Rare!$A73,Attributes!$A:$A,0)-1,MATCH("Abbr",Attributes!$1:$1,0)-1),"")</f>
        <v>DEF</v>
      </c>
      <c r="F73" s="53" t="str">
        <f ca="1">SUBSTITUTE(OFFSET(Attributes!$A$1,MATCH($A73,Attributes!$A:$A,0)-1,MATCH("Attr CN",Attributes!$1:$1,0)-1),"#",$B73*$B$1&amp;"-"&amp;$C73*$B$1)</f>
        <v>+6-9护甲</v>
      </c>
      <c r="G73" s="26" t="str">
        <f ca="1">SUBSTITUTE(OFFSET(Attributes!$A$1,MATCH($A73,Attributes!$A:$A,0)-1,MATCH("Attr EN",Attributes!$1:$1,0)-1),"#",$B73*$B$1&amp;"-"&amp;$C73*$B$1)</f>
        <v>+6-9 Armor</v>
      </c>
    </row>
    <row r="74" spans="1:7" s="15" customFormat="1">
      <c r="A74" s="14">
        <v>4</v>
      </c>
      <c r="B74" s="14">
        <v>5</v>
      </c>
      <c r="C74" s="14">
        <v>10</v>
      </c>
      <c r="D74" s="38">
        <f ca="1">OFFSET(Attributes!$A$1,MATCH(Rare!$A74,Attributes!$A:$A,0)-1,MATCH("Type",Attributes!$1:$1,0)-1)</f>
        <v>1</v>
      </c>
      <c r="E74" s="38" t="str">
        <f ca="1">IFERROR(OFFSET(Attributes!$A$1,MATCH(Rare!$A74,Attributes!$A:$A,0)-1,MATCH("Abbr",Attributes!$1:$1,0)-1),"")</f>
        <v>STR</v>
      </c>
      <c r="F74" s="53" t="str">
        <f ca="1">SUBSTITUTE(OFFSET(Attributes!$A$1,MATCH($A74,Attributes!$A:$A,0)-1,MATCH("Attr CN",Attributes!$1:$1,0)-1),"#",$B74*$B$1&amp;"-"&amp;$C74*$B$1)</f>
        <v>+15-30力量</v>
      </c>
      <c r="G74" s="26" t="str">
        <f ca="1">SUBSTITUTE(OFFSET(Attributes!$A$1,MATCH($A74,Attributes!$A:$A,0)-1,MATCH("Attr EN",Attributes!$1:$1,0)-1),"#",$B74*$B$1&amp;"-"&amp;$C74*$B$1)</f>
        <v>+15-30 Strength</v>
      </c>
    </row>
    <row r="75" spans="1:7" s="15" customFormat="1">
      <c r="A75" s="14">
        <v>15</v>
      </c>
      <c r="B75" s="14">
        <v>14</v>
      </c>
      <c r="C75" s="14">
        <v>28</v>
      </c>
      <c r="D75" s="38">
        <f ca="1">OFFSET(Attributes!$A$1,MATCH(Rare!$A75,Attributes!$A:$A,0)-1,MATCH("Type",Attributes!$1:$1,0)-1)</f>
        <v>1</v>
      </c>
      <c r="E75" s="38" t="str">
        <f ca="1">IFERROR(OFFSET(Attributes!$A$1,MATCH(Rare!$A75,Attributes!$A:$A,0)-1,MATCH("Abbr",Attributes!$1:$1,0)-1),"")</f>
        <v>BP</v>
      </c>
      <c r="F75" s="53" t="str">
        <f ca="1">SUBSTITUTE(OFFSET(Attributes!$A$1,MATCH($A75,Attributes!$A:$A,0)-1,MATCH("Attr CN",Attributes!$1:$1,0)-1),"#",$B75*$B$1&amp;"-"&amp;$C75*$B$1)</f>
        <v>+42-84格挡值</v>
      </c>
      <c r="G75" s="26" t="str">
        <f ca="1">SUBSTITUTE(OFFSET(Attributes!$A$1,MATCH($A75,Attributes!$A:$A,0)-1,MATCH("Attr EN",Attributes!$1:$1,0)-1),"#",$B75*$B$1&amp;"-"&amp;$C75*$B$1)</f>
        <v>+42-84 Block points</v>
      </c>
    </row>
    <row r="76" spans="1:7" s="15" customFormat="1">
      <c r="A76" s="14">
        <v>98</v>
      </c>
      <c r="B76" s="14">
        <v>0</v>
      </c>
      <c r="C76" s="14">
        <v>0</v>
      </c>
      <c r="D76" s="38">
        <f ca="1">OFFSET(Attributes!$A$1,MATCH(Rare!$A76,Attributes!$A:$A,0)-1,MATCH("Type",Attributes!$1:$1,0)-1)</f>
        <v>4</v>
      </c>
      <c r="E76" s="38" t="str">
        <f ca="1">IFERROR(OFFSET(Attributes!$A$1,MATCH(Rare!$A76,Attributes!$A:$A,0)-1,MATCH("Abbr",Attributes!$1:$1,0)-1),"")</f>
        <v>SET_ZANDALARI</v>
      </c>
      <c r="F76" s="53" t="str">
        <f ca="1">SUBSTITUTE(OFFSET(Attributes!$A$1,MATCH($A76,Attributes!$A:$A,0)-1,MATCH("Attr CN",Attributes!$1:$1,0)-1),"#",$B76*$B$1&amp;"-"&amp;$C76*$B$1)</f>
        <v/>
      </c>
      <c r="G76" s="26" t="str">
        <f ca="1">SUBSTITUTE(OFFSET(Attributes!$A$1,MATCH($A76,Attributes!$A:$A,0)-1,MATCH("Attr EN",Attributes!$1:$1,0)-1),"#",$B76*$B$1&amp;"-"&amp;$C76*$B$1)</f>
        <v>Rise of Zandalari set</v>
      </c>
    </row>
    <row r="77" spans="1:7" s="15" customFormat="1">
      <c r="A77" s="14">
        <v>-10</v>
      </c>
      <c r="B77" s="14"/>
      <c r="C77" s="14"/>
      <c r="D77" s="38"/>
      <c r="E77" s="38" t="str">
        <f ca="1">IFERROR(OFFSET(Attributes!$A$1,MATCH(Rare!$A77,Attributes!$A:$A,0)-1,MATCH("Abbr",Attributes!$1:$1,0)-1),"")</f>
        <v/>
      </c>
      <c r="F77" s="54" t="s">
        <v>59</v>
      </c>
      <c r="G77" s="40" t="s">
        <v>862</v>
      </c>
    </row>
    <row r="78" spans="1:7" s="15" customFormat="1">
      <c r="A78" s="14"/>
      <c r="B78" s="14"/>
      <c r="C78" s="14"/>
      <c r="D78" s="38"/>
      <c r="E78" s="38" t="str">
        <f ca="1">IFERROR(OFFSET(Attributes!$A$1,MATCH(Rare!$A78,Attributes!$A:$A,0)-1,MATCH("Abbr",Attributes!$1:$1,0)-1),"")</f>
        <v/>
      </c>
      <c r="F78" s="50"/>
      <c r="G78" s="40"/>
    </row>
    <row r="79" spans="1:7" s="15" customFormat="1">
      <c r="A79" s="14">
        <v>-2</v>
      </c>
      <c r="B79" s="14"/>
      <c r="C79" s="14"/>
      <c r="D79" s="38"/>
      <c r="E79" s="38"/>
      <c r="F79" s="50"/>
      <c r="G79" s="40" t="s">
        <v>1033</v>
      </c>
    </row>
    <row r="80" spans="1:7" s="15" customFormat="1">
      <c r="A80" s="14">
        <v>14</v>
      </c>
      <c r="B80" s="14">
        <v>5</v>
      </c>
      <c r="C80" s="14">
        <v>10</v>
      </c>
      <c r="D80" s="38">
        <f ca="1">OFFSET(Attributes!$A$1,MATCH(Rare!$A80,Attributes!$A:$A,0)-1,MATCH("Type",Attributes!$1:$1,0)-1)</f>
        <v>1</v>
      </c>
      <c r="E80" s="38" t="str">
        <f ca="1">IFERROR(OFFSET(Attributes!$A$1,MATCH(Rare!$A80,Attributes!$A:$A,0)-1,MATCH("Abbr",Attributes!$1:$1,0)-1),"")</f>
        <v>INT</v>
      </c>
      <c r="F80" s="53" t="str">
        <f ca="1">SUBSTITUTE(OFFSET(Attributes!$A$1,MATCH($A80,Attributes!$A:$A,0)-1,MATCH("Attr CN",Attributes!$1:$1,0)-1),"#",$B80*$B$1&amp;"-"&amp;$C80*$B$1)</f>
        <v>+15-30智力</v>
      </c>
      <c r="G80" s="26" t="str">
        <f ca="1">SUBSTITUTE(OFFSET(Attributes!$A$1,MATCH($A80,Attributes!$A:$A,0)-1,MATCH("Attr EN",Attributes!$1:$1,0)-1),"#",$B80*$B$1&amp;"-"&amp;$C80*$B$1)</f>
        <v>+15-30 Intelligence</v>
      </c>
    </row>
    <row r="81" spans="1:7" s="15" customFormat="1">
      <c r="A81" s="14">
        <v>73</v>
      </c>
      <c r="B81" s="14">
        <v>6</v>
      </c>
      <c r="C81" s="14">
        <v>12</v>
      </c>
      <c r="D81" s="38">
        <f ca="1">OFFSET(Attributes!$A$1,MATCH(Rare!$A81,Attributes!$A:$A,0)-1,MATCH("Type",Attributes!$1:$1,0)-1)</f>
        <v>1</v>
      </c>
      <c r="E81" s="38" t="str">
        <f ca="1">IFERROR(OFFSET(Attributes!$A$1,MATCH(Rare!$A81,Attributes!$A:$A,0)-1,MATCH("Abbr",Attributes!$1:$1,0)-1),"")</f>
        <v>HREG</v>
      </c>
      <c r="F81" s="53" t="str">
        <f ca="1">SUBSTITUTE(OFFSET(Attributes!$A$1,MATCH($A81,Attributes!$A:$A,0)-1,MATCH("Attr CN",Attributes!$1:$1,0)-1),"#",$B81*$B$1&amp;"-"&amp;$C81*$B$1)</f>
        <v>每秒回复18-36点生命值</v>
      </c>
      <c r="G81" s="26" t="str">
        <f ca="1">SUBSTITUTE(OFFSET(Attributes!$A$1,MATCH($A81,Attributes!$A:$A,0)-1,MATCH("Attr EN",Attributes!$1:$1,0)-1),"#",$B81*$B$1&amp;"-"&amp;$C81*$B$1)</f>
        <v>Regens 18-36 HP per second</v>
      </c>
    </row>
    <row r="82" spans="1:7" s="15" customFormat="1">
      <c r="A82" s="14">
        <v>20</v>
      </c>
      <c r="B82" s="14">
        <v>0.03</v>
      </c>
      <c r="C82" s="14">
        <v>0.05</v>
      </c>
      <c r="D82" s="38">
        <f ca="1">OFFSET(Attributes!$A$1,MATCH(Rare!$A82,Attributes!$A:$A,0)-1,MATCH("Type",Attributes!$1:$1,0)-1)</f>
        <v>1</v>
      </c>
      <c r="E82" s="38" t="str">
        <f ca="1">IFERROR(OFFSET(Attributes!$A$1,MATCH(Rare!$A82,Attributes!$A:$A,0)-1,MATCH("Abbr",Attributes!$1:$1,0)-1),"")</f>
        <v>SCRIT</v>
      </c>
      <c r="F82" s="53" t="str">
        <f ca="1">SUBSTITUTE(OFFSET(Attributes!$A$1,MATCH($A82,Attributes!$A:$A,0)-1,MATCH("Attr CN",Attributes!$1:$1,0)-1),"#",$B82*$B$1&amp;"-"&amp;$C82*$B$1)</f>
        <v>+0.09-0.15法术暴击</v>
      </c>
      <c r="G82" s="26" t="str">
        <f ca="1">SUBSTITUTE(OFFSET(Attributes!$A$1,MATCH($A82,Attributes!$A:$A,0)-1,MATCH("Attr EN",Attributes!$1:$1,0)-1),"#",$B82*$B$1&amp;"-"&amp;$C82*$B$1)</f>
        <v>+0.09-0.15 Spell critical</v>
      </c>
    </row>
    <row r="83" spans="1:7" s="15" customFormat="1">
      <c r="A83" s="14">
        <v>98</v>
      </c>
      <c r="B83" s="14">
        <v>0</v>
      </c>
      <c r="C83" s="14">
        <v>0</v>
      </c>
      <c r="D83" s="38">
        <f ca="1">OFFSET(Attributes!$A$1,MATCH(Rare!$A83,Attributes!$A:$A,0)-1,MATCH("Type",Attributes!$1:$1,0)-1)</f>
        <v>4</v>
      </c>
      <c r="E83" s="38" t="str">
        <f ca="1">IFERROR(OFFSET(Attributes!$A$1,MATCH(Rare!$A83,Attributes!$A:$A,0)-1,MATCH("Abbr",Attributes!$1:$1,0)-1),"")</f>
        <v>SET_ZANDALARI</v>
      </c>
      <c r="F83" s="53" t="str">
        <f ca="1">SUBSTITUTE(OFFSET(Attributes!$A$1,MATCH($A83,Attributes!$A:$A,0)-1,MATCH("Attr CN",Attributes!$1:$1,0)-1),"#",$B83*$B$1&amp;"-"&amp;$C83*$B$1)</f>
        <v/>
      </c>
      <c r="G83" s="26" t="str">
        <f ca="1">SUBSTITUTE(OFFSET(Attributes!$A$1,MATCH($A83,Attributes!$A:$A,0)-1,MATCH("Attr EN",Attributes!$1:$1,0)-1),"#",$B83*$B$1&amp;"-"&amp;$C83*$B$1)</f>
        <v>Rise of Zandalari set</v>
      </c>
    </row>
    <row r="84" spans="1:7" s="15" customFormat="1">
      <c r="A84" s="14"/>
      <c r="B84" s="14"/>
      <c r="C84" s="14"/>
      <c r="D84" s="38"/>
      <c r="E84" s="38"/>
      <c r="F84" s="50"/>
      <c r="G84" s="40"/>
    </row>
    <row r="85" spans="1:7" s="15" customFormat="1">
      <c r="A85" s="14">
        <v>-2</v>
      </c>
      <c r="B85" s="14"/>
      <c r="C85" s="14"/>
      <c r="D85" s="38"/>
      <c r="E85" s="38"/>
      <c r="F85" s="50"/>
      <c r="G85" s="40" t="s">
        <v>1036</v>
      </c>
    </row>
    <row r="86" spans="1:7" s="15" customFormat="1">
      <c r="A86" s="14">
        <v>21</v>
      </c>
      <c r="B86" s="14">
        <v>75</v>
      </c>
      <c r="C86" s="14">
        <v>150</v>
      </c>
      <c r="D86" s="38">
        <f ca="1">OFFSET(Attributes!$A$1,MATCH(Rare!$A86,Attributes!$A:$A,0)-1,MATCH("Type",Attributes!$1:$1,0)-1)</f>
        <v>1</v>
      </c>
      <c r="E86" s="38" t="str">
        <f ca="1">IFERROR(OFFSET(Attributes!$A$1,MATCH(Rare!$A86,Attributes!$A:$A,0)-1,MATCH("Abbr",Attributes!$1:$1,0)-1),"")</f>
        <v>HP</v>
      </c>
      <c r="F86" s="53" t="str">
        <f ca="1">SUBSTITUTE(OFFSET(Attributes!$A$1,MATCH($A86,Attributes!$A:$A,0)-1,MATCH("Attr CN",Attributes!$1:$1,0)-1),"#",$B86*$B$1&amp;"-"&amp;$C86*$B$1)</f>
        <v>+225-450生命上限</v>
      </c>
      <c r="G86" s="26" t="str">
        <f ca="1">SUBSTITUTE(OFFSET(Attributes!$A$1,MATCH($A86,Attributes!$A:$A,0)-1,MATCH("Attr EN",Attributes!$1:$1,0)-1),"#",$B86*$B$1&amp;"-"&amp;$C86*$B$1)</f>
        <v>+225-450 Max HP</v>
      </c>
    </row>
    <row r="87" spans="1:7" s="15" customFormat="1">
      <c r="A87" s="14">
        <v>11</v>
      </c>
      <c r="B87" s="14">
        <v>0.03</v>
      </c>
      <c r="C87" s="14">
        <v>0.05</v>
      </c>
      <c r="D87" s="38">
        <f ca="1">OFFSET(Attributes!$A$1,MATCH(Rare!$A87,Attributes!$A:$A,0)-1,MATCH("Type",Attributes!$1:$1,0)-1)</f>
        <v>1</v>
      </c>
      <c r="E87" s="38" t="str">
        <f ca="1">IFERROR(OFFSET(Attributes!$A$1,MATCH(Rare!$A87,Attributes!$A:$A,0)-1,MATCH("Abbr",Attributes!$1:$1,0)-1),"")</f>
        <v>CRIT</v>
      </c>
      <c r="F87" s="53" t="str">
        <f ca="1">SUBSTITUTE(OFFSET(Attributes!$A$1,MATCH($A87,Attributes!$A:$A,0)-1,MATCH("Attr CN",Attributes!$1:$1,0)-1),"#",$B87*$B$1&amp;"-"&amp;$C87*$B$1)</f>
        <v>+0.09-0.15攻击暴击</v>
      </c>
      <c r="G87" s="26" t="str">
        <f ca="1">SUBSTITUTE(OFFSET(Attributes!$A$1,MATCH($A87,Attributes!$A:$A,0)-1,MATCH("Attr EN",Attributes!$1:$1,0)-1),"#",$B87*$B$1&amp;"-"&amp;$C87*$B$1)</f>
        <v>+0.09-0.15 Attack critical</v>
      </c>
    </row>
    <row r="88" spans="1:7" s="15" customFormat="1">
      <c r="A88" s="14">
        <v>54</v>
      </c>
      <c r="B88" s="14">
        <v>0.35</v>
      </c>
      <c r="C88" s="14">
        <v>0.7</v>
      </c>
      <c r="D88" s="38">
        <f ca="1">OFFSET(Attributes!$A$1,MATCH(Rare!$A88,Attributes!$A:$A,0)-1,MATCH("Type",Attributes!$1:$1,0)-1)</f>
        <v>2</v>
      </c>
      <c r="E88" s="38" t="str">
        <f ca="1">IFERROR(OFFSET(Attributes!$A$1,MATCH(Rare!$A88,Attributes!$A:$A,0)-1,MATCH("Abbr",Attributes!$1:$1,0)-1),"")</f>
        <v>ATK_STUN</v>
      </c>
      <c r="F88" s="53" t="str">
        <f ca="1">SUBSTITUTE(OFFSET(Attributes!$A$1,MATCH($A88,Attributes!$A:$A,0)-1,MATCH("Attr CN",Attributes!$1:$1,0)-1),"#",$B88*$B$1&amp;"-"&amp;$C88*$B$1)</f>
        <v>命中：有5%的几率使目标昏迷1.05-2.1秒</v>
      </c>
      <c r="G88" s="26" t="str">
        <f ca="1">SUBSTITUTE(OFFSET(Attributes!$A$1,MATCH($A88,Attributes!$A:$A,0)-1,MATCH("Attr EN",Attributes!$1:$1,0)-1),"#",$B88*$B$1&amp;"-"&amp;$C88*$B$1)</f>
        <v>On Attack: 10% chance to stun target for 1.05-2.1 seconds</v>
      </c>
    </row>
    <row r="89" spans="1:7" s="15" customFormat="1">
      <c r="A89" s="14">
        <v>98</v>
      </c>
      <c r="B89" s="14">
        <v>0</v>
      </c>
      <c r="C89" s="14">
        <v>0</v>
      </c>
      <c r="D89" s="38">
        <f ca="1">OFFSET(Attributes!$A$1,MATCH(Rare!$A89,Attributes!$A:$A,0)-1,MATCH("Type",Attributes!$1:$1,0)-1)</f>
        <v>4</v>
      </c>
      <c r="E89" s="38" t="str">
        <f ca="1">IFERROR(OFFSET(Attributes!$A$1,MATCH(Rare!$A89,Attributes!$A:$A,0)-1,MATCH("Abbr",Attributes!$1:$1,0)-1),"")</f>
        <v>SET_ZANDALARI</v>
      </c>
      <c r="F89" s="53" t="str">
        <f ca="1">SUBSTITUTE(OFFSET(Attributes!$A$1,MATCH($A89,Attributes!$A:$A,0)-1,MATCH("Attr CN",Attributes!$1:$1,0)-1),"#",$B89*$B$1&amp;"-"&amp;$C89*$B$1)</f>
        <v/>
      </c>
      <c r="G89" s="26" t="str">
        <f ca="1">SUBSTITUTE(OFFSET(Attributes!$A$1,MATCH($A89,Attributes!$A:$A,0)-1,MATCH("Attr EN",Attributes!$1:$1,0)-1),"#",$B89*$B$1&amp;"-"&amp;$C89*$B$1)</f>
        <v>Rise of Zandalari set</v>
      </c>
    </row>
    <row r="90" spans="1:7" s="15" customFormat="1">
      <c r="A90" s="14"/>
      <c r="B90" s="14"/>
      <c r="C90" s="14"/>
      <c r="D90" s="38"/>
      <c r="E90" s="38"/>
      <c r="F90" s="50"/>
      <c r="G90" s="40"/>
    </row>
    <row r="91" spans="1:7" s="15" customFormat="1">
      <c r="A91" s="14">
        <v>-2</v>
      </c>
      <c r="B91" s="14"/>
      <c r="C91" s="14"/>
      <c r="D91" s="38"/>
      <c r="E91" s="38" t="str">
        <f ca="1">IFERROR(OFFSET(Attributes!$A$1,MATCH(Rare!$A91,Attributes!$A:$A,0)-1,MATCH("Abbr",Attributes!$1:$1,0)-1),"")</f>
        <v/>
      </c>
      <c r="F91" s="55" t="s">
        <v>65</v>
      </c>
      <c r="G91" s="40" t="s">
        <v>66</v>
      </c>
    </row>
    <row r="92" spans="1:7" s="15" customFormat="1">
      <c r="A92" s="14">
        <v>21</v>
      </c>
      <c r="B92" s="14">
        <v>100</v>
      </c>
      <c r="C92" s="14">
        <v>200</v>
      </c>
      <c r="D92" s="38">
        <f ca="1">OFFSET(Attributes!$A$1,MATCH(Rare!$A92,Attributes!$A:$A,0)-1,MATCH("Type",Attributes!$1:$1,0)-1)</f>
        <v>1</v>
      </c>
      <c r="E92" s="38" t="str">
        <f ca="1">IFERROR(OFFSET(Attributes!$A$1,MATCH(Rare!$A92,Attributes!$A:$A,0)-1,MATCH("Abbr",Attributes!$1:$1,0)-1),"")</f>
        <v>HP</v>
      </c>
      <c r="F92" s="53" t="str">
        <f ca="1">SUBSTITUTE(OFFSET(Attributes!$A$1,MATCH($A92,Attributes!$A:$A,0)-1,MATCH("Attr CN",Attributes!$1:$1,0)-1),"#",$B92*$B$1&amp;"-"&amp;$C92*$B$1)</f>
        <v>+300-600生命上限</v>
      </c>
      <c r="G92" s="26" t="str">
        <f ca="1">SUBSTITUTE(OFFSET(Attributes!$A$1,MATCH($A92,Attributes!$A:$A,0)-1,MATCH("Attr EN",Attributes!$1:$1,0)-1),"#",$B92*$B$1&amp;"-"&amp;$C92*$B$1)</f>
        <v>+300-600 Max HP</v>
      </c>
    </row>
    <row r="93" spans="1:7" s="15" customFormat="1">
      <c r="A93" s="14">
        <v>27</v>
      </c>
      <c r="B93" s="14">
        <v>0.02</v>
      </c>
      <c r="C93" s="14">
        <v>0.03</v>
      </c>
      <c r="D93" s="38">
        <f ca="1">OFFSET(Attributes!$A$1,MATCH(Rare!$A93,Attributes!$A:$A,0)-1,MATCH("Type",Attributes!$1:$1,0)-1)</f>
        <v>1</v>
      </c>
      <c r="E93" s="38" t="str">
        <f ca="1">IFERROR(OFFSET(Attributes!$A$1,MATCH(Rare!$A93,Attributes!$A:$A,0)-1,MATCH("Abbr",Attributes!$1:$1,0)-1),"")</f>
        <v>DODGE</v>
      </c>
      <c r="F93" s="53" t="str">
        <f ca="1">SUBSTITUTE(OFFSET(Attributes!$A$1,MATCH($A93,Attributes!$A:$A,0)-1,MATCH("Attr CN",Attributes!$1:$1,0)-1),"#",$B93*$B$1&amp;"-"&amp;$C93*$B$1)</f>
        <v>+0.06-0.09躲闪</v>
      </c>
      <c r="G93" s="26" t="str">
        <f ca="1">SUBSTITUTE(OFFSET(Attributes!$A$1,MATCH($A93,Attributes!$A:$A,0)-1,MATCH("Attr EN",Attributes!$1:$1,0)-1),"#",$B93*$B$1&amp;"-"&amp;$C93*$B$1)</f>
        <v>+0.06-0.09 Dodge chance</v>
      </c>
    </row>
    <row r="94" spans="1:7" s="15" customFormat="1">
      <c r="A94" s="14">
        <v>6</v>
      </c>
      <c r="B94" s="14">
        <v>0.03</v>
      </c>
      <c r="C94" s="14">
        <v>0.06</v>
      </c>
      <c r="D94" s="38">
        <f ca="1">OFFSET(Attributes!$A$1,MATCH(Rare!$A94,Attributes!$A:$A,0)-1,MATCH("Type",Attributes!$1:$1,0)-1)</f>
        <v>1</v>
      </c>
      <c r="E94" s="38" t="str">
        <f ca="1">IFERROR(OFFSET(Attributes!$A$1,MATCH(Rare!$A94,Attributes!$A:$A,0)-1,MATCH("Abbr",Attributes!$1:$1,0)-1),"")</f>
        <v>HAMP</v>
      </c>
      <c r="F94" s="53" t="str">
        <f ca="1">SUBSTITUTE(OFFSET(Attributes!$A$1,MATCH($A94,Attributes!$A:$A,0)-1,MATCH("Attr CN",Attributes!$1:$1,0)-1),"#",$B94*$B$1&amp;"-"&amp;$C94*$B$1)</f>
        <v>+0.09-0.18受到的治疗</v>
      </c>
      <c r="G94" s="26" t="str">
        <f ca="1">SUBSTITUTE(OFFSET(Attributes!$A$1,MATCH($A94,Attributes!$A:$A,0)-1,MATCH("Attr EN",Attributes!$1:$1,0)-1),"#",$B94*$B$1&amp;"-"&amp;$C94*$B$1)</f>
        <v>+0.09-0.18 Healing taken</v>
      </c>
    </row>
    <row r="95" spans="1:7" s="15" customFormat="1">
      <c r="A95" s="14">
        <v>-11</v>
      </c>
      <c r="B95" s="14"/>
      <c r="C95" s="14"/>
      <c r="D95" s="38"/>
      <c r="E95" s="38" t="str">
        <f ca="1">IFERROR(OFFSET(Attributes!$A$1,MATCH(Rare!$A95,Attributes!$A:$A,0)-1,MATCH("Abbr",Attributes!$1:$1,0)-1),"")</f>
        <v/>
      </c>
      <c r="F95" s="54" t="s">
        <v>68</v>
      </c>
      <c r="G95" s="40" t="s">
        <v>493</v>
      </c>
    </row>
    <row r="96" spans="1:7" s="15" customFormat="1">
      <c r="A96" s="14"/>
      <c r="B96" s="14"/>
      <c r="C96" s="14"/>
      <c r="D96" s="38"/>
      <c r="E96" s="38" t="str">
        <f ca="1">IFERROR(OFFSET(Attributes!$A$1,MATCH(Rare!$A96,Attributes!$A:$A,0)-1,MATCH("Abbr",Attributes!$1:$1,0)-1),"")</f>
        <v/>
      </c>
      <c r="F96" s="50"/>
      <c r="G96" s="40"/>
    </row>
    <row r="97" spans="1:7">
      <c r="A97" s="14">
        <v>-2</v>
      </c>
      <c r="E97" s="38" t="str">
        <f ca="1">IFERROR(OFFSET(Attributes!$A$1,MATCH(Rare!$A97,Attributes!$A:$A,0)-1,MATCH("Abbr",Attributes!$1:$1,0)-1),"")</f>
        <v/>
      </c>
      <c r="F97" s="55" t="s">
        <v>46</v>
      </c>
      <c r="G97" s="40" t="s">
        <v>494</v>
      </c>
    </row>
    <row r="98" spans="1:7">
      <c r="A98" s="14">
        <v>14</v>
      </c>
      <c r="B98" s="14">
        <v>5</v>
      </c>
      <c r="C98" s="14">
        <v>10</v>
      </c>
      <c r="D98" s="38">
        <f ca="1">OFFSET(Attributes!$A$1,MATCH(Rare!$A98,Attributes!$A:$A,0)-1,MATCH("Type",Attributes!$1:$1,0)-1)</f>
        <v>1</v>
      </c>
      <c r="E98" s="38" t="str">
        <f ca="1">IFERROR(OFFSET(Attributes!$A$1,MATCH(Rare!$A98,Attributes!$A:$A,0)-1,MATCH("Abbr",Attributes!$1:$1,0)-1),"")</f>
        <v>INT</v>
      </c>
      <c r="F98" s="53" t="str">
        <f ca="1">SUBSTITUTE(OFFSET(Attributes!$A$1,MATCH($A98,Attributes!$A:$A,0)-1,MATCH("Attr CN",Attributes!$1:$1,0)-1),"#",$B98*$B$1&amp;"-"&amp;$C98*$B$1)</f>
        <v>+15-30智力</v>
      </c>
      <c r="G98" s="26" t="str">
        <f ca="1">SUBSTITUTE(OFFSET(Attributes!$A$1,MATCH($A98,Attributes!$A:$A,0)-1,MATCH("Attr EN",Attributes!$1:$1,0)-1),"#",$B98*$B$1&amp;"-"&amp;$C98*$B$1)</f>
        <v>+15-30 Intelligence</v>
      </c>
    </row>
    <row r="99" spans="1:7">
      <c r="A99" s="14">
        <v>18</v>
      </c>
      <c r="B99" s="14">
        <v>5</v>
      </c>
      <c r="C99" s="14">
        <v>10</v>
      </c>
      <c r="D99" s="38">
        <f ca="1">OFFSET(Attributes!$A$1,MATCH(Rare!$A99,Attributes!$A:$A,0)-1,MATCH("Type",Attributes!$1:$1,0)-1)</f>
        <v>1</v>
      </c>
      <c r="E99" s="38" t="str">
        <f ca="1">IFERROR(OFFSET(Attributes!$A$1,MATCH(Rare!$A99,Attributes!$A:$A,0)-1,MATCH("Abbr",Attributes!$1:$1,0)-1),"")</f>
        <v>SP</v>
      </c>
      <c r="F99" s="53" t="str">
        <f ca="1">SUBSTITUTE(OFFSET(Attributes!$A$1,MATCH($A99,Attributes!$A:$A,0)-1,MATCH("Attr CN",Attributes!$1:$1,0)-1),"#",$B99*$B$1&amp;"-"&amp;$C99*$B$1)</f>
        <v>+15-30法术强度</v>
      </c>
      <c r="G99" s="26" t="str">
        <f ca="1">SUBSTITUTE(OFFSET(Attributes!$A$1,MATCH($A99,Attributes!$A:$A,0)-1,MATCH("Attr EN",Attributes!$1:$1,0)-1),"#",$B99*$B$1&amp;"-"&amp;$C99*$B$1)</f>
        <v>+15-30 Spell power</v>
      </c>
    </row>
    <row r="100" spans="1:7">
      <c r="A100" s="14">
        <v>72</v>
      </c>
      <c r="B100" s="14">
        <v>1</v>
      </c>
      <c r="C100" s="14">
        <v>2</v>
      </c>
      <c r="D100" s="38">
        <f ca="1">OFFSET(Attributes!$A$1,MATCH(Rare!$A100,Attributes!$A:$A,0)-1,MATCH("Type",Attributes!$1:$1,0)-1)</f>
        <v>1</v>
      </c>
      <c r="E100" s="38" t="str">
        <f ca="1">IFERROR(OFFSET(Attributes!$A$1,MATCH(Rare!$A100,Attributes!$A:$A,0)-1,MATCH("Abbr",Attributes!$1:$1,0)-1),"")</f>
        <v>MREG</v>
      </c>
      <c r="F100" s="53" t="str">
        <f ca="1">SUBSTITUTE(OFFSET(Attributes!$A$1,MATCH($A100,Attributes!$A:$A,0)-1,MATCH("Attr CN",Attributes!$1:$1,0)-1),"#",$B100*$B$1&amp;"-"&amp;$C100*$B$1)</f>
        <v>每秒回复3-6点法力值</v>
      </c>
      <c r="G100" s="26" t="str">
        <f ca="1">SUBSTITUTE(OFFSET(Attributes!$A$1,MATCH($A100,Attributes!$A:$A,0)-1,MATCH("Attr EN",Attributes!$1:$1,0)-1),"#",$B100*$B$1&amp;"-"&amp;$C100*$B$1)</f>
        <v>Regens 3-6 MP per second</v>
      </c>
    </row>
    <row r="101" spans="1:7">
      <c r="A101" s="14">
        <v>-11</v>
      </c>
      <c r="E101" s="38" t="str">
        <f ca="1">IFERROR(OFFSET(Attributes!$A$1,MATCH(Rare!$A101,Attributes!$A:$A,0)-1,MATCH("Abbr",Attributes!$1:$1,0)-1),"")</f>
        <v/>
      </c>
      <c r="F101" s="54" t="s">
        <v>49</v>
      </c>
      <c r="G101" s="40" t="s">
        <v>495</v>
      </c>
    </row>
    <row r="102" spans="1:7">
      <c r="E102" s="38" t="str">
        <f ca="1">IFERROR(OFFSET(Attributes!$A$1,MATCH(Rare!$A102,Attributes!$A:$A,0)-1,MATCH("Abbr",Attributes!$1:$1,0)-1),"")</f>
        <v/>
      </c>
    </row>
    <row r="103" spans="1:7">
      <c r="A103" s="14">
        <v>-2</v>
      </c>
      <c r="E103" s="38" t="str">
        <f ca="1">IFERROR(OFFSET(Attributes!$A$1,MATCH(Rare!$A103,Attributes!$A:$A,0)-1,MATCH("Abbr",Attributes!$1:$1,0)-1),"")</f>
        <v/>
      </c>
      <c r="F103" s="55" t="s">
        <v>53</v>
      </c>
      <c r="G103" s="40" t="s">
        <v>496</v>
      </c>
    </row>
    <row r="104" spans="1:7">
      <c r="A104" s="14">
        <v>77</v>
      </c>
      <c r="B104" s="14">
        <v>170</v>
      </c>
      <c r="C104" s="14">
        <v>340</v>
      </c>
      <c r="D104" s="38">
        <f ca="1">OFFSET(Attributes!$A$1,MATCH(Rare!$A104,Attributes!$A:$A,0)-1,MATCH("Type",Attributes!$1:$1,0)-1)</f>
        <v>2</v>
      </c>
      <c r="E104" s="38" t="str">
        <f ca="1">IFERROR(OFFSET(Attributes!$A$1,MATCH(Rare!$A104,Attributes!$A:$A,0)-1,MATCH("Abbr",Attributes!$1:$1,0)-1),"")</f>
        <v>MDC_ARCANE</v>
      </c>
      <c r="F104" s="59" t="str">
        <f ca="1">SUBSTITUTE(OFFSET(Attributes!$A$1,MATCH($A104,Attributes!$A:$A,0)-1,MATCH("Attr CN",Attributes!$1:$1,0)-1),"#",$B104*$B$1&amp;"-"&amp;$C104*$B$1)</f>
        <v>法术伤害造成暴击：积累一层秘法能量，在积累到三层以后会自动释放，对目标造成510-1020点法术伤害</v>
      </c>
      <c r="G104" s="26" t="str">
        <f ca="1">SUBSTITUTE(OFFSET(Attributes!$A$1,MATCH($A104,Attributes!$A:$A,0)-1,MATCH("Attr EN",Attributes!$1:$1,0)-1),"#",$B104*$B$1&amp;"-"&amp;$C104*$B$1)</f>
        <v>Magical Damage Critical: Charges with arcane power. All arcane power will be released automatically after 3 stacks, dealing 510-1020 magical damage to target</v>
      </c>
    </row>
    <row r="105" spans="1:7">
      <c r="A105" s="14">
        <v>-11</v>
      </c>
      <c r="E105" s="38" t="str">
        <f ca="1">IFERROR(OFFSET(Attributes!$A$1,MATCH(Rare!$A105,Attributes!$A:$A,0)-1,MATCH("Abbr",Attributes!$1:$1,0)-1),"")</f>
        <v/>
      </c>
      <c r="F105" s="54" t="s">
        <v>54</v>
      </c>
      <c r="G105" s="40" t="s">
        <v>854</v>
      </c>
    </row>
    <row r="106" spans="1:7">
      <c r="E106" s="38" t="str">
        <f ca="1">IFERROR(OFFSET(Attributes!$A$1,MATCH(Rare!$A106,Attributes!$A:$A,0)-1,MATCH("Abbr",Attributes!$1:$1,0)-1),"")</f>
        <v/>
      </c>
    </row>
    <row r="107" spans="1:7">
      <c r="A107" s="14">
        <v>-2</v>
      </c>
      <c r="E107" s="38" t="str">
        <f ca="1">IFERROR(OFFSET(Attributes!$A$1,MATCH(Rare!$A107,Attributes!$A:$A,0)-1,MATCH("Abbr",Attributes!$1:$1,0)-1),"")</f>
        <v/>
      </c>
      <c r="F107" s="55" t="s">
        <v>56</v>
      </c>
      <c r="G107" s="40" t="s">
        <v>58</v>
      </c>
    </row>
    <row r="108" spans="1:7">
      <c r="A108" s="14">
        <v>14</v>
      </c>
      <c r="B108" s="14">
        <v>5</v>
      </c>
      <c r="C108" s="14">
        <v>10</v>
      </c>
      <c r="D108" s="38">
        <f ca="1">OFFSET(Attributes!$A$1,MATCH(Rare!$A108,Attributes!$A:$A,0)-1,MATCH("Type",Attributes!$1:$1,0)-1)</f>
        <v>1</v>
      </c>
      <c r="E108" s="38" t="str">
        <f ca="1">IFERROR(OFFSET(Attributes!$A$1,MATCH(Rare!$A108,Attributes!$A:$A,0)-1,MATCH("Abbr",Attributes!$1:$1,0)-1),"")</f>
        <v>INT</v>
      </c>
      <c r="F108" s="53" t="str">
        <f ca="1">SUBSTITUTE(OFFSET(Attributes!$A$1,MATCH($A108,Attributes!$A:$A,0)-1,MATCH("Attr CN",Attributes!$1:$1,0)-1),"#",$B108*$B$1&amp;"-"&amp;$C108*$B$1)</f>
        <v>+15-30智力</v>
      </c>
      <c r="G108" s="26" t="str">
        <f ca="1">SUBSTITUTE(OFFSET(Attributes!$A$1,MATCH($A108,Attributes!$A:$A,0)-1,MATCH("Attr EN",Attributes!$1:$1,0)-1),"#",$B108*$B$1&amp;"-"&amp;$C108*$B$1)</f>
        <v>+15-30 Intelligence</v>
      </c>
    </row>
    <row r="109" spans="1:7">
      <c r="A109" s="14">
        <v>18</v>
      </c>
      <c r="B109" s="14">
        <v>5</v>
      </c>
      <c r="C109" s="14">
        <v>10</v>
      </c>
      <c r="D109" s="38">
        <f ca="1">OFFSET(Attributes!$A$1,MATCH(Rare!$A109,Attributes!$A:$A,0)-1,MATCH("Type",Attributes!$1:$1,0)-1)</f>
        <v>1</v>
      </c>
      <c r="E109" s="38" t="str">
        <f ca="1">IFERROR(OFFSET(Attributes!$A$1,MATCH(Rare!$A109,Attributes!$A:$A,0)-1,MATCH("Abbr",Attributes!$1:$1,0)-1),"")</f>
        <v>SP</v>
      </c>
      <c r="F109" s="53" t="str">
        <f ca="1">SUBSTITUTE(OFFSET(Attributes!$A$1,MATCH($A109,Attributes!$A:$A,0)-1,MATCH("Attr CN",Attributes!$1:$1,0)-1),"#",$B109*$B$1&amp;"-"&amp;$C109*$B$1)</f>
        <v>+15-30法术强度</v>
      </c>
      <c r="G109" s="26" t="str">
        <f ca="1">SUBSTITUTE(OFFSET(Attributes!$A$1,MATCH($A109,Attributes!$A:$A,0)-1,MATCH("Attr EN",Attributes!$1:$1,0)-1),"#",$B109*$B$1&amp;"-"&amp;$C109*$B$1)</f>
        <v>+15-30 Spell power</v>
      </c>
    </row>
    <row r="110" spans="1:7">
      <c r="A110" s="14">
        <v>34</v>
      </c>
      <c r="B110" s="14">
        <v>40</v>
      </c>
      <c r="C110" s="14">
        <v>80</v>
      </c>
      <c r="D110" s="38">
        <f ca="1">OFFSET(Attributes!$A$1,MATCH(Rare!$A110,Attributes!$A:$A,0)-1,MATCH("Type",Attributes!$1:$1,0)-1)</f>
        <v>2</v>
      </c>
      <c r="E110" s="38" t="str">
        <f ca="1">IFERROR(OFFSET(Attributes!$A$1,MATCH(Rare!$A110,Attributes!$A:$A,0)-1,MATCH("Abbr",Attributes!$1:$1,0)-1),"")</f>
        <v>USE_SP</v>
      </c>
      <c r="F110" s="59" t="str">
        <f ca="1">SUBSTITUTE(OFFSET(Attributes!$A$1,MATCH($A110,Attributes!$A:$A,0)-1,MATCH("Attr CN",Attributes!$1:$1,0)-1),"#",$B110*$B$1&amp;"-"&amp;$C110*$B$1)</f>
        <v>使用：提高120-240点法术强度，持续15秒</v>
      </c>
      <c r="G110" s="26" t="str">
        <f ca="1">SUBSTITUTE(OFFSET(Attributes!$A$1,MATCH($A110,Attributes!$A:$A,0)-1,MATCH("Attr EN",Attributes!$1:$1,0)-1),"#",$B110*$B$1&amp;"-"&amp;$C110*$B$1)</f>
        <v>Use: Increase spell power by 120-240, lasts for 15 seconds</v>
      </c>
    </row>
    <row r="111" spans="1:7">
      <c r="A111" s="14">
        <v>-11</v>
      </c>
      <c r="E111" s="38" t="str">
        <f ca="1">IFERROR(OFFSET(Attributes!$A$1,MATCH(Rare!$A111,Attributes!$A:$A,0)-1,MATCH("Abbr",Attributes!$1:$1,0)-1),"")</f>
        <v/>
      </c>
      <c r="F111" s="54" t="s">
        <v>60</v>
      </c>
      <c r="G111" s="40" t="s">
        <v>497</v>
      </c>
    </row>
    <row r="112" spans="1:7">
      <c r="E112" s="38" t="str">
        <f ca="1">IFERROR(OFFSET(Attributes!$A$1,MATCH(Rare!$A112,Attributes!$A:$A,0)-1,MATCH("Abbr",Attributes!$1:$1,0)-1),"")</f>
        <v/>
      </c>
      <c r="F112" s="60"/>
    </row>
    <row r="113" spans="1:7">
      <c r="A113" s="14">
        <v>-2</v>
      </c>
      <c r="E113" s="38" t="str">
        <f ca="1">IFERROR(OFFSET(Attributes!$A$1,MATCH(Rare!$A113,Attributes!$A:$A,0)-1,MATCH("Abbr",Attributes!$1:$1,0)-1),"")</f>
        <v/>
      </c>
      <c r="F113" s="55" t="s">
        <v>62</v>
      </c>
      <c r="G113" s="40" t="s">
        <v>63</v>
      </c>
    </row>
    <row r="114" spans="1:7">
      <c r="A114" s="14">
        <v>14</v>
      </c>
      <c r="B114" s="14">
        <v>5</v>
      </c>
      <c r="C114" s="14">
        <v>10</v>
      </c>
      <c r="D114" s="38">
        <f ca="1">OFFSET(Attributes!$A$1,MATCH(Rare!$A114,Attributes!$A:$A,0)-1,MATCH("Type",Attributes!$1:$1,0)-1)</f>
        <v>1</v>
      </c>
      <c r="E114" s="38" t="str">
        <f ca="1">IFERROR(OFFSET(Attributes!$A$1,MATCH(Rare!$A114,Attributes!$A:$A,0)-1,MATCH("Abbr",Attributes!$1:$1,0)-1),"")</f>
        <v>INT</v>
      </c>
      <c r="F114" s="53" t="str">
        <f ca="1">SUBSTITUTE(OFFSET(Attributes!$A$1,MATCH($A114,Attributes!$A:$A,0)-1,MATCH("Attr CN",Attributes!$1:$1,0)-1),"#",$B114*$B$1&amp;"-"&amp;$C114*$B$1)</f>
        <v>+15-30智力</v>
      </c>
      <c r="G114" s="26" t="str">
        <f ca="1">SUBSTITUTE(OFFSET(Attributes!$A$1,MATCH($A114,Attributes!$A:$A,0)-1,MATCH("Attr EN",Attributes!$1:$1,0)-1),"#",$B114*$B$1&amp;"-"&amp;$C114*$B$1)</f>
        <v>+15-30 Intelligence</v>
      </c>
    </row>
    <row r="115" spans="1:7">
      <c r="A115" s="14">
        <v>18</v>
      </c>
      <c r="B115" s="14">
        <v>5</v>
      </c>
      <c r="C115" s="14">
        <v>10</v>
      </c>
      <c r="D115" s="38">
        <f ca="1">OFFSET(Attributes!$A$1,MATCH(Rare!$A115,Attributes!$A:$A,0)-1,MATCH("Type",Attributes!$1:$1,0)-1)</f>
        <v>1</v>
      </c>
      <c r="E115" s="38" t="str">
        <f ca="1">IFERROR(OFFSET(Attributes!$A$1,MATCH(Rare!$A115,Attributes!$A:$A,0)-1,MATCH("Abbr",Attributes!$1:$1,0)-1),"")</f>
        <v>SP</v>
      </c>
      <c r="F115" s="53" t="str">
        <f ca="1">SUBSTITUTE(OFFSET(Attributes!$A$1,MATCH($A115,Attributes!$A:$A,0)-1,MATCH("Attr CN",Attributes!$1:$1,0)-1),"#",$B115*$B$1&amp;"-"&amp;$C115*$B$1)</f>
        <v>+15-30法术强度</v>
      </c>
      <c r="G115" s="26" t="str">
        <f ca="1">SUBSTITUTE(OFFSET(Attributes!$A$1,MATCH($A115,Attributes!$A:$A,0)-1,MATCH("Attr EN",Attributes!$1:$1,0)-1),"#",$B115*$B$1&amp;"-"&amp;$C115*$B$1)</f>
        <v>+15-30 Spell power</v>
      </c>
    </row>
    <row r="116" spans="1:7">
      <c r="A116" s="14">
        <v>20</v>
      </c>
      <c r="B116" s="14">
        <v>0.03</v>
      </c>
      <c r="C116" s="14">
        <v>0.05</v>
      </c>
      <c r="D116" s="38">
        <f ca="1">OFFSET(Attributes!$A$1,MATCH(Rare!$A116,Attributes!$A:$A,0)-1,MATCH("Type",Attributes!$1:$1,0)-1)</f>
        <v>1</v>
      </c>
      <c r="E116" s="38" t="str">
        <f ca="1">IFERROR(OFFSET(Attributes!$A$1,MATCH(Rare!$A116,Attributes!$A:$A,0)-1,MATCH("Abbr",Attributes!$1:$1,0)-1),"")</f>
        <v>SCRIT</v>
      </c>
      <c r="F116" s="53" t="str">
        <f ca="1">SUBSTITUTE(OFFSET(Attributes!$A$1,MATCH($A116,Attributes!$A:$A,0)-1,MATCH("Attr CN",Attributes!$1:$1,0)-1),"#",$B116*$B$1&amp;"-"&amp;$C116*$B$1)</f>
        <v>+0.09-0.15法术暴击</v>
      </c>
      <c r="G116" s="26" t="str">
        <f ca="1">SUBSTITUTE(OFFSET(Attributes!$A$1,MATCH($A116,Attributes!$A:$A,0)-1,MATCH("Attr EN",Attributes!$1:$1,0)-1),"#",$B116*$B$1&amp;"-"&amp;$C116*$B$1)</f>
        <v>+0.09-0.15 Spell critical</v>
      </c>
    </row>
    <row r="117" spans="1:7">
      <c r="A117" s="14">
        <v>-11</v>
      </c>
      <c r="E117" s="38" t="str">
        <f ca="1">IFERROR(OFFSET(Attributes!$A$1,MATCH(Rare!$A117,Attributes!$A:$A,0)-1,MATCH("Abbr",Attributes!$1:$1,0)-1),"")</f>
        <v/>
      </c>
      <c r="F117" s="57" t="s">
        <v>69</v>
      </c>
      <c r="G117" s="40" t="s">
        <v>498</v>
      </c>
    </row>
    <row r="118" spans="1:7">
      <c r="E118" s="38" t="str">
        <f ca="1">IFERROR(OFFSET(Attributes!$A$1,MATCH(Rare!$A118,Attributes!$A:$A,0)-1,MATCH("Abbr",Attributes!$1:$1,0)-1),"")</f>
        <v/>
      </c>
    </row>
    <row r="119" spans="1:7">
      <c r="A119" s="14">
        <v>-2</v>
      </c>
      <c r="E119" s="38" t="str">
        <f ca="1">IFERROR(OFFSET(Attributes!$A$1,MATCH(Rare!$A119,Attributes!$A:$A,0)-1,MATCH("Abbr",Attributes!$1:$1,0)-1),"")</f>
        <v/>
      </c>
      <c r="F119" s="55" t="s">
        <v>70</v>
      </c>
      <c r="G119" s="40" t="s">
        <v>73</v>
      </c>
    </row>
    <row r="120" spans="1:7">
      <c r="A120" s="14">
        <v>4</v>
      </c>
      <c r="B120" s="14">
        <v>5</v>
      </c>
      <c r="C120" s="14">
        <v>10</v>
      </c>
      <c r="D120" s="38">
        <f ca="1">OFFSET(Attributes!$A$1,MATCH(Rare!$A120,Attributes!$A:$A,0)-1,MATCH("Type",Attributes!$1:$1,0)-1)</f>
        <v>1</v>
      </c>
      <c r="E120" s="38" t="str">
        <f ca="1">IFERROR(OFFSET(Attributes!$A$1,MATCH(Rare!$A120,Attributes!$A:$A,0)-1,MATCH("Abbr",Attributes!$1:$1,0)-1),"")</f>
        <v>STR</v>
      </c>
      <c r="F120" s="53" t="str">
        <f ca="1">SUBSTITUTE(OFFSET(Attributes!$A$1,MATCH($A120,Attributes!$A:$A,0)-1,MATCH("Attr CN",Attributes!$1:$1,0)-1),"#",$B120*$B$1&amp;"-"&amp;$C120*$B$1)</f>
        <v>+15-30力量</v>
      </c>
      <c r="G120" s="26" t="str">
        <f ca="1">SUBSTITUTE(OFFSET(Attributes!$A$1,MATCH($A120,Attributes!$A:$A,0)-1,MATCH("Attr EN",Attributes!$1:$1,0)-1),"#",$B120*$B$1&amp;"-"&amp;$C120*$B$1)</f>
        <v>+15-30 Strength</v>
      </c>
    </row>
    <row r="121" spans="1:7">
      <c r="A121" s="14">
        <v>72</v>
      </c>
      <c r="B121" s="14">
        <v>2</v>
      </c>
      <c r="C121" s="14">
        <v>4</v>
      </c>
      <c r="D121" s="38">
        <f ca="1">OFFSET(Attributes!$A$1,MATCH(Rare!$A121,Attributes!$A:$A,0)-1,MATCH("Type",Attributes!$1:$1,0)-1)</f>
        <v>1</v>
      </c>
      <c r="E121" s="38" t="str">
        <f ca="1">IFERROR(OFFSET(Attributes!$A$1,MATCH(Rare!$A121,Attributes!$A:$A,0)-1,MATCH("Abbr",Attributes!$1:$1,0)-1),"")</f>
        <v>MREG</v>
      </c>
      <c r="F121" s="53" t="str">
        <f ca="1">SUBSTITUTE(OFFSET(Attributes!$A$1,MATCH($A121,Attributes!$A:$A,0)-1,MATCH("Attr CN",Attributes!$1:$1,0)-1),"#",$B121*$B$1&amp;"-"&amp;$C121*$B$1)</f>
        <v>每秒回复6-12点法力值</v>
      </c>
      <c r="G121" s="26" t="str">
        <f ca="1">SUBSTITUTE(OFFSET(Attributes!$A$1,MATCH($A121,Attributes!$A:$A,0)-1,MATCH("Attr EN",Attributes!$1:$1,0)-1),"#",$B121*$B$1&amp;"-"&amp;$C121*$B$1)</f>
        <v>Regens 6-12 MP per second</v>
      </c>
    </row>
    <row r="122" spans="1:7">
      <c r="A122" s="14">
        <v>87</v>
      </c>
      <c r="B122" s="14">
        <v>60</v>
      </c>
      <c r="C122" s="14">
        <v>90</v>
      </c>
      <c r="D122" s="38">
        <f ca="1">OFFSET(Attributes!$A$1,MATCH(Rare!$A122,Attributes!$A:$A,0)-1,MATCH("Type",Attributes!$1:$1,0)-1)</f>
        <v>2</v>
      </c>
      <c r="E122" s="38" t="str">
        <f ca="1">IFERROR(OFFSET(Attributes!$A$1,MATCH(Rare!$A122,Attributes!$A:$A,0)-1,MATCH("Abbr",Attributes!$1:$1,0)-1),"")</f>
        <v>MD_MREGEN</v>
      </c>
      <c r="F122" s="59" t="str">
        <f ca="1">SUBSTITUTE(OFFSET(Attributes!$A$1,MATCH($A122,Attributes!$A:$A,0)-1,MATCH("Attr CN",Attributes!$1:$1,0)-1),"#",$B122*$B$1&amp;"-"&amp;$C122*$B$1)</f>
        <v>造成法术伤害：有1%的几率回复180-270点法力值</v>
      </c>
      <c r="G122" s="26" t="str">
        <f ca="1">SUBSTITUTE(OFFSET(Attributes!$A$1,MATCH($A122,Attributes!$A:$A,0)-1,MATCH("Attr EN",Attributes!$1:$1,0)-1),"#",$B122*$B$1&amp;"-"&amp;$C122*$B$1)</f>
        <v>Dealing Magical Damage or Healing: 1% chance to regen 180-270 MP</v>
      </c>
    </row>
    <row r="123" spans="1:7">
      <c r="A123" s="14">
        <v>-11</v>
      </c>
      <c r="E123" s="38" t="str">
        <f ca="1">IFERROR(OFFSET(Attributes!$A$1,MATCH(Rare!$A123,Attributes!$A:$A,0)-1,MATCH("Abbr",Attributes!$1:$1,0)-1),"")</f>
        <v/>
      </c>
      <c r="F123" s="54" t="s">
        <v>77</v>
      </c>
      <c r="G123" s="40" t="s">
        <v>499</v>
      </c>
    </row>
    <row r="124" spans="1:7">
      <c r="E124" s="38" t="str">
        <f ca="1">IFERROR(OFFSET(Attributes!$A$1,MATCH(Rare!$A124,Attributes!$A:$A,0)-1,MATCH("Abbr",Attributes!$1:$1,0)-1),"")</f>
        <v/>
      </c>
    </row>
    <row r="125" spans="1:7">
      <c r="A125" s="14">
        <v>-2</v>
      </c>
      <c r="G125" s="26" t="s">
        <v>985</v>
      </c>
    </row>
    <row r="126" spans="1:7">
      <c r="A126" s="14">
        <v>13</v>
      </c>
      <c r="B126" s="14">
        <v>5</v>
      </c>
      <c r="C126" s="14">
        <v>10</v>
      </c>
      <c r="D126" s="38">
        <f ca="1">OFFSET(Attributes!$A$1,MATCH(Rare!$A126,Attributes!$A:$A,0)-1,MATCH("Type",Attributes!$1:$1,0)-1)</f>
        <v>1</v>
      </c>
      <c r="E126" s="38" t="str">
        <f ca="1">IFERROR(OFFSET(Attributes!$A$1,MATCH(Rare!$A126,Attributes!$A:$A,0)-1,MATCH("Abbr",Attributes!$1:$1,0)-1),"")</f>
        <v>AGI</v>
      </c>
      <c r="G126" s="26" t="str">
        <f ca="1">SUBSTITUTE(OFFSET(Attributes!$A$1,MATCH($A126,Attributes!$A:$A,0)-1,MATCH("Attr EN",Attributes!$1:$1,0)-1),"#",$B126*$B$1&amp;"-"&amp;$C126*$B$1)</f>
        <v>+15-30 Agility</v>
      </c>
    </row>
    <row r="127" spans="1:7">
      <c r="A127" s="14">
        <v>21</v>
      </c>
      <c r="B127" s="14">
        <v>75</v>
      </c>
      <c r="C127" s="14">
        <v>150</v>
      </c>
      <c r="D127" s="38">
        <f ca="1">OFFSET(Attributes!$A$1,MATCH(Rare!$A127,Attributes!$A:$A,0)-1,MATCH("Type",Attributes!$1:$1,0)-1)</f>
        <v>1</v>
      </c>
      <c r="E127" s="38" t="str">
        <f ca="1">IFERROR(OFFSET(Attributes!$A$1,MATCH(Rare!$A127,Attributes!$A:$A,0)-1,MATCH("Abbr",Attributes!$1:$1,0)-1),"")</f>
        <v>HP</v>
      </c>
      <c r="G127" s="26" t="str">
        <f ca="1">SUBSTITUTE(OFFSET(Attributes!$A$1,MATCH($A127,Attributes!$A:$A,0)-1,MATCH("Attr EN",Attributes!$1:$1,0)-1),"#",$B127*$B$1&amp;"-"&amp;$C127*$B$1)</f>
        <v>+225-450 Max HP</v>
      </c>
    </row>
    <row r="128" spans="1:7">
      <c r="A128" s="14">
        <v>11</v>
      </c>
      <c r="B128" s="14">
        <v>0.03</v>
      </c>
      <c r="C128" s="14">
        <v>0.05</v>
      </c>
      <c r="D128" s="38">
        <f ca="1">OFFSET(Attributes!$A$1,MATCH(Rare!$A128,Attributes!$A:$A,0)-1,MATCH("Type",Attributes!$1:$1,0)-1)</f>
        <v>1</v>
      </c>
      <c r="E128" s="38" t="str">
        <f ca="1">IFERROR(OFFSET(Attributes!$A$1,MATCH(Rare!$A128,Attributes!$A:$A,0)-1,MATCH("Abbr",Attributes!$1:$1,0)-1),"")</f>
        <v>CRIT</v>
      </c>
      <c r="G128" s="26" t="str">
        <f ca="1">SUBSTITUTE(OFFSET(Attributes!$A$1,MATCH($A128,Attributes!$A:$A,0)-1,MATCH("Attr EN",Attributes!$1:$1,0)-1),"#",$B128*$B$1&amp;"-"&amp;$C128*$B$1)</f>
        <v>+0.09-0.15 Attack critical</v>
      </c>
    </row>
    <row r="130" spans="1:7">
      <c r="A130" s="14">
        <v>-2</v>
      </c>
      <c r="G130" s="26" t="s">
        <v>986</v>
      </c>
    </row>
    <row r="131" spans="1:7">
      <c r="A131" s="14">
        <v>14</v>
      </c>
      <c r="B131" s="14">
        <v>5</v>
      </c>
      <c r="C131" s="14">
        <v>10</v>
      </c>
      <c r="D131" s="38">
        <f ca="1">OFFSET(Attributes!$A$1,MATCH(Rare!$A131,Attributes!$A:$A,0)-1,MATCH("Type",Attributes!$1:$1,0)-1)</f>
        <v>1</v>
      </c>
      <c r="E131" s="38" t="str">
        <f ca="1">IFERROR(OFFSET(Attributes!$A$1,MATCH(Rare!$A131,Attributes!$A:$A,0)-1,MATCH("Abbr",Attributes!$1:$1,0)-1),"")</f>
        <v>INT</v>
      </c>
      <c r="G131" s="26" t="str">
        <f ca="1">SUBSTITUTE(OFFSET(Attributes!$A$1,MATCH($A131,Attributes!$A:$A,0)-1,MATCH("Attr EN",Attributes!$1:$1,0)-1),"#",$B131*$B$1&amp;"-"&amp;$C131*$B$1)</f>
        <v>+15-30 Intelligence</v>
      </c>
    </row>
    <row r="132" spans="1:7">
      <c r="A132" s="14">
        <v>72</v>
      </c>
      <c r="B132" s="14">
        <v>1</v>
      </c>
      <c r="C132" s="14">
        <v>2</v>
      </c>
      <c r="D132" s="38">
        <f ca="1">OFFSET(Attributes!$A$1,MATCH(Rare!$A132,Attributes!$A:$A,0)-1,MATCH("Type",Attributes!$1:$1,0)-1)</f>
        <v>1</v>
      </c>
      <c r="E132" s="38" t="str">
        <f ca="1">IFERROR(OFFSET(Attributes!$A$1,MATCH(Rare!$A132,Attributes!$A:$A,0)-1,MATCH("Abbr",Attributes!$1:$1,0)-1),"")</f>
        <v>MREG</v>
      </c>
      <c r="G132" s="26" t="str">
        <f ca="1">SUBSTITUTE(OFFSET(Attributes!$A$1,MATCH($A132,Attributes!$A:$A,0)-1,MATCH("Attr EN",Attributes!$1:$1,0)-1),"#",$B132*$B$1&amp;"-"&amp;$C132*$B$1)</f>
        <v>Regens 3-6 MP per second</v>
      </c>
    </row>
    <row r="133" spans="1:7">
      <c r="A133" s="14">
        <v>19</v>
      </c>
      <c r="B133" s="14">
        <v>0.03</v>
      </c>
      <c r="C133" s="14">
        <v>0.05</v>
      </c>
      <c r="D133" s="38">
        <f ca="1">OFFSET(Attributes!$A$1,MATCH(Rare!$A133,Attributes!$A:$A,0)-1,MATCH("Type",Attributes!$1:$1,0)-1)</f>
        <v>1</v>
      </c>
      <c r="E133" s="38" t="str">
        <f ca="1">IFERROR(OFFSET(Attributes!$A$1,MATCH(Rare!$A133,Attributes!$A:$A,0)-1,MATCH("Abbr",Attributes!$1:$1,0)-1),"")</f>
        <v>SHASTE</v>
      </c>
      <c r="G133" s="26" t="str">
        <f ca="1">SUBSTITUTE(OFFSET(Attributes!$A$1,MATCH($A133,Attributes!$A:$A,0)-1,MATCH("Attr EN",Attributes!$1:$1,0)-1),"#",$B133*$B$1&amp;"-"&amp;$C133*$B$1)</f>
        <v>+0.09-0.15 Spell haste</v>
      </c>
    </row>
    <row r="135" spans="1:7">
      <c r="A135" s="14">
        <v>-2</v>
      </c>
      <c r="G135" s="26" t="s">
        <v>987</v>
      </c>
    </row>
    <row r="136" spans="1:7">
      <c r="A136" s="14">
        <v>18</v>
      </c>
      <c r="B136" s="14">
        <v>5</v>
      </c>
      <c r="C136" s="14">
        <v>10</v>
      </c>
      <c r="D136" s="38">
        <f ca="1">OFFSET(Attributes!$A$1,MATCH(Rare!$A136,Attributes!$A:$A,0)-1,MATCH("Type",Attributes!$1:$1,0)-1)</f>
        <v>1</v>
      </c>
      <c r="E136" s="38" t="str">
        <f ca="1">IFERROR(OFFSET(Attributes!$A$1,MATCH(Rare!$A136,Attributes!$A:$A,0)-1,MATCH("Abbr",Attributes!$1:$1,0)-1),"")</f>
        <v>SP</v>
      </c>
      <c r="G136" s="26" t="str">
        <f ca="1">SUBSTITUTE(OFFSET(Attributes!$A$1,MATCH($A136,Attributes!$A:$A,0)-1,MATCH("Attr EN",Attributes!$1:$1,0)-1),"#",$B136*$B$1&amp;"-"&amp;$C136*$B$1)</f>
        <v>+15-30 Spell power</v>
      </c>
    </row>
    <row r="137" spans="1:7">
      <c r="A137" s="14">
        <v>19</v>
      </c>
      <c r="B137" s="14">
        <v>0.03</v>
      </c>
      <c r="C137" s="14">
        <v>0.05</v>
      </c>
      <c r="D137" s="38">
        <f ca="1">OFFSET(Attributes!$A$1,MATCH(Rare!$A137,Attributes!$A:$A,0)-1,MATCH("Type",Attributes!$1:$1,0)-1)</f>
        <v>1</v>
      </c>
      <c r="E137" s="38" t="str">
        <f ca="1">IFERROR(OFFSET(Attributes!$A$1,MATCH(Rare!$A137,Attributes!$A:$A,0)-1,MATCH("Abbr",Attributes!$1:$1,0)-1),"")</f>
        <v>SHASTE</v>
      </c>
      <c r="G137" s="26" t="str">
        <f ca="1">SUBSTITUTE(OFFSET(Attributes!$A$1,MATCH($A137,Attributes!$A:$A,0)-1,MATCH("Attr EN",Attributes!$1:$1,0)-1),"#",$B137*$B$1&amp;"-"&amp;$C137*$B$1)</f>
        <v>+0.09-0.15 Spell haste</v>
      </c>
    </row>
    <row r="138" spans="1:7">
      <c r="A138" s="14">
        <v>21</v>
      </c>
      <c r="B138" s="14">
        <v>75</v>
      </c>
      <c r="C138" s="14">
        <v>150</v>
      </c>
      <c r="D138" s="38">
        <f ca="1">OFFSET(Attributes!$A$1,MATCH(Rare!$A138,Attributes!$A:$A,0)-1,MATCH("Type",Attributes!$1:$1,0)-1)</f>
        <v>1</v>
      </c>
      <c r="E138" s="38" t="str">
        <f ca="1">IFERROR(OFFSET(Attributes!$A$1,MATCH(Rare!$A138,Attributes!$A:$A,0)-1,MATCH("Abbr",Attributes!$1:$1,0)-1),"")</f>
        <v>HP</v>
      </c>
      <c r="F138" s="53" t="str">
        <f ca="1">SUBSTITUTE(OFFSET(Attributes!$A$1,MATCH($A138,Attributes!$A:$A,0)-1,MATCH("Attr CN",Attributes!$1:$1,0)-1),"#",$B138*$B$1&amp;"-"&amp;$C138*$B$1)</f>
        <v>+225-450生命上限</v>
      </c>
      <c r="G138" s="26" t="str">
        <f ca="1">SUBSTITUTE(OFFSET(Attributes!$A$1,MATCH($A138,Attributes!$A:$A,0)-1,MATCH("Attr EN",Attributes!$1:$1,0)-1),"#",$B138&amp;"-"&amp;$C138*$B$1)</f>
        <v>+75-450 Max HP</v>
      </c>
    </row>
    <row r="140" spans="1:7">
      <c r="A140" s="14">
        <v>-2</v>
      </c>
      <c r="E140" s="38" t="str">
        <f ca="1">IFERROR(OFFSET(Attributes!$A$1,MATCH(Rare!$A140,Attributes!$A:$A,0)-1,MATCH("Abbr",Attributes!$1:$1,0)-1),"")</f>
        <v/>
      </c>
      <c r="F140" s="55" t="s">
        <v>12</v>
      </c>
      <c r="G140" s="40" t="s">
        <v>500</v>
      </c>
    </row>
    <row r="141" spans="1:7">
      <c r="A141" s="14">
        <v>4</v>
      </c>
      <c r="B141" s="14">
        <v>4</v>
      </c>
      <c r="C141" s="14">
        <v>7</v>
      </c>
      <c r="D141" s="38">
        <f ca="1">OFFSET(Attributes!$A$1,MATCH(Rare!$A141,Attributes!$A:$A,0)-1,MATCH("Type",Attributes!$1:$1,0)-1)</f>
        <v>1</v>
      </c>
      <c r="E141" s="38" t="str">
        <f ca="1">IFERROR(OFFSET(Attributes!$A$1,MATCH(Rare!$A141,Attributes!$A:$A,0)-1,MATCH("Abbr",Attributes!$1:$1,0)-1),"")</f>
        <v>STR</v>
      </c>
      <c r="F141" s="53" t="str">
        <f ca="1">SUBSTITUTE(OFFSET(Attributes!$A$1,MATCH($A141,Attributes!$A:$A,0)-1,MATCH("Attr CN",Attributes!$1:$1,0)-1),"#",$B141*$B$1&amp;"-"&amp;$C141*$B$1)</f>
        <v>+12-21力量</v>
      </c>
      <c r="G141" s="26" t="str">
        <f ca="1">SUBSTITUTE(OFFSET(Attributes!$A$1,MATCH($A141,Attributes!$A:$A,0)-1,MATCH("Attr EN",Attributes!$1:$1,0)-1),"#",$B141*$B$1&amp;"-"&amp;$C141*$B$1)</f>
        <v>+12-21 Strength</v>
      </c>
    </row>
    <row r="142" spans="1:7">
      <c r="A142" s="14">
        <v>18</v>
      </c>
      <c r="B142" s="14">
        <v>8</v>
      </c>
      <c r="C142" s="14">
        <v>15</v>
      </c>
      <c r="D142" s="38">
        <f ca="1">OFFSET(Attributes!$A$1,MATCH(Rare!$A142,Attributes!$A:$A,0)-1,MATCH("Type",Attributes!$1:$1,0)-1)</f>
        <v>1</v>
      </c>
      <c r="E142" s="38" t="str">
        <f ca="1">IFERROR(OFFSET(Attributes!$A$1,MATCH(Rare!$A142,Attributes!$A:$A,0)-1,MATCH("Abbr",Attributes!$1:$1,0)-1),"")</f>
        <v>SP</v>
      </c>
      <c r="F142" s="53" t="str">
        <f ca="1">SUBSTITUTE(OFFSET(Attributes!$A$1,MATCH($A142,Attributes!$A:$A,0)-1,MATCH("Attr CN",Attributes!$1:$1,0)-1),"#",$B142*$B$1&amp;"-"&amp;$C142*$B$1)</f>
        <v>+24-45法术强度</v>
      </c>
      <c r="G142" s="26" t="str">
        <f ca="1">SUBSTITUTE(OFFSET(Attributes!$A$1,MATCH($A142,Attributes!$A:$A,0)-1,MATCH("Attr EN",Attributes!$1:$1,0)-1),"#",$B142*$B$1&amp;"-"&amp;$C142*$B$1)</f>
        <v>+24-45 Spell power</v>
      </c>
    </row>
    <row r="143" spans="1:7">
      <c r="A143" s="14">
        <v>16</v>
      </c>
      <c r="B143" s="14">
        <v>0.04</v>
      </c>
      <c r="C143" s="14">
        <v>0.06</v>
      </c>
      <c r="D143" s="38">
        <f ca="1">OFFSET(Attributes!$A$1,MATCH(Rare!$A143,Attributes!$A:$A,0)-1,MATCH("Type",Attributes!$1:$1,0)-1)</f>
        <v>1</v>
      </c>
      <c r="E143" s="38" t="str">
        <f ca="1">IFERROR(OFFSET(Attributes!$A$1,MATCH(Rare!$A143,Attributes!$A:$A,0)-1,MATCH("Abbr",Attributes!$1:$1,0)-1),"")</f>
        <v>BR</v>
      </c>
      <c r="F143" s="53" t="str">
        <f ca="1">SUBSTITUTE(OFFSET(Attributes!$A$1,MATCH($A143,Attributes!$A:$A,0)-1,MATCH("Attr CN",Attributes!$1:$1,0)-1),"#",$B143*$B$1&amp;"-"&amp;$C143*$B$1)</f>
        <v>+0.12-0.18格挡几率</v>
      </c>
      <c r="G143" s="26" t="str">
        <f ca="1">SUBSTITUTE(OFFSET(Attributes!$A$1,MATCH($A143,Attributes!$A:$A,0)-1,MATCH("Attr EN",Attributes!$1:$1,0)-1),"#",$B143*$B$1&amp;"-"&amp;$C143*$B$1)</f>
        <v>+0.12-0.18 Block chance</v>
      </c>
    </row>
    <row r="144" spans="1:7">
      <c r="A144" s="14">
        <v>86</v>
      </c>
      <c r="B144" s="14">
        <v>0.03</v>
      </c>
      <c r="C144" s="14">
        <v>7.0000000000000007E-2</v>
      </c>
      <c r="D144" s="38">
        <f ca="1">OFFSET(Attributes!$A$1,MATCH(Rare!$A144,Attributes!$A:$A,0)-1,MATCH("Type",Attributes!$1:$1,0)-1)</f>
        <v>2</v>
      </c>
      <c r="E144" s="38" t="str">
        <f ca="1">IFERROR(OFFSET(Attributes!$A$1,MATCH(Rare!$A144,Attributes!$A:$A,0)-1,MATCH("Abbr",Attributes!$1:$1,0)-1),"")</f>
        <v>BD_SHIELD</v>
      </c>
      <c r="F144" s="59" t="str">
        <f ca="1">SUBSTITUTE(OFFSET(Attributes!$A$1,MATCH($A144,Attributes!$A:$A,0)-1,MATCH("Attr CN",Attributes!$1:$1,0)-1),"#",$B144*$B$1&amp;"-"&amp;$C144*$B$1)</f>
        <v>辛多雷之盾能提供0.09-0.21额外的伤害减免，并且在开启时可以强迫附近所有敌人攻击你</v>
      </c>
      <c r="G144" s="26" t="str">
        <f ca="1">SUBSTITUTE(OFFSET(Attributes!$A$1,MATCH($A144,Attributes!$A:$A,0)-1,MATCH("Attr EN",Attributes!$1:$1,0)-1),"#",$B144*$B$1&amp;"-"&amp;$C144*$B$1)</f>
        <v>Shield of Sin'dorei provides 0.09-0.21 extra damage reduction, and forces all nearby enemies to attack you</v>
      </c>
    </row>
    <row r="145" spans="1:7">
      <c r="A145" s="14">
        <v>-11</v>
      </c>
      <c r="E145" s="38" t="str">
        <f ca="1">IFERROR(OFFSET(Attributes!$A$1,MATCH(Rare!$A145,Attributes!$A:$A,0)-1,MATCH("Abbr",Attributes!$1:$1,0)-1),"")</f>
        <v/>
      </c>
      <c r="F145" s="57" t="s">
        <v>14</v>
      </c>
      <c r="G145" s="40" t="s">
        <v>501</v>
      </c>
    </row>
    <row r="146" spans="1:7">
      <c r="E146" s="38" t="str">
        <f ca="1">IFERROR(OFFSET(Attributes!$A$1,MATCH(Rare!$A146,Attributes!$A:$A,0)-1,MATCH("Abbr",Attributes!$1:$1,0)-1),"")</f>
        <v/>
      </c>
      <c r="F146" s="61"/>
      <c r="G146" s="40"/>
    </row>
    <row r="147" spans="1:7">
      <c r="A147" s="14">
        <v>-2</v>
      </c>
      <c r="E147" s="38" t="str">
        <f ca="1">IFERROR(OFFSET(Attributes!$A$1,MATCH(Rare!$A147,Attributes!$A:$A,0)-1,MATCH("Abbr",Attributes!$1:$1,0)-1),"")</f>
        <v/>
      </c>
      <c r="F147" s="55" t="s">
        <v>15</v>
      </c>
      <c r="G147" s="40" t="s">
        <v>502</v>
      </c>
    </row>
    <row r="148" spans="1:7">
      <c r="A148" s="14">
        <v>13</v>
      </c>
      <c r="B148" s="14">
        <v>4</v>
      </c>
      <c r="C148" s="14">
        <v>7</v>
      </c>
      <c r="D148" s="38">
        <f ca="1">OFFSET(Attributes!$A$1,MATCH(Rare!$A148,Attributes!$A:$A,0)-1,MATCH("Type",Attributes!$1:$1,0)-1)</f>
        <v>1</v>
      </c>
      <c r="E148" s="38" t="str">
        <f ca="1">IFERROR(OFFSET(Attributes!$A$1,MATCH(Rare!$A148,Attributes!$A:$A,0)-1,MATCH("Abbr",Attributes!$1:$1,0)-1),"")</f>
        <v>AGI</v>
      </c>
      <c r="F148" s="53" t="str">
        <f ca="1">SUBSTITUTE(OFFSET(Attributes!$A$1,MATCH($A148,Attributes!$A:$A,0)-1,MATCH("Attr CN",Attributes!$1:$1,0)-1),"#",$B148*$B$1&amp;"-"&amp;$C148*$B$1)</f>
        <v>+12-21敏捷</v>
      </c>
      <c r="G148" s="26" t="str">
        <f ca="1">SUBSTITUTE(OFFSET(Attributes!$A$1,MATCH($A148,Attributes!$A:$A,0)-1,MATCH("Attr EN",Attributes!$1:$1,0)-1),"#",$B148*$B$1&amp;"-"&amp;$C148*$B$1)</f>
        <v>+12-21 Agility</v>
      </c>
    </row>
    <row r="149" spans="1:7">
      <c r="A149" s="14">
        <v>21</v>
      </c>
      <c r="B149" s="14">
        <v>120</v>
      </c>
      <c r="C149" s="14">
        <v>240</v>
      </c>
      <c r="D149" s="38">
        <f ca="1">OFFSET(Attributes!$A$1,MATCH(Rare!$A149,Attributes!$A:$A,0)-1,MATCH("Type",Attributes!$1:$1,0)-1)</f>
        <v>1</v>
      </c>
      <c r="E149" s="38" t="str">
        <f ca="1">IFERROR(OFFSET(Attributes!$A$1,MATCH(Rare!$A149,Attributes!$A:$A,0)-1,MATCH("Abbr",Attributes!$1:$1,0)-1),"")</f>
        <v>HP</v>
      </c>
      <c r="F149" s="53" t="str">
        <f ca="1">SUBSTITUTE(OFFSET(Attributes!$A$1,MATCH($A149,Attributes!$A:$A,0)-1,MATCH("Attr CN",Attributes!$1:$1,0)-1),"#",$B149*$B$1&amp;"-"&amp;$C149*$B$1)</f>
        <v>+360-720生命上限</v>
      </c>
      <c r="G149" s="26" t="str">
        <f ca="1">SUBSTITUTE(OFFSET(Attributes!$A$1,MATCH($A149,Attributes!$A:$A,0)-1,MATCH("Attr EN",Attributes!$1:$1,0)-1),"#",$B149*$B$1&amp;"-"&amp;$C149*$B$1)</f>
        <v>+360-720 Max HP</v>
      </c>
    </row>
    <row r="150" spans="1:7">
      <c r="A150" s="14">
        <v>78</v>
      </c>
      <c r="B150" s="14">
        <v>0.08</v>
      </c>
      <c r="C150" s="14">
        <v>0.1</v>
      </c>
      <c r="D150" s="38">
        <f ca="1">OFFSET(Attributes!$A$1,MATCH(Rare!$A150,Attributes!$A:$A,0)-1,MATCH("Type",Attributes!$1:$1,0)-1)</f>
        <v>2</v>
      </c>
      <c r="E150" s="38" t="str">
        <f ca="1">IFERROR(OFFSET(Attributes!$A$1,MATCH(Rare!$A150,Attributes!$A:$A,0)-1,MATCH("Abbr",Attributes!$1:$1,0)-1),"")</f>
        <v>DR_MAXHP</v>
      </c>
      <c r="F150" s="59" t="str">
        <f ca="1">SUBSTITUTE(OFFSET(Attributes!$A$1,MATCH($A150,Attributes!$A:$A,0)-1,MATCH("Attr CN",Attributes!$1:$1,0)-1),"#",$B150*$B$1&amp;"-"&amp;$C150*$B$1)</f>
        <v>生存本能可以提供0.24-0.3额外的生命值和生命上限</v>
      </c>
      <c r="G150" s="26" t="str">
        <f ca="1">SUBSTITUTE(OFFSET(Attributes!$A$1,MATCH($A150,Attributes!$A:$A,0)-1,MATCH("Attr EN",Attributes!$1:$1,0)-1),"#",$B150*$B$1&amp;"-"&amp;$C150*$B$1)</f>
        <v>Survival Instincts provides 0.24-0.3 extra healing and max HP</v>
      </c>
    </row>
    <row r="151" spans="1:7">
      <c r="A151" s="14">
        <v>92</v>
      </c>
      <c r="B151" s="14">
        <v>3</v>
      </c>
      <c r="C151" s="14">
        <v>7</v>
      </c>
      <c r="D151" s="38">
        <f ca="1">OFFSET(Attributes!$A$1,MATCH(Rare!$A151,Attributes!$A:$A,0)-1,MATCH("Type",Attributes!$1:$1,0)-1)</f>
        <v>2</v>
      </c>
      <c r="E151" s="38" t="str">
        <f ca="1">IFERROR(OFFSET(Attributes!$A$1,MATCH(Rare!$A151,Attributes!$A:$A,0)-1,MATCH("Abbr",Attributes!$1:$1,0)-1),"")</f>
        <v>DR_CDR</v>
      </c>
      <c r="F151" s="59" t="str">
        <f ca="1">SUBSTITUTE(OFFSET(Attributes!$A$1,MATCH($A151,Attributes!$A:$A,0)-1,MATCH("Attr CN",Attributes!$1:$1,0)-1),"#",$B151*$B$1&amp;"-"&amp;$C151*$B$1)</f>
        <v>降低生存本能的冷却时间9-21秒（唯一）</v>
      </c>
      <c r="G151" s="26" t="str">
        <f ca="1">SUBSTITUTE(OFFSET(Attributes!$A$1,MATCH($A151,Attributes!$A:$A,0)-1,MATCH("Attr EN",Attributes!$1:$1,0)-1),"#",$B151*$B$1&amp;"-"&amp;$C151*$B$1)</f>
        <v>Reduce cooldown of Survival Instincts by 9-21 seconds (unique)</v>
      </c>
    </row>
    <row r="152" spans="1:7">
      <c r="A152" s="14">
        <v>-11</v>
      </c>
      <c r="E152" s="38" t="str">
        <f ca="1">IFERROR(OFFSET(Attributes!$A$1,MATCH(Rare!$A152,Attributes!$A:$A,0)-1,MATCH("Abbr",Attributes!$1:$1,0)-1),"")</f>
        <v/>
      </c>
      <c r="F152" s="57" t="s">
        <v>16</v>
      </c>
      <c r="G152" s="40" t="s">
        <v>503</v>
      </c>
    </row>
    <row r="153" spans="1:7">
      <c r="E153" s="38" t="str">
        <f ca="1">IFERROR(OFFSET(Attributes!$A$1,MATCH(Rare!$A153,Attributes!$A:$A,0)-1,MATCH("Abbr",Attributes!$1:$1,0)-1),"")</f>
        <v/>
      </c>
      <c r="F153" s="62"/>
      <c r="G153" s="40"/>
    </row>
    <row r="154" spans="1:7">
      <c r="A154" s="14">
        <v>-2</v>
      </c>
      <c r="E154" s="38" t="str">
        <f ca="1">IFERROR(OFFSET(Attributes!$A$1,MATCH(Rare!$A154,Attributes!$A:$A,0)-1,MATCH("Abbr",Attributes!$1:$1,0)-1),"")</f>
        <v/>
      </c>
      <c r="F154" s="55" t="s">
        <v>17</v>
      </c>
      <c r="G154" s="40" t="s">
        <v>504</v>
      </c>
    </row>
    <row r="155" spans="1:7">
      <c r="A155" s="14">
        <v>14</v>
      </c>
      <c r="B155" s="14">
        <v>4</v>
      </c>
      <c r="C155" s="14">
        <v>7</v>
      </c>
      <c r="D155" s="38">
        <f ca="1">OFFSET(Attributes!$A$1,MATCH(Rare!$A155,Attributes!$A:$A,0)-1,MATCH("Type",Attributes!$1:$1,0)-1)</f>
        <v>1</v>
      </c>
      <c r="E155" s="38" t="str">
        <f ca="1">IFERROR(OFFSET(Attributes!$A$1,MATCH(Rare!$A155,Attributes!$A:$A,0)-1,MATCH("Abbr",Attributes!$1:$1,0)-1),"")</f>
        <v>INT</v>
      </c>
      <c r="F155" s="53" t="str">
        <f ca="1">SUBSTITUTE(OFFSET(Attributes!$A$1,MATCH($A155,Attributes!$A:$A,0)-1,MATCH("Attr CN",Attributes!$1:$1,0)-1),"#",$B155*$B$1&amp;"-"&amp;$C155*$B$1)</f>
        <v>+12-21智力</v>
      </c>
      <c r="G155" s="26" t="str">
        <f ca="1">SUBSTITUTE(OFFSET(Attributes!$A$1,MATCH($A155,Attributes!$A:$A,0)-1,MATCH("Attr EN",Attributes!$1:$1,0)-1),"#",$B155*$B$1&amp;"-"&amp;$C155*$B$1)</f>
        <v>+12-21 Intelligence</v>
      </c>
    </row>
    <row r="156" spans="1:7">
      <c r="A156" s="14">
        <v>20</v>
      </c>
      <c r="B156" s="14">
        <v>0.03</v>
      </c>
      <c r="C156" s="14">
        <v>0.05</v>
      </c>
      <c r="D156" s="38">
        <f ca="1">OFFSET(Attributes!$A$1,MATCH(Rare!$A156,Attributes!$A:$A,0)-1,MATCH("Type",Attributes!$1:$1,0)-1)</f>
        <v>1</v>
      </c>
      <c r="E156" s="38" t="str">
        <f ca="1">IFERROR(OFFSET(Attributes!$A$1,MATCH(Rare!$A156,Attributes!$A:$A,0)-1,MATCH("Abbr",Attributes!$1:$1,0)-1),"")</f>
        <v>SCRIT</v>
      </c>
      <c r="F156" s="53" t="str">
        <f ca="1">SUBSTITUTE(OFFSET(Attributes!$A$1,MATCH($A156,Attributes!$A:$A,0)-1,MATCH("Attr CN",Attributes!$1:$1,0)-1),"#",$B156*$B$1&amp;"-"&amp;$C156*$B$1)</f>
        <v>+0.09-0.15法术暴击</v>
      </c>
      <c r="G156" s="26" t="str">
        <f ca="1">SUBSTITUTE(OFFSET(Attributes!$A$1,MATCH($A156,Attributes!$A:$A,0)-1,MATCH("Attr EN",Attributes!$1:$1,0)-1),"#",$B156*$B$1&amp;"-"&amp;$C156*$B$1)</f>
        <v>+0.09-0.15 Spell critical</v>
      </c>
    </row>
    <row r="157" spans="1:7">
      <c r="A157" s="14">
        <v>79</v>
      </c>
      <c r="B157" s="14">
        <v>0</v>
      </c>
      <c r="C157" s="14">
        <v>0</v>
      </c>
      <c r="D157" s="38">
        <f ca="1">OFFSET(Attributes!$A$1,MATCH(Rare!$A157,Attributes!$A:$A,0)-1,MATCH("Type",Attributes!$1:$1,0)-1)</f>
        <v>3</v>
      </c>
      <c r="E157" s="38" t="str">
        <f ca="1">IFERROR(OFFSET(Attributes!$A$1,MATCH(Rare!$A157,Attributes!$A:$A,0)-1,MATCH("Abbr",Attributes!$1:$1,0)-1),"")</f>
        <v>PL_SHOCK</v>
      </c>
      <c r="F157" s="58" t="str">
        <f ca="1">SUBSTITUTE(OFFSET(Attributes!$A$1,MATCH($A157,Attributes!$A:$A,0)-1,MATCH("Attr CN",Attributes!$1:$1,0)-1),"#",$B157*$B$1&amp;"-"&amp;$C157*$B$1)</f>
        <v>神圣震击一定能造成极效治疗0-0</v>
      </c>
      <c r="G157" s="26" t="str">
        <f ca="1">SUBSTITUTE(OFFSET(Attributes!$A$1,MATCH($A157,Attributes!$A:$A,0)-1,MATCH("Attr EN",Attributes!$1:$1,0)-1),"#",$B157*$B$1&amp;"-"&amp;$C157*$B$1)</f>
        <v>Holy Shock always deals critical healing0-0</v>
      </c>
    </row>
    <row r="158" spans="1:7">
      <c r="A158" s="14">
        <v>91</v>
      </c>
      <c r="B158" s="14">
        <v>0</v>
      </c>
      <c r="C158" s="14">
        <v>0</v>
      </c>
      <c r="D158" s="38">
        <f ca="1">OFFSET(Attributes!$A$1,MATCH(Rare!$A158,Attributes!$A:$A,0)-1,MATCH("Type",Attributes!$1:$1,0)-1)</f>
        <v>3</v>
      </c>
      <c r="E158" s="38" t="str">
        <f ca="1">IFERROR(OFFSET(Attributes!$A$1,MATCH(Rare!$A158,Attributes!$A:$A,0)-1,MATCH("Abbr",Attributes!$1:$1,0)-1),"")</f>
        <v>PL_LIGHT</v>
      </c>
      <c r="F158" s="58" t="str">
        <f ca="1">SUBSTITUTE(OFFSET(Attributes!$A$1,MATCH($A158,Attributes!$A:$A,0)-1,MATCH("Attr CN",Attributes!$1:$1,0)-1),"#",$B158*$B$1&amp;"-"&amp;$C158*$B$1)</f>
        <v>闪耀之光可以驱散一个有害的法术效果0-0</v>
      </c>
      <c r="G158" s="26" t="str">
        <f ca="1">SUBSTITUTE(OFFSET(Attributes!$A$1,MATCH($A158,Attributes!$A:$A,0)-1,MATCH("Attr EN",Attributes!$1:$1,0)-1),"#",$B158*$B$1&amp;"-"&amp;$C158*$B$1)</f>
        <v>Flash Light dispels one debuff from target0-0</v>
      </c>
    </row>
    <row r="159" spans="1:7">
      <c r="A159" s="14">
        <v>-11</v>
      </c>
      <c r="E159" s="38" t="str">
        <f ca="1">IFERROR(OFFSET(Attributes!$A$1,MATCH(Rare!$A159,Attributes!$A:$A,0)-1,MATCH("Abbr",Attributes!$1:$1,0)-1),"")</f>
        <v/>
      </c>
      <c r="F159" s="57" t="s">
        <v>18</v>
      </c>
      <c r="G159" s="40" t="s">
        <v>505</v>
      </c>
    </row>
    <row r="160" spans="1:7">
      <c r="E160" s="38" t="str">
        <f ca="1">IFERROR(OFFSET(Attributes!$A$1,MATCH(Rare!$A160,Attributes!$A:$A,0)-1,MATCH("Abbr",Attributes!$1:$1,0)-1),"")</f>
        <v/>
      </c>
      <c r="F160" s="62"/>
      <c r="G160" s="40"/>
    </row>
    <row r="161" spans="1:7">
      <c r="A161" s="14">
        <v>-2</v>
      </c>
      <c r="E161" s="38" t="str">
        <f ca="1">IFERROR(OFFSET(Attributes!$A$1,MATCH(Rare!$A161,Attributes!$A:$A,0)-1,MATCH("Abbr",Attributes!$1:$1,0)-1),"")</f>
        <v/>
      </c>
      <c r="F161" s="55" t="s">
        <v>19</v>
      </c>
      <c r="G161" s="40" t="s">
        <v>506</v>
      </c>
    </row>
    <row r="162" spans="1:7">
      <c r="A162" s="14">
        <v>14</v>
      </c>
      <c r="B162" s="14">
        <v>4</v>
      </c>
      <c r="C162" s="14">
        <v>7</v>
      </c>
      <c r="D162" s="38">
        <f ca="1">OFFSET(Attributes!$A$1,MATCH(Rare!$A162,Attributes!$A:$A,0)-1,MATCH("Type",Attributes!$1:$1,0)-1)</f>
        <v>1</v>
      </c>
      <c r="E162" s="38" t="str">
        <f ca="1">IFERROR(OFFSET(Attributes!$A$1,MATCH(Rare!$A162,Attributes!$A:$A,0)-1,MATCH("Abbr",Attributes!$1:$1,0)-1),"")</f>
        <v>INT</v>
      </c>
      <c r="F162" s="53" t="str">
        <f ca="1">SUBSTITUTE(OFFSET(Attributes!$A$1,MATCH($A162,Attributes!$A:$A,0)-1,MATCH("Attr CN",Attributes!$1:$1,0)-1),"#",$B162*$B$1&amp;"-"&amp;$C162*$B$1)</f>
        <v>+12-21智力</v>
      </c>
      <c r="G162" s="26" t="str">
        <f ca="1">SUBSTITUTE(OFFSET(Attributes!$A$1,MATCH($A162,Attributes!$A:$A,0)-1,MATCH("Attr EN",Attributes!$1:$1,0)-1),"#",$B162*$B$1&amp;"-"&amp;$C162*$B$1)</f>
        <v>+12-21 Intelligence</v>
      </c>
    </row>
    <row r="163" spans="1:7">
      <c r="A163" s="14">
        <v>72</v>
      </c>
      <c r="B163" s="14">
        <v>2</v>
      </c>
      <c r="C163" s="14">
        <v>4</v>
      </c>
      <c r="D163" s="38">
        <f ca="1">OFFSET(Attributes!$A$1,MATCH(Rare!$A163,Attributes!$A:$A,0)-1,MATCH("Type",Attributes!$1:$1,0)-1)</f>
        <v>1</v>
      </c>
      <c r="E163" s="38" t="str">
        <f ca="1">IFERROR(OFFSET(Attributes!$A$1,MATCH(Rare!$A163,Attributes!$A:$A,0)-1,MATCH("Abbr",Attributes!$1:$1,0)-1),"")</f>
        <v>MREG</v>
      </c>
      <c r="F163" s="53" t="str">
        <f ca="1">SUBSTITUTE(OFFSET(Attributes!$A$1,MATCH($A163,Attributes!$A:$A,0)-1,MATCH("Attr CN",Attributes!$1:$1,0)-1),"#",$B163*$B$1&amp;"-"&amp;$C163*$B$1)</f>
        <v>每秒回复6-12点法力值</v>
      </c>
      <c r="G163" s="26" t="str">
        <f ca="1">SUBSTITUTE(OFFSET(Attributes!$A$1,MATCH($A163,Attributes!$A:$A,0)-1,MATCH("Attr EN",Attributes!$1:$1,0)-1),"#",$B163*$B$1&amp;"-"&amp;$C163*$B$1)</f>
        <v>Regens 6-12 MP per second</v>
      </c>
    </row>
    <row r="164" spans="1:7">
      <c r="A164" s="14">
        <v>76</v>
      </c>
      <c r="B164" s="14">
        <v>4</v>
      </c>
      <c r="C164" s="14">
        <v>6</v>
      </c>
      <c r="D164" s="38">
        <f ca="1">OFFSET(Attributes!$A$1,MATCH(Rare!$A164,Attributes!$A:$A,0)-1,MATCH("Type",Attributes!$1:$1,0)-1)</f>
        <v>2</v>
      </c>
      <c r="E164" s="38" t="str">
        <f ca="1">IFERROR(OFFSET(Attributes!$A$1,MATCH(Rare!$A164,Attributes!$A:$A,0)-1,MATCH("Abbr",Attributes!$1:$1,0)-1),"")</f>
        <v>PR_POHDEF</v>
      </c>
      <c r="F164" s="56" t="str">
        <f ca="1">SUBSTITUTE(OFFSET(Attributes!$A$1,MATCH($A164,Attributes!$A:$A,0)-1,MATCH("Attr CN",Attributes!$1:$1,0)-1),"#",$B164*$B$1&amp;"-"&amp;$C164*$B$1)</f>
        <v>治疗祷言可以提升目标12-18点护甲</v>
      </c>
      <c r="G164" s="26" t="str">
        <f ca="1">SUBSTITUTE(OFFSET(Attributes!$A$1,MATCH($A164,Attributes!$A:$A,0)-1,MATCH("Attr EN",Attributes!$1:$1,0)-1),"#",$B164*$B$1&amp;"-"&amp;$C164*$B$1)</f>
        <v>Prayer of healing increases armor of target by 12-18</v>
      </c>
    </row>
    <row r="165" spans="1:7">
      <c r="A165" s="14">
        <v>80</v>
      </c>
      <c r="B165" s="14">
        <v>0</v>
      </c>
      <c r="C165" s="14">
        <v>0</v>
      </c>
      <c r="D165" s="38">
        <f ca="1">OFFSET(Attributes!$A$1,MATCH(Rare!$A165,Attributes!$A:$A,0)-1,MATCH("Type",Attributes!$1:$1,0)-1)</f>
        <v>3</v>
      </c>
      <c r="E165" s="38" t="str">
        <f ca="1">IFERROR(OFFSET(Attributes!$A$1,MATCH(Rare!$A165,Attributes!$A:$A,0)-1,MATCH("Abbr",Attributes!$1:$1,0)-1),"")</f>
        <v>PR_SHIELD</v>
      </c>
      <c r="F165" s="58" t="str">
        <f ca="1">SUBSTITUTE(OFFSET(Attributes!$A$1,MATCH($A165,Attributes!$A:$A,0)-1,MATCH("Attr CN",Attributes!$1:$1,0)-1),"#",$B165*$B$1&amp;"-"&amp;$C165*$B$1)</f>
        <v>移除护盾术造成的虚弱效果0-0</v>
      </c>
      <c r="G165" s="26" t="str">
        <f ca="1">SUBSTITUTE(OFFSET(Attributes!$A$1,MATCH($A165,Attributes!$A:$A,0)-1,MATCH("Attr EN",Attributes!$1:$1,0)-1),"#",$B165*$B$1&amp;"-"&amp;$C165*$B$1)</f>
        <v>Removes weakness effect of Shield0-0</v>
      </c>
    </row>
    <row r="166" spans="1:7">
      <c r="A166" s="14">
        <v>-11</v>
      </c>
      <c r="E166" s="38" t="str">
        <f ca="1">IFERROR(OFFSET(Attributes!$A$1,MATCH(Rare!$A166,Attributes!$A:$A,0)-1,MATCH("Abbr",Attributes!$1:$1,0)-1),"")</f>
        <v/>
      </c>
      <c r="F166" s="57" t="s">
        <v>20</v>
      </c>
      <c r="G166" s="40" t="s">
        <v>507</v>
      </c>
    </row>
    <row r="167" spans="1:7">
      <c r="E167" s="38" t="str">
        <f ca="1">IFERROR(OFFSET(Attributes!$A$1,MATCH(Rare!$A167,Attributes!$A:$A,0)-1,MATCH("Abbr",Attributes!$1:$1,0)-1),"")</f>
        <v/>
      </c>
      <c r="F167" s="62"/>
      <c r="G167" s="40"/>
    </row>
    <row r="168" spans="1:7">
      <c r="A168" s="14">
        <v>-2</v>
      </c>
      <c r="E168" s="38" t="str">
        <f ca="1">IFERROR(OFFSET(Attributes!$A$1,MATCH(Rare!$A168,Attributes!$A:$A,0)-1,MATCH("Abbr",Attributes!$1:$1,0)-1),"")</f>
        <v/>
      </c>
      <c r="F168" s="55" t="s">
        <v>21</v>
      </c>
      <c r="G168" s="40" t="s">
        <v>508</v>
      </c>
    </row>
    <row r="169" spans="1:7">
      <c r="A169" s="14">
        <v>7</v>
      </c>
      <c r="B169" s="14">
        <v>4</v>
      </c>
      <c r="C169" s="14">
        <v>7</v>
      </c>
      <c r="D169" s="38">
        <f ca="1">OFFSET(Attributes!$A$1,MATCH(Rare!$A169,Attributes!$A:$A,0)-1,MATCH("Type",Attributes!$1:$1,0)-1)</f>
        <v>1</v>
      </c>
      <c r="E169" s="38" t="str">
        <f ca="1">IFERROR(OFFSET(Attributes!$A$1,MATCH(Rare!$A169,Attributes!$A:$A,0)-1,MATCH("Abbr",Attributes!$1:$1,0)-1),"")</f>
        <v>ALLSTAT</v>
      </c>
      <c r="F169" s="53" t="str">
        <f ca="1">SUBSTITUTE(OFFSET(Attributes!$A$1,MATCH($A169,Attributes!$A:$A,0)-1,MATCH("Attr CN",Attributes!$1:$1,0)-1),"#",$B169*$B$1&amp;"-"&amp;$C169*$B$1)</f>
        <v>+12-21所有属性</v>
      </c>
      <c r="G169" s="26" t="str">
        <f ca="1">SUBSTITUTE(OFFSET(Attributes!$A$1,MATCH($A169,Attributes!$A:$A,0)-1,MATCH("Attr EN",Attributes!$1:$1,0)-1),"#",$B169*$B$1&amp;"-"&amp;$C169*$B$1)</f>
        <v>+12-21 All stats</v>
      </c>
    </row>
    <row r="170" spans="1:7">
      <c r="A170" s="14">
        <v>21</v>
      </c>
      <c r="B170" s="14">
        <v>100</v>
      </c>
      <c r="C170" s="14">
        <v>200</v>
      </c>
      <c r="D170" s="38">
        <f ca="1">OFFSET(Attributes!$A$1,MATCH(Rare!$A170,Attributes!$A:$A,0)-1,MATCH("Type",Attributes!$1:$1,0)-1)</f>
        <v>1</v>
      </c>
      <c r="E170" s="38" t="str">
        <f ca="1">IFERROR(OFFSET(Attributes!$A$1,MATCH(Rare!$A170,Attributes!$A:$A,0)-1,MATCH("Abbr",Attributes!$1:$1,0)-1),"")</f>
        <v>HP</v>
      </c>
      <c r="F170" s="53" t="str">
        <f ca="1">SUBSTITUTE(OFFSET(Attributes!$A$1,MATCH($A170,Attributes!$A:$A,0)-1,MATCH("Attr CN",Attributes!$1:$1,0)-1),"#",$B170*$B$1&amp;"-"&amp;$C170*$B$1)</f>
        <v>+300-600生命上限</v>
      </c>
      <c r="G170" s="26" t="str">
        <f ca="1">SUBSTITUTE(OFFSET(Attributes!$A$1,MATCH($A170,Attributes!$A:$A,0)-1,MATCH("Attr EN",Attributes!$1:$1,0)-1),"#",$B170*$B$1&amp;"-"&amp;$C170*$B$1)</f>
        <v>+300-600 Max HP</v>
      </c>
    </row>
    <row r="171" spans="1:7">
      <c r="A171" s="14">
        <v>17</v>
      </c>
      <c r="B171" s="14">
        <v>100</v>
      </c>
      <c r="C171" s="14">
        <v>200</v>
      </c>
      <c r="D171" s="38">
        <f ca="1">OFFSET(Attributes!$A$1,MATCH(Rare!$A171,Attributes!$A:$A,0)-1,MATCH("Type",Attributes!$1:$1,0)-1)</f>
        <v>1</v>
      </c>
      <c r="E171" s="38" t="str">
        <f ca="1">IFERROR(OFFSET(Attributes!$A$1,MATCH(Rare!$A171,Attributes!$A:$A,0)-1,MATCH("Abbr",Attributes!$1:$1,0)-1),"")</f>
        <v>MP</v>
      </c>
      <c r="F171" s="53" t="str">
        <f ca="1">SUBSTITUTE(OFFSET(Attributes!$A$1,MATCH($A171,Attributes!$A:$A,0)-1,MATCH("Attr CN",Attributes!$1:$1,0)-1),"#",$B171*$B$1&amp;"-"&amp;$C171*$B$1)</f>
        <v>+300-600法力上限</v>
      </c>
      <c r="G171" s="26" t="str">
        <f ca="1">SUBSTITUTE(OFFSET(Attributes!$A$1,MATCH($A171,Attributes!$A:$A,0)-1,MATCH("Attr EN",Attributes!$1:$1,0)-1),"#",$B171*$B$1&amp;"-"&amp;$C171*$B$1)</f>
        <v>+300-600 Max MP</v>
      </c>
    </row>
    <row r="172" spans="1:7">
      <c r="A172" s="14">
        <v>69</v>
      </c>
      <c r="B172" s="14">
        <v>3</v>
      </c>
      <c r="C172" s="14">
        <v>4.7</v>
      </c>
      <c r="D172" s="38">
        <f ca="1">OFFSET(Attributes!$A$1,MATCH(Rare!$A172,Attributes!$A:$A,0)-1,MATCH("Type",Attributes!$1:$1,0)-1)</f>
        <v>2</v>
      </c>
      <c r="E172" s="38" t="str">
        <f ca="1">IFERROR(OFFSET(Attributes!$A$1,MATCH(Rare!$A172,Attributes!$A:$A,0)-1,MATCH("Abbr",Attributes!$1:$1,0)-1),"")</f>
        <v>KG_REGRCD</v>
      </c>
      <c r="F172" s="59" t="str">
        <f ca="1">SUBSTITUTE(OFFSET(Attributes!$A$1,MATCH($A172,Attributes!$A:$A,0)-1,MATCH("Attr CN",Attributes!$1:$1,0)-1),"#",$B172*$B$1&amp;"-"&amp;$C172*$B$1)</f>
        <v>愈合的瞬发效果的冷却时间缩短9-14.1秒（唯一）</v>
      </c>
      <c r="G172" s="26" t="str">
        <f ca="1">SUBSTITUTE(OFFSET(Attributes!$A$1,MATCH($A172,Attributes!$A:$A,0)-1,MATCH("Attr EN",Attributes!$1:$1,0)-1),"#",$B172*$B$1&amp;"-"&amp;$C172*$B$1)</f>
        <v>Reduce cooldown of Instant Regrowth by 9-14.1 seconds (unique)</v>
      </c>
    </row>
    <row r="173" spans="1:7">
      <c r="A173" s="14">
        <v>-11</v>
      </c>
      <c r="E173" s="38" t="str">
        <f ca="1">IFERROR(OFFSET(Attributes!$A$1,MATCH(Rare!$A173,Attributes!$A:$A,0)-1,MATCH("Abbr",Attributes!$1:$1,0)-1),"")</f>
        <v/>
      </c>
      <c r="F173" s="57" t="s">
        <v>22</v>
      </c>
      <c r="G173" s="40" t="s">
        <v>509</v>
      </c>
    </row>
    <row r="174" spans="1:7">
      <c r="E174" s="38" t="str">
        <f ca="1">IFERROR(OFFSET(Attributes!$A$1,MATCH(Rare!$A174,Attributes!$A:$A,0)-1,MATCH("Abbr",Attributes!$1:$1,0)-1),"")</f>
        <v/>
      </c>
      <c r="F174" s="62"/>
      <c r="G174" s="40"/>
    </row>
    <row r="175" spans="1:7">
      <c r="A175" s="14">
        <v>-2</v>
      </c>
      <c r="E175" s="38" t="str">
        <f ca="1">IFERROR(OFFSET(Attributes!$A$1,MATCH(Rare!$A175,Attributes!$A:$A,0)-1,MATCH("Abbr",Attributes!$1:$1,0)-1),"")</f>
        <v/>
      </c>
      <c r="F175" s="55" t="s">
        <v>23</v>
      </c>
      <c r="G175" s="40" t="s">
        <v>510</v>
      </c>
    </row>
    <row r="176" spans="1:7">
      <c r="A176" s="14">
        <v>4</v>
      </c>
      <c r="B176" s="14">
        <v>5</v>
      </c>
      <c r="C176" s="14">
        <v>10</v>
      </c>
      <c r="D176" s="38">
        <f ca="1">OFFSET(Attributes!$A$1,MATCH(Rare!$A176,Attributes!$A:$A,0)-1,MATCH("Type",Attributes!$1:$1,0)-1)</f>
        <v>1</v>
      </c>
      <c r="E176" s="38" t="str">
        <f ca="1">IFERROR(OFFSET(Attributes!$A$1,MATCH(Rare!$A176,Attributes!$A:$A,0)-1,MATCH("Abbr",Attributes!$1:$1,0)-1),"")</f>
        <v>STR</v>
      </c>
      <c r="F176" s="53" t="str">
        <f ca="1">SUBSTITUTE(OFFSET(Attributes!$A$1,MATCH($A176,Attributes!$A:$A,0)-1,MATCH("Attr CN",Attributes!$1:$1,0)-1),"#",$B176*$B$1&amp;"-"&amp;$C176*$B$1)</f>
        <v>+15-30力量</v>
      </c>
      <c r="G176" s="26" t="str">
        <f ca="1">SUBSTITUTE(OFFSET(Attributes!$A$1,MATCH($A176,Attributes!$A:$A,0)-1,MATCH("Attr EN",Attributes!$1:$1,0)-1),"#",$B176*$B$1&amp;"-"&amp;$C176*$B$1)</f>
        <v>+15-30 Strength</v>
      </c>
    </row>
    <row r="177" spans="1:7">
      <c r="A177" s="14">
        <v>9</v>
      </c>
      <c r="B177" s="14">
        <v>5</v>
      </c>
      <c r="C177" s="14">
        <v>10</v>
      </c>
      <c r="D177" s="38">
        <f ca="1">OFFSET(Attributes!$A$1,MATCH(Rare!$A177,Attributes!$A:$A,0)-1,MATCH("Type",Attributes!$1:$1,0)-1)</f>
        <v>1</v>
      </c>
      <c r="E177" s="38" t="str">
        <f ca="1">IFERROR(OFFSET(Attributes!$A$1,MATCH(Rare!$A177,Attributes!$A:$A,0)-1,MATCH("Abbr",Attributes!$1:$1,0)-1),"")</f>
        <v>AP</v>
      </c>
      <c r="F177" s="53" t="str">
        <f ca="1">SUBSTITUTE(OFFSET(Attributes!$A$1,MATCH($A177,Attributes!$A:$A,0)-1,MATCH("Attr CN",Attributes!$1:$1,0)-1),"#",$B177*$B$1&amp;"-"&amp;$C177*$B$1)</f>
        <v>+15-30攻击强度</v>
      </c>
      <c r="G177" s="26" t="str">
        <f ca="1">SUBSTITUTE(OFFSET(Attributes!$A$1,MATCH($A177,Attributes!$A:$A,0)-1,MATCH("Attr EN",Attributes!$1:$1,0)-1),"#",$B177*$B$1&amp;"-"&amp;$C177*$B$1)</f>
        <v>+15-30 Attack power</v>
      </c>
    </row>
    <row r="178" spans="1:7">
      <c r="A178" s="14">
        <v>11</v>
      </c>
      <c r="B178" s="14">
        <v>0.03</v>
      </c>
      <c r="C178" s="14">
        <v>0.05</v>
      </c>
      <c r="D178" s="38">
        <f ca="1">OFFSET(Attributes!$A$1,MATCH(Rare!$A178,Attributes!$A:$A,0)-1,MATCH("Type",Attributes!$1:$1,0)-1)</f>
        <v>1</v>
      </c>
      <c r="E178" s="38" t="str">
        <f ca="1">IFERROR(OFFSET(Attributes!$A$1,MATCH(Rare!$A178,Attributes!$A:$A,0)-1,MATCH("Abbr",Attributes!$1:$1,0)-1),"")</f>
        <v>CRIT</v>
      </c>
      <c r="F178" s="53" t="str">
        <f ca="1">SUBSTITUTE(OFFSET(Attributes!$A$1,MATCH($A178,Attributes!$A:$A,0)-1,MATCH("Attr CN",Attributes!$1:$1,0)-1),"#",$B178*$B$1&amp;"-"&amp;$C178*$B$1)</f>
        <v>+0.09-0.15攻击暴击</v>
      </c>
      <c r="G178" s="26" t="str">
        <f ca="1">SUBSTITUTE(OFFSET(Attributes!$A$1,MATCH($A178,Attributes!$A:$A,0)-1,MATCH("Attr EN",Attributes!$1:$1,0)-1),"#",$B178*$B$1&amp;"-"&amp;$C178*$B$1)</f>
        <v>+0.09-0.15 Attack critical</v>
      </c>
    </row>
    <row r="179" spans="1:7">
      <c r="A179" s="14">
        <v>39</v>
      </c>
      <c r="B179" s="14">
        <v>0.4</v>
      </c>
      <c r="C179" s="14">
        <v>0.6</v>
      </c>
      <c r="D179" s="38">
        <f ca="1">OFFSET(Attributes!$A$1,MATCH(Rare!$A179,Attributes!$A:$A,0)-1,MATCH("Type",Attributes!$1:$1,0)-1)</f>
        <v>2</v>
      </c>
      <c r="E179" s="38" t="str">
        <f ca="1">IFERROR(OFFSET(Attributes!$A$1,MATCH(Rare!$A179,Attributes!$A:$A,0)-1,MATCH("Abbr",Attributes!$1:$1,0)-1),"")</f>
        <v>BM_VALOR</v>
      </c>
      <c r="F179" s="59" t="str">
        <f ca="1">SUBSTITUTE(OFFSET(Attributes!$A$1,MATCH($A179,Attributes!$A:$A,0)-1,MATCH("Attr CN",Attributes!$1:$1,0)-1),"#",$B179*$B$1&amp;"-"&amp;$C179*$B$1)</f>
        <v>勇气点数的获取速度提升1.2-1.8</v>
      </c>
      <c r="G179" s="26" t="str">
        <f ca="1">SUBSTITUTE(OFFSET(Attributes!$A$1,MATCH($A179,Attributes!$A:$A,0)-1,MATCH("Attr EN",Attributes!$1:$1,0)-1),"#",$B179*$B$1&amp;"-"&amp;$C179*$B$1)</f>
        <v>Regenerates 1.2-1.8 more valor points</v>
      </c>
    </row>
    <row r="180" spans="1:7">
      <c r="A180" s="14">
        <v>-11</v>
      </c>
      <c r="E180" s="38" t="str">
        <f ca="1">IFERROR(OFFSET(Attributes!$A$1,MATCH(Rare!$A180,Attributes!$A:$A,0)-1,MATCH("Abbr",Attributes!$1:$1,0)-1),"")</f>
        <v/>
      </c>
      <c r="F180" s="57" t="s">
        <v>24</v>
      </c>
      <c r="G180" s="40" t="s">
        <v>511</v>
      </c>
    </row>
    <row r="181" spans="1:7">
      <c r="E181" s="38" t="str">
        <f ca="1">IFERROR(OFFSET(Attributes!$A$1,MATCH(Rare!$A181,Attributes!$A:$A,0)-1,MATCH("Abbr",Attributes!$1:$1,0)-1),"")</f>
        <v/>
      </c>
      <c r="F181" s="62"/>
      <c r="G181" s="40"/>
    </row>
    <row r="182" spans="1:7">
      <c r="A182" s="14">
        <v>-2</v>
      </c>
      <c r="E182" s="38" t="str">
        <f ca="1">IFERROR(OFFSET(Attributes!$A$1,MATCH(Rare!$A182,Attributes!$A:$A,0)-1,MATCH("Abbr",Attributes!$1:$1,0)-1),"")</f>
        <v/>
      </c>
      <c r="F182" s="55" t="s">
        <v>25</v>
      </c>
      <c r="G182" s="40" t="s">
        <v>512</v>
      </c>
    </row>
    <row r="183" spans="1:7">
      <c r="A183" s="14">
        <v>13</v>
      </c>
      <c r="B183" s="14">
        <v>5</v>
      </c>
      <c r="C183" s="14">
        <v>10</v>
      </c>
      <c r="D183" s="38">
        <f ca="1">OFFSET(Attributes!$A$1,MATCH(Rare!$A183,Attributes!$A:$A,0)-1,MATCH("Type",Attributes!$1:$1,0)-1)</f>
        <v>1</v>
      </c>
      <c r="E183" s="38" t="str">
        <f ca="1">IFERROR(OFFSET(Attributes!$A$1,MATCH(Rare!$A183,Attributes!$A:$A,0)-1,MATCH("Abbr",Attributes!$1:$1,0)-1),"")</f>
        <v>AGI</v>
      </c>
      <c r="F183" s="53" t="str">
        <f ca="1">SUBSTITUTE(OFFSET(Attributes!$A$1,MATCH($A183,Attributes!$A:$A,0)-1,MATCH("Attr CN",Attributes!$1:$1,0)-1),"#",$B183*$B$1&amp;"-"&amp;$C183*$B$1)</f>
        <v>+15-30敏捷</v>
      </c>
      <c r="G183" s="26" t="str">
        <f ca="1">SUBSTITUTE(OFFSET(Attributes!$A$1,MATCH($A183,Attributes!$A:$A,0)-1,MATCH("Attr EN",Attributes!$1:$1,0)-1),"#",$B183*$B$1&amp;"-"&amp;$C183*$B$1)</f>
        <v>+15-30 Agility</v>
      </c>
    </row>
    <row r="184" spans="1:7">
      <c r="A184" s="14">
        <v>12</v>
      </c>
      <c r="B184" s="14">
        <v>3</v>
      </c>
      <c r="C184" s="14">
        <v>5</v>
      </c>
      <c r="D184" s="38">
        <f ca="1">OFFSET(Attributes!$A$1,MATCH(Rare!$A184,Attributes!$A:$A,0)-1,MATCH("Type",Attributes!$1:$1,0)-1)</f>
        <v>1</v>
      </c>
      <c r="E184" s="38" t="str">
        <f ca="1">IFERROR(OFFSET(Attributes!$A$1,MATCH(Rare!$A184,Attributes!$A:$A,0)-1,MATCH("Abbr",Attributes!$1:$1,0)-1),"")</f>
        <v>IAS</v>
      </c>
      <c r="F184" s="53" t="str">
        <f ca="1">SUBSTITUTE(OFFSET(Attributes!$A$1,MATCH($A184,Attributes!$A:$A,0)-1,MATCH("Attr CN",Attributes!$1:$1,0)-1),"#",$B184*$B$1&amp;"-"&amp;$C184*$B$1)</f>
        <v>+9-15%攻击速度</v>
      </c>
      <c r="G184" s="26" t="str">
        <f ca="1">SUBSTITUTE(OFFSET(Attributes!$A$1,MATCH($A184,Attributes!$A:$A,0)-1,MATCH("Attr EN",Attributes!$1:$1,0)-1),"#",$B184*$B$1&amp;"-"&amp;$C184*$B$1)</f>
        <v>+9-15% Attack speed</v>
      </c>
    </row>
    <row r="185" spans="1:7">
      <c r="A185" s="14">
        <v>66</v>
      </c>
      <c r="B185" s="14">
        <v>0</v>
      </c>
      <c r="C185" s="14">
        <v>0</v>
      </c>
      <c r="D185" s="38">
        <f ca="1">OFFSET(Attributes!$A$1,MATCH(Rare!$A185,Attributes!$A:$A,0)-1,MATCH("Type",Attributes!$1:$1,0)-1)</f>
        <v>3</v>
      </c>
      <c r="E185" s="38" t="str">
        <f ca="1">IFERROR(OFFSET(Attributes!$A$1,MATCH(Rare!$A185,Attributes!$A:$A,0)-1,MATCH("Abbr",Attributes!$1:$1,0)-1),"")</f>
        <v>RG_ONESHOT</v>
      </c>
      <c r="F185" s="58" t="str">
        <f ca="1">SUBSTITUTE(OFFSET(Attributes!$A$1,MATCH($A185,Attributes!$A:$A,0)-1,MATCH("Attr CN",Attributes!$1:$1,0)-1),"#",$B185*$B$1&amp;"-"&amp;$C185*$B$1)</f>
        <v>对生命值少于自己的目标造成一击必杀0-0</v>
      </c>
      <c r="G185" s="26" t="str">
        <f ca="1">SUBSTITUTE(OFFSET(Attributes!$A$1,MATCH($A185,Attributes!$A:$A,0)-1,MATCH("Attr EN",Attributes!$1:$1,0)-1),"#",$B185*$B$1&amp;"-"&amp;$C185*$B$1)</f>
        <v>One-shot target when it's HP is less than yours0-0</v>
      </c>
    </row>
    <row r="186" spans="1:7">
      <c r="A186" s="14">
        <v>65</v>
      </c>
      <c r="B186" s="14">
        <v>0.04</v>
      </c>
      <c r="C186" s="14">
        <v>0.06</v>
      </c>
      <c r="D186" s="38">
        <f ca="1">OFFSET(Attributes!$A$1,MATCH(Rare!$A186,Attributes!$A:$A,0)-1,MATCH("Type",Attributes!$1:$1,0)-1)</f>
        <v>2</v>
      </c>
      <c r="E186" s="38" t="str">
        <f ca="1">IFERROR(OFFSET(Attributes!$A$1,MATCH(Rare!$A186,Attributes!$A:$A,0)-1,MATCH("Abbr",Attributes!$1:$1,0)-1),"")</f>
        <v>RG_RUSH</v>
      </c>
      <c r="F186" s="56" t="str">
        <f ca="1">SUBSTITUTE(OFFSET(Attributes!$A$1,MATCH($A186,Attributes!$A:$A,0)-1,MATCH("Attr CN",Attributes!$1:$1,0)-1),"#",$B186*$B$1&amp;"-"&amp;$C186*$B$1)</f>
        <v>对生命值少于30%的目标造成0.12-0.18的额外伤害</v>
      </c>
      <c r="G186" s="26" t="str">
        <f ca="1">SUBSTITUTE(OFFSET(Attributes!$A$1,MATCH($A186,Attributes!$A:$A,0)-1,MATCH("Attr EN",Attributes!$1:$1,0)-1),"#",$B186*$B$1&amp;"-"&amp;$C186*$B$1)</f>
        <v>Sinister Strike and Eviscerate deal 0.12-0.18 extra damage to target below 30% max HP</v>
      </c>
    </row>
    <row r="187" spans="1:7">
      <c r="A187" s="14">
        <v>90</v>
      </c>
      <c r="B187" s="14">
        <v>0.03</v>
      </c>
      <c r="C187" s="14">
        <v>0.06</v>
      </c>
      <c r="D187" s="38">
        <f ca="1">OFFSET(Attributes!$A$1,MATCH(Rare!$A187,Attributes!$A:$A,0)-1,MATCH("Type",Attributes!$1:$1,0)-1)</f>
        <v>2</v>
      </c>
      <c r="E187" s="38" t="str">
        <f ca="1">IFERROR(OFFSET(Attributes!$A$1,MATCH(Rare!$A187,Attributes!$A:$A,0)-1,MATCH("Abbr",Attributes!$1:$1,0)-1),"")</f>
        <v>RG_PARALZ</v>
      </c>
      <c r="F187" s="56" t="str">
        <f ca="1">SUBSTITUTE(OFFSET(Attributes!$A$1,MATCH($A187,Attributes!$A:$A,0)-1,MATCH("Attr CN",Attributes!$1:$1,0)-1),"#",$B187*$B$1&amp;"-"&amp;$C187*$B$1)</f>
        <v>邪恶攻击有0.09-0.18的几率造成麻痹效果，降低目标施法速度20%，并获得一个额外的连击点</v>
      </c>
      <c r="G187" s="26" t="str">
        <f ca="1">SUBSTITUTE(OFFSET(Attributes!$A$1,MATCH($A187,Attributes!$A:$A,0)-1,MATCH("Attr EN",Attributes!$1:$1,0)-1),"#",$B187*$B$1&amp;"-"&amp;$C187*$B$1)</f>
        <v>Sinister Strike has a 0.09-0.18 chance to paralyze target, reduce target spell haste by 20% and gain an extra combo point</v>
      </c>
    </row>
    <row r="188" spans="1:7">
      <c r="A188" s="14">
        <v>-11</v>
      </c>
      <c r="E188" s="38" t="str">
        <f ca="1">IFERROR(OFFSET(Attributes!$A$1,MATCH(Rare!$A188,Attributes!$A:$A,0)-1,MATCH("Abbr",Attributes!$1:$1,0)-1),"")</f>
        <v/>
      </c>
      <c r="F188" s="57" t="s">
        <v>26</v>
      </c>
      <c r="G188" s="40" t="s">
        <v>513</v>
      </c>
    </row>
    <row r="189" spans="1:7">
      <c r="E189" s="38" t="str">
        <f ca="1">IFERROR(OFFSET(Attributes!$A$1,MATCH(Rare!$A189,Attributes!$A:$A,0)-1,MATCH("Abbr",Attributes!$1:$1,0)-1),"")</f>
        <v/>
      </c>
      <c r="F189" s="62"/>
      <c r="G189" s="40"/>
    </row>
    <row r="190" spans="1:7">
      <c r="A190" s="14">
        <v>-2</v>
      </c>
      <c r="E190" s="38" t="str">
        <f ca="1">IFERROR(OFFSET(Attributes!$A$1,MATCH(Rare!$A190,Attributes!$A:$A,0)-1,MATCH("Abbr",Attributes!$1:$1,0)-1),"")</f>
        <v/>
      </c>
      <c r="F190" s="55" t="s">
        <v>27</v>
      </c>
      <c r="G190" s="40" t="s">
        <v>514</v>
      </c>
    </row>
    <row r="191" spans="1:7">
      <c r="A191" s="14">
        <v>13</v>
      </c>
      <c r="B191" s="14">
        <v>5</v>
      </c>
      <c r="C191" s="14">
        <v>8</v>
      </c>
      <c r="D191" s="38">
        <f ca="1">OFFSET(Attributes!$A$1,MATCH(Rare!$A191,Attributes!$A:$A,0)-1,MATCH("Type",Attributes!$1:$1,0)-1)</f>
        <v>1</v>
      </c>
      <c r="E191" s="38" t="str">
        <f ca="1">IFERROR(OFFSET(Attributes!$A$1,MATCH(Rare!$A191,Attributes!$A:$A,0)-1,MATCH("Abbr",Attributes!$1:$1,0)-1),"")</f>
        <v>AGI</v>
      </c>
      <c r="F191" s="53" t="str">
        <f ca="1">SUBSTITUTE(OFFSET(Attributes!$A$1,MATCH($A191,Attributes!$A:$A,0)-1,MATCH("Attr CN",Attributes!$1:$1,0)-1),"#",$B191*$B$1&amp;"-"&amp;$C191*$B$1)</f>
        <v>+15-24敏捷</v>
      </c>
      <c r="G191" s="26" t="str">
        <f ca="1">SUBSTITUTE(OFFSET(Attributes!$A$1,MATCH($A191,Attributes!$A:$A,0)-1,MATCH("Attr EN",Attributes!$1:$1,0)-1),"#",$B191*$B$1&amp;"-"&amp;$C191*$B$1)</f>
        <v>+15-24 Agility</v>
      </c>
    </row>
    <row r="192" spans="1:7">
      <c r="A192" s="14">
        <v>12</v>
      </c>
      <c r="B192" s="14">
        <v>3</v>
      </c>
      <c r="C192" s="14">
        <v>5</v>
      </c>
      <c r="D192" s="38">
        <f ca="1">OFFSET(Attributes!$A$1,MATCH(Rare!$A192,Attributes!$A:$A,0)-1,MATCH("Type",Attributes!$1:$1,0)-1)</f>
        <v>1</v>
      </c>
      <c r="E192" s="38" t="str">
        <f ca="1">IFERROR(OFFSET(Attributes!$A$1,MATCH(Rare!$A192,Attributes!$A:$A,0)-1,MATCH("Abbr",Attributes!$1:$1,0)-1),"")</f>
        <v>IAS</v>
      </c>
      <c r="F192" s="53" t="str">
        <f ca="1">SUBSTITUTE(OFFSET(Attributes!$A$1,MATCH($A192,Attributes!$A:$A,0)-1,MATCH("Attr CN",Attributes!$1:$1,0)-1),"#",$B192*$B$1&amp;"-"&amp;$C192*$B$1)</f>
        <v>+9-15%攻击速度</v>
      </c>
      <c r="G192" s="26" t="str">
        <f ca="1">SUBSTITUTE(OFFSET(Attributes!$A$1,MATCH($A192,Attributes!$A:$A,0)-1,MATCH("Attr EN",Attributes!$1:$1,0)-1),"#",$B192*$B$1&amp;"-"&amp;$C192*$B$1)</f>
        <v>+9-15% Attack speed</v>
      </c>
    </row>
    <row r="193" spans="1:7">
      <c r="A193" s="14">
        <v>11</v>
      </c>
      <c r="B193" s="14">
        <v>0.03</v>
      </c>
      <c r="C193" s="14">
        <v>0.05</v>
      </c>
      <c r="D193" s="38">
        <f ca="1">OFFSET(Attributes!$A$1,MATCH(Rare!$A193,Attributes!$A:$A,0)-1,MATCH("Type",Attributes!$1:$1,0)-1)</f>
        <v>1</v>
      </c>
      <c r="E193" s="38" t="str">
        <f ca="1">IFERROR(OFFSET(Attributes!$A$1,MATCH(Rare!$A193,Attributes!$A:$A,0)-1,MATCH("Abbr",Attributes!$1:$1,0)-1),"")</f>
        <v>CRIT</v>
      </c>
      <c r="F193" s="53" t="str">
        <f ca="1">SUBSTITUTE(OFFSET(Attributes!$A$1,MATCH($A193,Attributes!$A:$A,0)-1,MATCH("Attr CN",Attributes!$1:$1,0)-1),"#",$B193*$B$1&amp;"-"&amp;$C193*$B$1)</f>
        <v>+0.09-0.15攻击暴击</v>
      </c>
      <c r="G193" s="26" t="str">
        <f ca="1">SUBSTITUTE(OFFSET(Attributes!$A$1,MATCH($A193,Attributes!$A:$A,0)-1,MATCH("Attr EN",Attributes!$1:$1,0)-1),"#",$B193*$B$1&amp;"-"&amp;$C193*$B$1)</f>
        <v>+0.09-0.15 Attack critical</v>
      </c>
    </row>
    <row r="194" spans="1:7">
      <c r="A194" s="14">
        <v>24</v>
      </c>
      <c r="B194" s="14">
        <v>10</v>
      </c>
      <c r="C194" s="14">
        <v>20</v>
      </c>
      <c r="D194" s="38">
        <f ca="1">OFFSET(Attributes!$A$1,MATCH(Rare!$A194,Attributes!$A:$A,0)-1,MATCH("Type",Attributes!$1:$1,0)-1)</f>
        <v>1</v>
      </c>
      <c r="E194" s="38" t="str">
        <f ca="1">IFERROR(OFFSET(Attributes!$A$1,MATCH(Rare!$A194,Attributes!$A:$A,0)-1,MATCH("Abbr",Attributes!$1:$1,0)-1),"")</f>
        <v>MS</v>
      </c>
      <c r="F194" s="53" t="str">
        <f ca="1">SUBSTITUTE(OFFSET(Attributes!$A$1,MATCH($A194,Attributes!$A:$A,0)-1,MATCH("Attr CN",Attributes!$1:$1,0)-1),"#",$B194*$B$1&amp;"-"&amp;$C194*$B$1)</f>
        <v>+30-60移动速度</v>
      </c>
      <c r="G194" s="26" t="str">
        <f ca="1">SUBSTITUTE(OFFSET(Attributes!$A$1,MATCH($A194,Attributes!$A:$A,0)-1,MATCH("Attr EN",Attributes!$1:$1,0)-1),"#",$B194*$B$1&amp;"-"&amp;$C194*$B$1)</f>
        <v>+30-60 Movement speed</v>
      </c>
    </row>
    <row r="195" spans="1:7">
      <c r="A195" s="14">
        <v>94</v>
      </c>
      <c r="B195" s="14">
        <v>0.7</v>
      </c>
      <c r="C195" s="14">
        <v>1</v>
      </c>
      <c r="D195" s="38">
        <f ca="1">OFFSET(Attributes!$A$1,MATCH(Rare!$A195,Attributes!$A:$A,0)-1,MATCH("Type",Attributes!$1:$1,0)-1)</f>
        <v>2</v>
      </c>
      <c r="E195" s="38" t="str">
        <f ca="1">IFERROR(OFFSET(Attributes!$A$1,MATCH(Rare!$A195,Attributes!$A:$A,0)-1,MATCH("Abbr",Attributes!$1:$1,0)-1),"")</f>
        <v>DK_ARROW</v>
      </c>
      <c r="F195" s="56" t="str">
        <f ca="1">SUBSTITUTE(OFFSET(Attributes!$A$1,MATCH($A195,Attributes!$A:$A,0)-1,MATCH("Attr CN",Attributes!$1:$1,0)-1),"#",$B195*$B$1&amp;"-"&amp;$C195*$B$1)</f>
        <v>黑箭数量增加2.1-3枝</v>
      </c>
      <c r="G195" s="26" t="str">
        <f ca="1">SUBSTITUTE(OFFSET(Attributes!$A$1,MATCH($A195,Attributes!$A:$A,0)-1,MATCH("Attr EN",Attributes!$1:$1,0)-1),"#",$B195*$B$1&amp;"-"&amp;$C195*$B$1)</f>
        <v>Number of Dark Arrows increased by 2.1-3 (unique)</v>
      </c>
    </row>
    <row r="196" spans="1:7">
      <c r="A196" s="14">
        <v>-11</v>
      </c>
      <c r="E196" s="38" t="str">
        <f ca="1">IFERROR(OFFSET(Attributes!$A$1,MATCH(Rare!$A196,Attributes!$A:$A,0)-1,MATCH("Abbr",Attributes!$1:$1,0)-1),"")</f>
        <v/>
      </c>
      <c r="F196" s="57" t="s">
        <v>28</v>
      </c>
      <c r="G196" s="40" t="s">
        <v>515</v>
      </c>
    </row>
    <row r="197" spans="1:7">
      <c r="E197" s="38" t="str">
        <f ca="1">IFERROR(OFFSET(Attributes!$A$1,MATCH(Rare!$A197,Attributes!$A:$A,0)-1,MATCH("Abbr",Attributes!$1:$1,0)-1),"")</f>
        <v/>
      </c>
      <c r="F197" s="62"/>
      <c r="G197" s="40"/>
    </row>
    <row r="198" spans="1:7">
      <c r="A198" s="14">
        <v>-2</v>
      </c>
      <c r="E198" s="38" t="str">
        <f ca="1">IFERROR(OFFSET(Attributes!$A$1,MATCH(Rare!$A198,Attributes!$A:$A,0)-1,MATCH("Abbr",Attributes!$1:$1,0)-1),"")</f>
        <v/>
      </c>
      <c r="F198" s="55" t="s">
        <v>29</v>
      </c>
      <c r="G198" s="40" t="s">
        <v>516</v>
      </c>
    </row>
    <row r="199" spans="1:7">
      <c r="A199" s="14">
        <v>14</v>
      </c>
      <c r="B199" s="14">
        <v>5</v>
      </c>
      <c r="C199" s="14">
        <v>10</v>
      </c>
      <c r="D199" s="38">
        <f ca="1">OFFSET(Attributes!$A$1,MATCH(Rare!$A199,Attributes!$A:$A,0)-1,MATCH("Type",Attributes!$1:$1,0)-1)</f>
        <v>1</v>
      </c>
      <c r="E199" s="38" t="str">
        <f ca="1">IFERROR(OFFSET(Attributes!$A$1,MATCH(Rare!$A199,Attributes!$A:$A,0)-1,MATCH("Abbr",Attributes!$1:$1,0)-1),"")</f>
        <v>INT</v>
      </c>
      <c r="F199" s="53" t="str">
        <f ca="1">SUBSTITUTE(OFFSET(Attributes!$A$1,MATCH($A199,Attributes!$A:$A,0)-1,MATCH("Attr CN",Attributes!$1:$1,0)-1),"#",$B199*$B$1&amp;"-"&amp;$C199*$B$1)</f>
        <v>+15-30智力</v>
      </c>
      <c r="G199" s="26" t="str">
        <f ca="1">SUBSTITUTE(OFFSET(Attributes!$A$1,MATCH($A199,Attributes!$A:$A,0)-1,MATCH("Attr EN",Attributes!$1:$1,0)-1),"#",$B199*$B$1&amp;"-"&amp;$C199*$B$1)</f>
        <v>+15-30 Intelligence</v>
      </c>
    </row>
    <row r="200" spans="1:7">
      <c r="A200" s="14">
        <v>19</v>
      </c>
      <c r="B200" s="14">
        <v>0.03</v>
      </c>
      <c r="C200" s="14">
        <v>0.05</v>
      </c>
      <c r="D200" s="38">
        <f ca="1">OFFSET(Attributes!$A$1,MATCH(Rare!$A200,Attributes!$A:$A,0)-1,MATCH("Type",Attributes!$1:$1,0)-1)</f>
        <v>1</v>
      </c>
      <c r="E200" s="38" t="str">
        <f ca="1">IFERROR(OFFSET(Attributes!$A$1,MATCH(Rare!$A200,Attributes!$A:$A,0)-1,MATCH("Abbr",Attributes!$1:$1,0)-1),"")</f>
        <v>SHASTE</v>
      </c>
      <c r="F200" s="53" t="str">
        <f ca="1">SUBSTITUTE(OFFSET(Attributes!$A$1,MATCH($A200,Attributes!$A:$A,0)-1,MATCH("Attr CN",Attributes!$1:$1,0)-1),"#",$B200*$B$1&amp;"-"&amp;$C200*$B$1)</f>
        <v>+0.09-0.15法术急速</v>
      </c>
      <c r="G200" s="26" t="str">
        <f ca="1">SUBSTITUTE(OFFSET(Attributes!$A$1,MATCH($A200,Attributes!$A:$A,0)-1,MATCH("Attr EN",Attributes!$1:$1,0)-1),"#",$B200*$B$1&amp;"-"&amp;$C200*$B$1)</f>
        <v>+0.09-0.15 Spell haste</v>
      </c>
    </row>
    <row r="201" spans="1:7">
      <c r="A201" s="14">
        <v>96</v>
      </c>
      <c r="B201" s="14">
        <v>0.02</v>
      </c>
      <c r="C201" s="14">
        <v>0.04</v>
      </c>
      <c r="D201" s="38">
        <f ca="1">OFFSET(Attributes!$A$1,MATCH(Rare!$A201,Attributes!$A:$A,0)-1,MATCH("Type",Attributes!$1:$1,0)-1)</f>
        <v>2</v>
      </c>
      <c r="E201" s="38" t="str">
        <f ca="1">IFERROR(OFFSET(Attributes!$A$1,MATCH(Rare!$A201,Attributes!$A:$A,0)-1,MATCH("Abbr",Attributes!$1:$1,0)-1),"")</f>
        <v>MG_FDMG</v>
      </c>
      <c r="F201" s="56" t="str">
        <f ca="1">SUBSTITUTE(OFFSET(Attributes!$A$1,MATCH($A201,Attributes!$A:$A,0)-1,MATCH("Attr CN",Attributes!$1:$1,0)-1),"#",$B201*$B$1&amp;"-"&amp;$C201*$B$1)</f>
        <v>提高冰冷法术的伤害0.06-0.12</v>
      </c>
      <c r="G201" s="26" t="str">
        <f ca="1">SUBSTITUTE(OFFSET(Attributes!$A$1,MATCH($A201,Attributes!$A:$A,0)-1,MATCH("Attr EN",Attributes!$1:$1,0)-1),"#",$B201*$B$1&amp;"-"&amp;$C201*$B$1)</f>
        <v>Increase ice spell damage by 0.06-0.12</v>
      </c>
    </row>
    <row r="202" spans="1:7">
      <c r="A202" s="14">
        <v>70</v>
      </c>
      <c r="B202" s="14">
        <v>0.01</v>
      </c>
      <c r="C202" s="14">
        <v>0.02</v>
      </c>
      <c r="D202" s="38">
        <f ca="1">OFFSET(Attributes!$A$1,MATCH(Rare!$A202,Attributes!$A:$A,0)-1,MATCH("Type",Attributes!$1:$1,0)-1)</f>
        <v>2</v>
      </c>
      <c r="E202" s="38" t="str">
        <f ca="1">IFERROR(OFFSET(Attributes!$A$1,MATCH(Rare!$A202,Attributes!$A:$A,0)-1,MATCH("Abbr",Attributes!$1:$1,0)-1),"")</f>
        <v>MG_BLZ</v>
      </c>
      <c r="F202" s="56" t="str">
        <f ca="1">SUBSTITUTE(OFFSET(Attributes!$A$1,MATCH($A202,Attributes!$A:$A,0)-1,MATCH("Attr CN",Attributes!$1:$1,0)-1),"#",$B202*$B$1&amp;"-"&amp;$C202*$B$1)</f>
        <v>暴风雪造成伤害时，有0.03-0.06的几率对目标立即施放寒冰箭</v>
      </c>
      <c r="G202" s="26" t="str">
        <f ca="1">SUBSTITUTE(OFFSET(Attributes!$A$1,MATCH($A202,Attributes!$A:$A,0)-1,MATCH("Attr EN",Attributes!$1:$1,0)-1),"#",$B202*$B$1&amp;"-"&amp;$C202*$B$1)</f>
        <v>0.03-0.06 chance to cast an instant Frost Bolt to targets damaged by Blizzard</v>
      </c>
    </row>
    <row r="203" spans="1:7">
      <c r="A203" s="14">
        <v>-11</v>
      </c>
      <c r="E203" s="38" t="str">
        <f ca="1">IFERROR(OFFSET(Attributes!$A$1,MATCH(Rare!$A203,Attributes!$A:$A,0)-1,MATCH("Abbr",Attributes!$1:$1,0)-1),"")</f>
        <v/>
      </c>
      <c r="F203" s="57" t="s">
        <v>30</v>
      </c>
      <c r="G203" s="40" t="s">
        <v>517</v>
      </c>
    </row>
    <row r="204" spans="1:7">
      <c r="E204" s="38" t="str">
        <f ca="1">IFERROR(OFFSET(Attributes!$A$1,MATCH(Rare!$A204,Attributes!$A:$A,0)-1,MATCH("Abbr",Attributes!$1:$1,0)-1),"")</f>
        <v/>
      </c>
      <c r="F204" s="62"/>
      <c r="G204" s="40"/>
    </row>
    <row r="205" spans="1:7">
      <c r="A205" s="14">
        <v>-2</v>
      </c>
      <c r="E205" s="38" t="str">
        <f ca="1">IFERROR(OFFSET(Attributes!$A$1,MATCH(Rare!$A205,Attributes!$A:$A,0)-1,MATCH("Abbr",Attributes!$1:$1,0)-1),"")</f>
        <v/>
      </c>
      <c r="F205" s="55" t="s">
        <v>31</v>
      </c>
      <c r="G205" s="40" t="s">
        <v>518</v>
      </c>
    </row>
    <row r="206" spans="1:7">
      <c r="A206" s="14">
        <v>21</v>
      </c>
      <c r="B206" s="14">
        <v>125</v>
      </c>
      <c r="C206" s="14">
        <v>250</v>
      </c>
      <c r="D206" s="38">
        <f ca="1">OFFSET(Attributes!$A$1,MATCH(Rare!$A206,Attributes!$A:$A,0)-1,MATCH("Type",Attributes!$1:$1,0)-1)</f>
        <v>1</v>
      </c>
      <c r="E206" s="38" t="str">
        <f ca="1">IFERROR(OFFSET(Attributes!$A$1,MATCH(Rare!$A206,Attributes!$A:$A,0)-1,MATCH("Abbr",Attributes!$1:$1,0)-1),"")</f>
        <v>HP</v>
      </c>
      <c r="F206" s="53" t="str">
        <f ca="1">SUBSTITUTE(OFFSET(Attributes!$A$1,MATCH($A206,Attributes!$A:$A,0)-1,MATCH("Attr CN",Attributes!$1:$1,0)-1),"#",$B206*$B$1&amp;"-"&amp;$C206*$B$1)</f>
        <v>+375-750生命上限</v>
      </c>
      <c r="G206" s="26" t="str">
        <f ca="1">SUBSTITUTE(OFFSET(Attributes!$A$1,MATCH($A206,Attributes!$A:$A,0)-1,MATCH("Attr EN",Attributes!$1:$1,0)-1),"#",$B206*$B$1&amp;"-"&amp;$C206*$B$1)</f>
        <v>+375-750 Max HP</v>
      </c>
    </row>
    <row r="207" spans="1:7">
      <c r="A207" s="14">
        <v>18</v>
      </c>
      <c r="B207" s="14">
        <v>5</v>
      </c>
      <c r="C207" s="14">
        <v>10</v>
      </c>
      <c r="D207" s="38">
        <f ca="1">OFFSET(Attributes!$A$1,MATCH(Rare!$A207,Attributes!$A:$A,0)-1,MATCH("Type",Attributes!$1:$1,0)-1)</f>
        <v>1</v>
      </c>
      <c r="E207" s="38" t="str">
        <f ca="1">IFERROR(OFFSET(Attributes!$A$1,MATCH(Rare!$A207,Attributes!$A:$A,0)-1,MATCH("Abbr",Attributes!$1:$1,0)-1),"")</f>
        <v>SP</v>
      </c>
      <c r="F207" s="53" t="str">
        <f ca="1">SUBSTITUTE(OFFSET(Attributes!$A$1,MATCH($A207,Attributes!$A:$A,0)-1,MATCH("Attr CN",Attributes!$1:$1,0)-1),"#",$B207*$B$1&amp;"-"&amp;$C207*$B$1)</f>
        <v>+15-30法术强度</v>
      </c>
      <c r="G207" s="26" t="str">
        <f ca="1">SUBSTITUTE(OFFSET(Attributes!$A$1,MATCH($A207,Attributes!$A:$A,0)-1,MATCH("Attr EN",Attributes!$1:$1,0)-1),"#",$B207*$B$1&amp;"-"&amp;$C207*$B$1)</f>
        <v>+15-30 Spell power</v>
      </c>
    </row>
    <row r="208" spans="1:7">
      <c r="A208" s="14">
        <v>20</v>
      </c>
      <c r="B208" s="14">
        <v>0.03</v>
      </c>
      <c r="C208" s="14">
        <v>0.05</v>
      </c>
      <c r="D208" s="38">
        <f ca="1">OFFSET(Attributes!$A$1,MATCH(Rare!$A208,Attributes!$A:$A,0)-1,MATCH("Type",Attributes!$1:$1,0)-1)</f>
        <v>1</v>
      </c>
      <c r="E208" s="38" t="str">
        <f ca="1">IFERROR(OFFSET(Attributes!$A$1,MATCH(Rare!$A208,Attributes!$A:$A,0)-1,MATCH("Abbr",Attributes!$1:$1,0)-1),"")</f>
        <v>SCRIT</v>
      </c>
      <c r="F208" s="53" t="str">
        <f ca="1">SUBSTITUTE(OFFSET(Attributes!$A$1,MATCH($A208,Attributes!$A:$A,0)-1,MATCH("Attr CN",Attributes!$1:$1,0)-1),"#",$B208*$B$1&amp;"-"&amp;$C208*$B$1)</f>
        <v>+0.09-0.15法术暴击</v>
      </c>
      <c r="G208" s="26" t="str">
        <f ca="1">SUBSTITUTE(OFFSET(Attributes!$A$1,MATCH($A208,Attributes!$A:$A,0)-1,MATCH("Attr EN",Attributes!$1:$1,0)-1),"#",$B208*$B$1&amp;"-"&amp;$C208*$B$1)</f>
        <v>+0.09-0.15 Spell critical</v>
      </c>
    </row>
    <row r="209" spans="1:7">
      <c r="A209" s="14">
        <v>81</v>
      </c>
      <c r="B209" s="14">
        <v>1.5</v>
      </c>
      <c r="C209" s="14">
        <v>2</v>
      </c>
      <c r="D209" s="38">
        <f ca="1">OFFSET(Attributes!$A$1,MATCH(Rare!$A209,Attributes!$A:$A,0)-1,MATCH("Type",Attributes!$1:$1,0)-1)</f>
        <v>2</v>
      </c>
      <c r="E209" s="38" t="str">
        <f ca="1">IFERROR(OFFSET(Attributes!$A$1,MATCH(Rare!$A209,Attributes!$A:$A,0)-1,MATCH("Abbr",Attributes!$1:$1,0)-1),"")</f>
        <v>CT_PAIN</v>
      </c>
      <c r="F209" s="56" t="str">
        <f ca="1">SUBSTITUTE(OFFSET(Attributes!$A$1,MATCH($A209,Attributes!$A:$A,0)-1,MATCH("Attr CN",Attributes!$1:$1,0)-1),"#",$B209*$B$1&amp;"-"&amp;$C209*$B$1)</f>
        <v>精髓榨取能让目标身上的痛延长4.5-6秒</v>
      </c>
      <c r="G209" s="26" t="str">
        <f ca="1">SUBSTITUTE(OFFSET(Attributes!$A$1,MATCH($A209,Attributes!$A:$A,0)-1,MATCH("Attr EN",Attributes!$1:$1,0)-1),"#",$B209*$B$1&amp;"-"&amp;$C209*$B$1)</f>
        <v>Marrow Squeeze extends the Pain on target by 4.5-6 seconds</v>
      </c>
    </row>
    <row r="210" spans="1:7">
      <c r="A210" s="14">
        <v>-11</v>
      </c>
      <c r="E210" s="38" t="str">
        <f ca="1">IFERROR(OFFSET(Attributes!$A$1,MATCH(Rare!$A210,Attributes!$A:$A,0)-1,MATCH("Abbr",Attributes!$1:$1,0)-1),"")</f>
        <v/>
      </c>
      <c r="F210" s="57" t="s">
        <v>32</v>
      </c>
      <c r="G210" s="40" t="s">
        <v>519</v>
      </c>
    </row>
    <row r="211" spans="1:7">
      <c r="E211" s="38" t="str">
        <f ca="1">IFERROR(OFFSET(Attributes!$A$1,MATCH(Rare!$A211,Attributes!$A:$A,0)-1,MATCH("Abbr",Attributes!$1:$1,0)-1),"")</f>
        <v/>
      </c>
      <c r="F211" s="62"/>
      <c r="G211" s="40"/>
    </row>
    <row r="212" spans="1:7">
      <c r="A212" s="14">
        <v>-2</v>
      </c>
      <c r="E212" s="38" t="str">
        <f ca="1">IFERROR(OFFSET(Attributes!$A$1,MATCH(Rare!$A212,Attributes!$A:$A,0)-1,MATCH("Abbr",Attributes!$1:$1,0)-1),"")</f>
        <v/>
      </c>
      <c r="F212" s="55" t="s">
        <v>33</v>
      </c>
      <c r="G212" s="40" t="s">
        <v>520</v>
      </c>
    </row>
    <row r="213" spans="1:7">
      <c r="A213" s="14">
        <v>7</v>
      </c>
      <c r="B213" s="14">
        <v>4</v>
      </c>
      <c r="C213" s="14">
        <v>7</v>
      </c>
      <c r="D213" s="38">
        <f ca="1">OFFSET(Attributes!$A$1,MATCH(Rare!$A213,Attributes!$A:$A,0)-1,MATCH("Type",Attributes!$1:$1,0)-1)</f>
        <v>1</v>
      </c>
      <c r="E213" s="38" t="str">
        <f ca="1">IFERROR(OFFSET(Attributes!$A$1,MATCH(Rare!$A213,Attributes!$A:$A,0)-1,MATCH("Abbr",Attributes!$1:$1,0)-1),"")</f>
        <v>ALLSTAT</v>
      </c>
      <c r="F213" s="53" t="str">
        <f ca="1">SUBSTITUTE(OFFSET(Attributes!$A$1,MATCH($A213,Attributes!$A:$A,0)-1,MATCH("Attr CN",Attributes!$1:$1,0)-1),"#",$B213*$B$1&amp;"-"&amp;$C213*$B$1)</f>
        <v>+12-21所有属性</v>
      </c>
      <c r="G213" s="26" t="str">
        <f ca="1">SUBSTITUTE(OFFSET(Attributes!$A$1,MATCH($A213,Attributes!$A:$A,0)-1,MATCH("Attr EN",Attributes!$1:$1,0)-1),"#",$B213*$B$1&amp;"-"&amp;$C213*$B$1)</f>
        <v>+12-21 All stats</v>
      </c>
    </row>
    <row r="214" spans="1:7">
      <c r="A214" s="14">
        <v>12</v>
      </c>
      <c r="B214" s="14">
        <v>3</v>
      </c>
      <c r="C214" s="14">
        <v>5</v>
      </c>
      <c r="D214" s="38">
        <f ca="1">OFFSET(Attributes!$A$1,MATCH(Rare!$A214,Attributes!$A:$A,0)-1,MATCH("Type",Attributes!$1:$1,0)-1)</f>
        <v>1</v>
      </c>
      <c r="E214" s="38" t="str">
        <f ca="1">IFERROR(OFFSET(Attributes!$A$1,MATCH(Rare!$A214,Attributes!$A:$A,0)-1,MATCH("Abbr",Attributes!$1:$1,0)-1),"")</f>
        <v>IAS</v>
      </c>
      <c r="F214" s="53" t="str">
        <f ca="1">SUBSTITUTE(OFFSET(Attributes!$A$1,MATCH($A214,Attributes!$A:$A,0)-1,MATCH("Attr CN",Attributes!$1:$1,0)-1),"#",$B214*$B$1&amp;"-"&amp;$C214*$B$1)</f>
        <v>+9-15%攻击速度</v>
      </c>
      <c r="G214" s="26" t="str">
        <f ca="1">SUBSTITUTE(OFFSET(Attributes!$A$1,MATCH($A214,Attributes!$A:$A,0)-1,MATCH("Attr EN",Attributes!$1:$1,0)-1),"#",$B214*$B$1&amp;"-"&amp;$C214*$B$1)</f>
        <v>+9-15% Attack speed</v>
      </c>
    </row>
    <row r="215" spans="1:7">
      <c r="A215" s="14">
        <v>19</v>
      </c>
      <c r="B215" s="14">
        <v>0.03</v>
      </c>
      <c r="C215" s="14">
        <v>0.05</v>
      </c>
      <c r="D215" s="38">
        <f ca="1">OFFSET(Attributes!$A$1,MATCH(Rare!$A215,Attributes!$A:$A,0)-1,MATCH("Type",Attributes!$1:$1,0)-1)</f>
        <v>1</v>
      </c>
      <c r="E215" s="38" t="str">
        <f ca="1">IFERROR(OFFSET(Attributes!$A$1,MATCH(Rare!$A215,Attributes!$A:$A,0)-1,MATCH("Abbr",Attributes!$1:$1,0)-1),"")</f>
        <v>SHASTE</v>
      </c>
      <c r="F215" s="53" t="str">
        <f ca="1">SUBSTITUTE(OFFSET(Attributes!$A$1,MATCH($A215,Attributes!$A:$A,0)-1,MATCH("Attr CN",Attributes!$1:$1,0)-1),"#",$B215*$B$1&amp;"-"&amp;$C215*$B$1)</f>
        <v>+0.09-0.15法术急速</v>
      </c>
      <c r="G215" s="26" t="str">
        <f ca="1">SUBSTITUTE(OFFSET(Attributes!$A$1,MATCH($A215,Attributes!$A:$A,0)-1,MATCH("Attr EN",Attributes!$1:$1,0)-1),"#",$B215*$B$1&amp;"-"&amp;$C215*$B$1)</f>
        <v>+0.09-0.15 Spell haste</v>
      </c>
    </row>
    <row r="216" spans="1:7">
      <c r="A216" s="14">
        <v>93</v>
      </c>
      <c r="B216" s="14">
        <v>0.01</v>
      </c>
      <c r="C216" s="14">
        <v>0.03</v>
      </c>
      <c r="D216" s="38">
        <f ca="1">OFFSET(Attributes!$A$1,MATCH(Rare!$A216,Attributes!$A:$A,0)-1,MATCH("Type",Attributes!$1:$1,0)-1)</f>
        <v>2</v>
      </c>
      <c r="E216" s="38" t="str">
        <f ca="1">IFERROR(OFFSET(Attributes!$A$1,MATCH(Rare!$A216,Attributes!$A:$A,0)-1,MATCH("Abbr",Attributes!$1:$1,0)-1),"")</f>
        <v>SM_LASH</v>
      </c>
      <c r="F216" s="56" t="str">
        <f ca="1">SUBSTITUTE(OFFSET(Attributes!$A$1,MATCH($A216,Attributes!$A:$A,0)-1,MATCH("Attr CN",Attributes!$1:$1,0)-1),"#",$B216*$B$1&amp;"-"&amp;$C216*$B$1)</f>
        <v>风暴打击有0.03-0.09额外的几率冷却大地震击</v>
      </c>
      <c r="G216" s="26" t="str">
        <f ca="1">SUBSTITUTE(OFFSET(Attributes!$A$1,MATCH($A216,Attributes!$A:$A,0)-1,MATCH("Attr EN",Attributes!$1:$1,0)-1),"#",$B216*$B$1&amp;"-"&amp;$C216*$B$1)</f>
        <v>Storm Lash has 0.03-0.09 extra chance to cooldown Earth Shock (unique)</v>
      </c>
    </row>
    <row r="217" spans="1:7">
      <c r="A217" s="14">
        <v>-11</v>
      </c>
      <c r="F217" s="57" t="s">
        <v>34</v>
      </c>
      <c r="G217" s="40" t="s">
        <v>521</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152"/>
  <sheetViews>
    <sheetView zoomScaleNormal="100" workbookViewId="0">
      <pane ySplit="2" topLeftCell="A66" activePane="bottomLeft" state="frozen"/>
      <selection pane="bottomLeft" sqref="A1:XFD1048576"/>
    </sheetView>
  </sheetViews>
  <sheetFormatPr defaultColWidth="14.42578125" defaultRowHeight="12.75"/>
  <cols>
    <col min="1" max="1" width="7.42578125" style="14" bestFit="1" customWidth="1"/>
    <col min="2" max="3" width="5" style="14" bestFit="1" customWidth="1"/>
    <col min="4" max="5" width="5" style="14" customWidth="1"/>
    <col min="6" max="7" width="50.7109375" style="40" customWidth="1"/>
    <col min="8" max="16384" width="14.42578125" style="15"/>
  </cols>
  <sheetData>
    <row r="1" spans="1:7" s="14" customFormat="1">
      <c r="A1" s="14" t="s">
        <v>531</v>
      </c>
      <c r="B1" s="43">
        <v>3</v>
      </c>
      <c r="C1" s="43"/>
      <c r="D1" s="43"/>
      <c r="E1" s="43"/>
      <c r="F1" s="26"/>
      <c r="G1" s="26"/>
    </row>
    <row r="2" spans="1:7" s="14" customFormat="1">
      <c r="A2" s="35" t="s">
        <v>635</v>
      </c>
      <c r="B2" s="41" t="s">
        <v>636</v>
      </c>
      <c r="C2" s="41" t="s">
        <v>637</v>
      </c>
      <c r="D2" s="37" t="s">
        <v>805</v>
      </c>
      <c r="E2" s="37" t="s">
        <v>811</v>
      </c>
      <c r="F2" s="42" t="s">
        <v>633</v>
      </c>
      <c r="G2" s="42" t="s">
        <v>634</v>
      </c>
    </row>
    <row r="3" spans="1:7">
      <c r="A3" s="14">
        <v>-3</v>
      </c>
      <c r="F3" s="26" t="s">
        <v>42</v>
      </c>
      <c r="G3" s="26" t="s">
        <v>448</v>
      </c>
    </row>
    <row r="4" spans="1:7">
      <c r="A4" s="14">
        <v>9</v>
      </c>
      <c r="B4" s="14">
        <v>5</v>
      </c>
      <c r="C4" s="14">
        <v>10</v>
      </c>
      <c r="D4" s="38">
        <f ca="1">OFFSET(Attributes!$A$1,MATCH($A4,Attributes!$A:$A,0)-1,MATCH("Type",Attributes!$1:$1,0)-1)</f>
        <v>1</v>
      </c>
      <c r="E4" s="38" t="str">
        <f ca="1">IFERROR(OFFSET(Attributes!$A$1,MATCH($A4,Attributes!$A:$A,0)-1,MATCH("Abbr",Attributes!$1:$1,0)-1),"")</f>
        <v>AP</v>
      </c>
      <c r="F4" s="26" t="str">
        <f ca="1">SUBSTITUTE(OFFSET(Attributes!$A$1,MATCH($A4,Attributes!$A:$A,0)-1,MATCH("Attr CN",Attributes!$1:$1,0)-1),"#",$B4*$B$1&amp;"-"&amp;$C4*$B$1)</f>
        <v>+15-30攻击强度</v>
      </c>
      <c r="G4" s="26" t="str">
        <f ca="1">SUBSTITUTE(OFFSET(Attributes!$A$1,MATCH($A4,Attributes!$A:$A,0)-1,MATCH("Attr EN",Attributes!$1:$1,0)-1),"#",$B4&amp;"-"&amp;$C4*$B$1)</f>
        <v>+5-30 Attack power</v>
      </c>
    </row>
    <row r="5" spans="1:7">
      <c r="A5" s="14">
        <v>18</v>
      </c>
      <c r="B5" s="14">
        <v>5</v>
      </c>
      <c r="C5" s="14">
        <v>10</v>
      </c>
      <c r="D5" s="38">
        <f ca="1">OFFSET(Attributes!$A$1,MATCH($A5,Attributes!$A:$A,0)-1,MATCH("Type",Attributes!$1:$1,0)-1)</f>
        <v>1</v>
      </c>
      <c r="E5" s="38" t="str">
        <f ca="1">IFERROR(OFFSET(Attributes!$A$1,MATCH($A5,Attributes!$A:$A,0)-1,MATCH("Abbr",Attributes!$1:$1,0)-1),"")</f>
        <v>SP</v>
      </c>
      <c r="F5" s="26" t="str">
        <f ca="1">SUBSTITUTE(OFFSET(Attributes!$A$1,MATCH($A5,Attributes!$A:$A,0)-1,MATCH("Attr CN",Attributes!$1:$1,0)-1),"#",$B5*$B$1&amp;"-"&amp;$C5*$B$1)</f>
        <v>+15-30法术强度</v>
      </c>
      <c r="G5" s="26" t="str">
        <f ca="1">SUBSTITUTE(OFFSET(Attributes!$A$1,MATCH($A5,Attributes!$A:$A,0)-1,MATCH("Attr EN",Attributes!$1:$1,0)-1),"#",$B5&amp;"-"&amp;$C5*$B$1)</f>
        <v>+5-30 Spell power</v>
      </c>
    </row>
    <row r="6" spans="1:7">
      <c r="A6" s="14">
        <v>73</v>
      </c>
      <c r="B6" s="14">
        <v>10</v>
      </c>
      <c r="C6" s="14">
        <v>17</v>
      </c>
      <c r="D6" s="38">
        <f ca="1">OFFSET(Attributes!$A$1,MATCH($A6,Attributes!$A:$A,0)-1,MATCH("Type",Attributes!$1:$1,0)-1)</f>
        <v>1</v>
      </c>
      <c r="E6" s="38" t="str">
        <f ca="1">IFERROR(OFFSET(Attributes!$A$1,MATCH($A6,Attributes!$A:$A,0)-1,MATCH("Abbr",Attributes!$1:$1,0)-1),"")</f>
        <v>HREG</v>
      </c>
      <c r="F6" s="26" t="str">
        <f ca="1">SUBSTITUTE(OFFSET(Attributes!$A$1,MATCH($A6,Attributes!$A:$A,0)-1,MATCH("Attr CN",Attributes!$1:$1,0)-1),"#",$B6*$B$1&amp;"-"&amp;$C6*$B$1)</f>
        <v>每秒回复30-51点生命值</v>
      </c>
      <c r="G6" s="26" t="str">
        <f ca="1">SUBSTITUTE(OFFSET(Attributes!$A$1,MATCH($A6,Attributes!$A:$A,0)-1,MATCH("Attr EN",Attributes!$1:$1,0)-1),"#",$B6&amp;"-"&amp;$C6*$B$1)</f>
        <v>Regens 10-51 HP per second</v>
      </c>
    </row>
    <row r="7" spans="1:7">
      <c r="A7" s="14">
        <v>57</v>
      </c>
      <c r="B7" s="14">
        <v>10</v>
      </c>
      <c r="C7" s="14">
        <v>20</v>
      </c>
      <c r="D7" s="38">
        <f ca="1">OFFSET(Attributes!$A$1,MATCH($A7,Attributes!$A:$A,0)-1,MATCH("Type",Attributes!$1:$1,0)-1)</f>
        <v>3</v>
      </c>
      <c r="E7" s="38" t="str">
        <f ca="1">IFERROR(OFFSET(Attributes!$A$1,MATCH($A7,Attributes!$A:$A,0)-1,MATCH("Abbr",Attributes!$1:$1,0)-1),"")</f>
        <v>ATK_MD</v>
      </c>
      <c r="F7" s="40" t="str">
        <f ca="1">SUBSTITUTE(OFFSET(Attributes!$A$1,MATCH($A7,Attributes!$A:$A,0)-1,MATCH("Attr CN",Attributes!$1:$1,0)-1),"#",$B7*$B$1&amp;"-"&amp;$C7*$B$1)</f>
        <v>攻击附加30-60点法术伤害</v>
      </c>
      <c r="G7" s="26" t="str">
        <f ca="1">SUBSTITUTE(OFFSET(Attributes!$A$1,MATCH($A7,Attributes!$A:$A,0)-1,MATCH("Attr EN",Attributes!$1:$1,0)-1),"#",$B7&amp;"-"&amp;$C7*$B$1)</f>
        <v>Deals 10-60 extra magical damage per hit</v>
      </c>
    </row>
    <row r="8" spans="1:7">
      <c r="A8" s="14">
        <v>29</v>
      </c>
      <c r="B8" s="14">
        <v>0.06</v>
      </c>
      <c r="C8" s="14">
        <v>0.12</v>
      </c>
      <c r="D8" s="38">
        <f ca="1">OFFSET(Attributes!$A$1,MATCH($A8,Attributes!$A:$A,0)-1,MATCH("Type",Attributes!$1:$1,0)-1)</f>
        <v>2</v>
      </c>
      <c r="E8" s="38" t="str">
        <f ca="1">IFERROR(OFFSET(Attributes!$A$1,MATCH($A8,Attributes!$A:$A,0)-1,MATCH("Abbr",Attributes!$1:$1,0)-1),"")</f>
        <v>USE_BATTLE</v>
      </c>
      <c r="F8" s="40" t="str">
        <f ca="1">SUBSTITUTE(OFFSET(Attributes!$A$1,MATCH($A8,Attributes!$A:$A,0)-1,MATCH("Attr CN",Attributes!$1:$1,0)-1),"#",$B8*$B$1&amp;"-"&amp;$C8*$B$1)</f>
        <v>使用：命令怒吼，提升附近900码范围内所有友军的最大生命值0.18-0.36，持续75秒</v>
      </c>
      <c r="G8" s="26" t="str">
        <f ca="1">SUBSTITUTE(OFFSET(Attributes!$A$1,MATCH($A8,Attributes!$A:$A,0)-1,MATCH("Attr EN",Attributes!$1:$1,0)-1),"#",$B8&amp;"-"&amp;$C8*$B$1)</f>
        <v>Use: Battle Orders, increases 0.06-0.36 max HP to all allies within 900 yards, lasts for 75 seconds</v>
      </c>
    </row>
    <row r="9" spans="1:7">
      <c r="F9" s="40" t="s">
        <v>44</v>
      </c>
      <c r="G9" s="40" t="s">
        <v>444</v>
      </c>
    </row>
    <row r="10" spans="1:7">
      <c r="A10" s="14">
        <v>-11</v>
      </c>
      <c r="F10" s="40" t="s">
        <v>45</v>
      </c>
      <c r="G10" s="40" t="s">
        <v>449</v>
      </c>
    </row>
    <row r="12" spans="1:7">
      <c r="A12" s="14">
        <v>-3</v>
      </c>
      <c r="F12" s="26" t="s">
        <v>61</v>
      </c>
      <c r="G12" s="26" t="s">
        <v>450</v>
      </c>
    </row>
    <row r="13" spans="1:7">
      <c r="A13" s="14">
        <v>9</v>
      </c>
      <c r="B13" s="14">
        <v>5</v>
      </c>
      <c r="C13" s="14">
        <v>15</v>
      </c>
      <c r="D13" s="38">
        <f ca="1">OFFSET(Attributes!$A$1,MATCH($A13,Attributes!$A:$A,0)-1,MATCH("Type",Attributes!$1:$1,0)-1)</f>
        <v>1</v>
      </c>
      <c r="E13" s="38" t="str">
        <f ca="1">IFERROR(OFFSET(Attributes!$A$1,MATCH($A13,Attributes!$A:$A,0)-1,MATCH("Abbr",Attributes!$1:$1,0)-1),"")</f>
        <v>AP</v>
      </c>
      <c r="F13" s="26" t="str">
        <f ca="1">SUBSTITUTE(OFFSET(Attributes!$A$1,MATCH($A13,Attributes!$A:$A,0)-1,MATCH("Attr CN",Attributes!$1:$1,0)-1),"#",$B13*$B$1&amp;"-"&amp;$C13*$B$1)</f>
        <v>+15-45攻击强度</v>
      </c>
      <c r="G13" s="26" t="str">
        <f ca="1">SUBSTITUTE(OFFSET(Attributes!$A$1,MATCH($A13,Attributes!$A:$A,0)-1,MATCH("Attr EN",Attributes!$1:$1,0)-1),"#",$B13&amp;"-"&amp;$C13*$B$1)</f>
        <v>+5-45 Attack power</v>
      </c>
    </row>
    <row r="14" spans="1:7">
      <c r="A14" s="14">
        <v>63</v>
      </c>
      <c r="B14" s="14">
        <v>0.01</v>
      </c>
      <c r="C14" s="14">
        <v>0.03</v>
      </c>
      <c r="D14" s="38">
        <f ca="1">OFFSET(Attributes!$A$1,MATCH($A14,Attributes!$A:$A,0)-1,MATCH("Type",Attributes!$1:$1,0)-1)</f>
        <v>2</v>
      </c>
      <c r="E14" s="38" t="str">
        <f ca="1">IFERROR(OFFSET(Attributes!$A$1,MATCH($A14,Attributes!$A:$A,0)-1,MATCH("Abbr",Attributes!$1:$1,0)-1),"")</f>
        <v>ATK_DMS</v>
      </c>
      <c r="F14" s="40" t="str">
        <f ca="1">SUBSTITUTE(OFFSET(Attributes!$A$1,MATCH($A14,Attributes!$A:$A,0)-1,MATCH("Attr CN",Attributes!$1:$1,0)-1),"#",$B14*$B$1&amp;"-"&amp;$C14*$B$1)</f>
        <v>命中：降低目标移动速度0.03-0.09</v>
      </c>
      <c r="G14" s="26" t="str">
        <f ca="1">SUBSTITUTE(OFFSET(Attributes!$A$1,MATCH($A14,Attributes!$A:$A,0)-1,MATCH("Attr EN",Attributes!$1:$1,0)-1),"#",$B14&amp;"-"&amp;$C14*$B$1)</f>
        <v>On Attack: Decrease target movement speed by 0.01-0.09</v>
      </c>
    </row>
    <row r="15" spans="1:7">
      <c r="A15" s="14">
        <v>62</v>
      </c>
      <c r="B15" s="14">
        <v>0.02</v>
      </c>
      <c r="C15" s="14">
        <v>0.04</v>
      </c>
      <c r="D15" s="38">
        <f ca="1">OFFSET(Attributes!$A$1,MATCH($A15,Attributes!$A:$A,0)-1,MATCH("Type",Attributes!$1:$1,0)-1)</f>
        <v>2</v>
      </c>
      <c r="E15" s="38" t="str">
        <f ca="1">IFERROR(OFFSET(Attributes!$A$1,MATCH($A15,Attributes!$A:$A,0)-1,MATCH("Abbr",Attributes!$1:$1,0)-1),"")</f>
        <v>ATK_DAS</v>
      </c>
      <c r="F15" s="40" t="str">
        <f ca="1">SUBSTITUTE(OFFSET(Attributes!$A$1,MATCH($A15,Attributes!$A:$A,0)-1,MATCH("Attr CN",Attributes!$1:$1,0)-1),"#",$B15*$B$1&amp;"-"&amp;$C15*$B$1)</f>
        <v>命中：降低目标攻击速度0.06-0.12</v>
      </c>
      <c r="G15" s="26" t="str">
        <f ca="1">SUBSTITUTE(OFFSET(Attributes!$A$1,MATCH($A15,Attributes!$A:$A,0)-1,MATCH("Attr EN",Attributes!$1:$1,0)-1),"#",$B15&amp;"-"&amp;$C15*$B$1)</f>
        <v>On Attack: Decrease target attack speed by 0.02-0.12</v>
      </c>
    </row>
    <row r="16" spans="1:7">
      <c r="A16" s="14">
        <v>61</v>
      </c>
      <c r="B16" s="14">
        <v>1</v>
      </c>
      <c r="C16" s="14">
        <v>2</v>
      </c>
      <c r="D16" s="38">
        <f ca="1">OFFSET(Attributes!$A$1,MATCH($A16,Attributes!$A:$A,0)-1,MATCH("Type",Attributes!$1:$1,0)-1)</f>
        <v>2</v>
      </c>
      <c r="E16" s="38" t="str">
        <f ca="1">IFERROR(OFFSET(Attributes!$A$1,MATCH($A16,Attributes!$A:$A,0)-1,MATCH("Abbr",Attributes!$1:$1,0)-1),"")</f>
        <v>ATK_DDEF</v>
      </c>
      <c r="F16" s="40" t="str">
        <f ca="1">SUBSTITUTE(OFFSET(Attributes!$A$1,MATCH($A16,Attributes!$A:$A,0)-1,MATCH("Attr CN",Attributes!$1:$1,0)-1),"#",$B16*$B$1&amp;"-"&amp;$C16*$B$1)</f>
        <v>命中：降低目标护甲3-6点</v>
      </c>
      <c r="G16" s="26" t="str">
        <f ca="1">SUBSTITUTE(OFFSET(Attributes!$A$1,MATCH($A16,Attributes!$A:$A,0)-1,MATCH("Attr EN",Attributes!$1:$1,0)-1),"#",$B16&amp;"-"&amp;$C16*$B$1)</f>
        <v>On Attack: Decrease target armor by 1-6</v>
      </c>
    </row>
    <row r="17" spans="1:7">
      <c r="A17" s="14">
        <v>60</v>
      </c>
      <c r="B17" s="14">
        <v>0.03</v>
      </c>
      <c r="C17" s="14">
        <v>0.04</v>
      </c>
      <c r="D17" s="38">
        <f ca="1">OFFSET(Attributes!$A$1,MATCH($A17,Attributes!$A:$A,0)-1,MATCH("Type",Attributes!$1:$1,0)-1)</f>
        <v>2</v>
      </c>
      <c r="E17" s="38" t="str">
        <f ca="1">IFERROR(OFFSET(Attributes!$A$1,MATCH($A17,Attributes!$A:$A,0)-1,MATCH("Abbr",Attributes!$1:$1,0)-1),"")</f>
        <v>ATK_MISS</v>
      </c>
      <c r="F17" s="40" t="str">
        <f ca="1">SUBSTITUTE(OFFSET(Attributes!$A$1,MATCH($A17,Attributes!$A:$A,0)-1,MATCH("Attr CN",Attributes!$1:$1,0)-1),"#",$B17*$B$1&amp;"-"&amp;$C17*$B$1)</f>
        <v>命中：降低目标命中几率0.09-0.12</v>
      </c>
      <c r="G17" s="26" t="str">
        <f ca="1">SUBSTITUTE(OFFSET(Attributes!$A$1,MATCH($A17,Attributes!$A:$A,0)-1,MATCH("Attr EN",Attributes!$1:$1,0)-1),"#",$B17&amp;"-"&amp;$C17*$B$1)</f>
        <v>On Attack: Decrease target attack accuracy by 0.03-0.12</v>
      </c>
    </row>
    <row r="18" spans="1:7">
      <c r="A18" s="14">
        <v>64</v>
      </c>
      <c r="B18" s="14">
        <v>0.01</v>
      </c>
      <c r="C18" s="14">
        <v>0.01</v>
      </c>
      <c r="D18" s="38">
        <f ca="1">OFFSET(Attributes!$A$1,MATCH($A18,Attributes!$A:$A,0)-1,MATCH("Type",Attributes!$1:$1,0)-1)</f>
        <v>2</v>
      </c>
      <c r="E18" s="38" t="str">
        <f ca="1">IFERROR(OFFSET(Attributes!$A$1,MATCH($A18,Attributes!$A:$A,0)-1,MATCH("Abbr",Attributes!$1:$1,0)-1),"")</f>
        <v>ATK_WEAK</v>
      </c>
      <c r="F18" s="40" t="str">
        <f ca="1">SUBSTITUTE(OFFSET(Attributes!$A$1,MATCH($A18,Attributes!$A:$A,0)-1,MATCH("Attr CN",Attributes!$1:$1,0)-1),"#",$B18*$B$1&amp;"-"&amp;$C18*$B$1)</f>
        <v>命中：降低目标造成的伤害和治疗0.03-0.03</v>
      </c>
      <c r="G18" s="26" t="str">
        <f ca="1">SUBSTITUTE(OFFSET(Attributes!$A$1,MATCH($A18,Attributes!$A:$A,0)-1,MATCH("Attr EN",Attributes!$1:$1,0)-1),"#",$B18&amp;"-"&amp;$C18*$B$1)</f>
        <v>On Attack: Decrease target damage and healing dealt by 0.01-0.03</v>
      </c>
    </row>
    <row r="19" spans="1:7">
      <c r="A19" s="14">
        <v>59</v>
      </c>
      <c r="B19" s="14">
        <v>0.11</v>
      </c>
      <c r="C19" s="14">
        <v>0.17</v>
      </c>
      <c r="D19" s="38">
        <f ca="1">OFFSET(Attributes!$A$1,MATCH($A19,Attributes!$A:$A,0)-1,MATCH("Type",Attributes!$1:$1,0)-1)</f>
        <v>2</v>
      </c>
      <c r="E19" s="38" t="str">
        <f ca="1">IFERROR(OFFSET(Attributes!$A$1,MATCH($A19,Attributes!$A:$A,0)-1,MATCH("Abbr",Attributes!$1:$1,0)-1),"")</f>
        <v>ATK_MORTAL</v>
      </c>
      <c r="F19" s="40" t="str">
        <f ca="1">SUBSTITUTE(OFFSET(Attributes!$A$1,MATCH($A19,Attributes!$A:$A,0)-1,MATCH("Attr CN",Attributes!$1:$1,0)-1),"#",$B19*$B$1&amp;"-"&amp;$C19*$B$1)</f>
        <v>命中：降低目标受到的治疗0.33-0.51</v>
      </c>
      <c r="G19" s="26" t="str">
        <f ca="1">SUBSTITUTE(OFFSET(Attributes!$A$1,MATCH($A19,Attributes!$A:$A,0)-1,MATCH("Attr EN",Attributes!$1:$1,0)-1),"#",$B19&amp;"-"&amp;$C19*$B$1)</f>
        <v>On Attack: Decrease target healing taken by 0.11-0.51</v>
      </c>
    </row>
    <row r="20" spans="1:7">
      <c r="A20" s="14">
        <v>-11</v>
      </c>
      <c r="F20" s="40" t="s">
        <v>75</v>
      </c>
      <c r="G20" s="40" t="s">
        <v>855</v>
      </c>
    </row>
    <row r="22" spans="1:7">
      <c r="A22" s="14">
        <v>-3</v>
      </c>
      <c r="F22" s="26" t="s">
        <v>79</v>
      </c>
      <c r="G22" s="26" t="s">
        <v>446</v>
      </c>
    </row>
    <row r="23" spans="1:7">
      <c r="A23" s="14">
        <v>1</v>
      </c>
      <c r="B23" s="14">
        <v>0.01</v>
      </c>
      <c r="C23" s="14">
        <v>0.02</v>
      </c>
      <c r="D23" s="38">
        <f ca="1">OFFSET(Attributes!$A$1,MATCH($A23,Attributes!$A:$A,0)-1,MATCH("Type",Attributes!$1:$1,0)-1)</f>
        <v>1</v>
      </c>
      <c r="E23" s="38" t="str">
        <f ca="1">IFERROR(OFFSET(Attributes!$A$1,MATCH($A23,Attributes!$A:$A,0)-1,MATCH("Abbr",Attributes!$1:$1,0)-1),"")</f>
        <v>DR</v>
      </c>
      <c r="F23" s="26" t="str">
        <f ca="1">SUBSTITUTE(OFFSET(Attributes!$A$1,MATCH($A23,Attributes!$A:$A,0)-1,MATCH("Attr CN",Attributes!$1:$1,0)-1),"#",$B23*$B$1&amp;"-"&amp;$C23*$B$1)</f>
        <v>-0.03-0.06受到的伤害</v>
      </c>
      <c r="G23" s="26" t="str">
        <f ca="1">SUBSTITUTE(OFFSET(Attributes!$A$1,MATCH($A23,Attributes!$A:$A,0)-1,MATCH("Attr EN",Attributes!$1:$1,0)-1),"#",$B23&amp;"-"&amp;$C23*$B$1)</f>
        <v>-0.01-0.06 All damage taken</v>
      </c>
    </row>
    <row r="24" spans="1:7">
      <c r="A24" s="14">
        <v>3</v>
      </c>
      <c r="B24" s="14">
        <v>0.01</v>
      </c>
      <c r="C24" s="14">
        <v>0.02</v>
      </c>
      <c r="D24" s="38">
        <f ca="1">OFFSET(Attributes!$A$1,MATCH($A24,Attributes!$A:$A,0)-1,MATCH("Type",Attributes!$1:$1,0)-1)</f>
        <v>1</v>
      </c>
      <c r="E24" s="38" t="str">
        <f ca="1">IFERROR(OFFSET(Attributes!$A$1,MATCH($A24,Attributes!$A:$A,0)-1,MATCH("Abbr",Attributes!$1:$1,0)-1),"")</f>
        <v>AMP</v>
      </c>
      <c r="F24" s="26" t="str">
        <f ca="1">SUBSTITUTE(OFFSET(Attributes!$A$1,MATCH($A24,Attributes!$A:$A,0)-1,MATCH("Attr CN",Attributes!$1:$1,0)-1),"#",$B24*$B$1&amp;"-"&amp;$C24*$B$1)</f>
        <v>+0.03-0.06伤害和治疗</v>
      </c>
      <c r="G24" s="26" t="str">
        <f ca="1">SUBSTITUTE(OFFSET(Attributes!$A$1,MATCH($A24,Attributes!$A:$A,0)-1,MATCH("Attr EN",Attributes!$1:$1,0)-1),"#",$B24&amp;"-"&amp;$C24*$B$1)</f>
        <v>+0.01-0.06 Damage and healing dealt</v>
      </c>
    </row>
    <row r="25" spans="1:7">
      <c r="A25" s="14">
        <v>24</v>
      </c>
      <c r="B25" s="14">
        <v>12</v>
      </c>
      <c r="C25" s="14">
        <v>20</v>
      </c>
      <c r="D25" s="38">
        <f ca="1">OFFSET(Attributes!$A$1,MATCH($A25,Attributes!$A:$A,0)-1,MATCH("Type",Attributes!$1:$1,0)-1)</f>
        <v>1</v>
      </c>
      <c r="E25" s="38" t="str">
        <f ca="1">IFERROR(OFFSET(Attributes!$A$1,MATCH($A25,Attributes!$A:$A,0)-1,MATCH("Abbr",Attributes!$1:$1,0)-1),"")</f>
        <v>MS</v>
      </c>
      <c r="F25" s="26" t="str">
        <f ca="1">SUBSTITUTE(OFFSET(Attributes!$A$1,MATCH($A25,Attributes!$A:$A,0)-1,MATCH("Attr CN",Attributes!$1:$1,0)-1),"#",$B25*$B$1&amp;"-"&amp;$C25*$B$1)</f>
        <v>+36-60移动速度</v>
      </c>
      <c r="G25" s="26" t="str">
        <f ca="1">SUBSTITUTE(OFFSET(Attributes!$A$1,MATCH($A25,Attributes!$A:$A,0)-1,MATCH("Attr EN",Attributes!$1:$1,0)-1),"#",$B25&amp;"-"&amp;$C25*$B$1)</f>
        <v>+12-60 Movement speed</v>
      </c>
    </row>
    <row r="26" spans="1:7">
      <c r="A26" s="14">
        <v>4</v>
      </c>
      <c r="B26" s="14">
        <v>5</v>
      </c>
      <c r="C26" s="14">
        <v>10</v>
      </c>
      <c r="D26" s="38">
        <f ca="1">OFFSET(Attributes!$A$1,MATCH($A26,Attributes!$A:$A,0)-1,MATCH("Type",Attributes!$1:$1,0)-1)</f>
        <v>1</v>
      </c>
      <c r="E26" s="38" t="str">
        <f ca="1">IFERROR(OFFSET(Attributes!$A$1,MATCH($A26,Attributes!$A:$A,0)-1,MATCH("Abbr",Attributes!$1:$1,0)-1),"")</f>
        <v>STR</v>
      </c>
      <c r="F26" s="26" t="str">
        <f ca="1">SUBSTITUTE(OFFSET(Attributes!$A$1,MATCH($A26,Attributes!$A:$A,0)-1,MATCH("Attr CN",Attributes!$1:$1,0)-1),"#",$B26*$B$1&amp;"-"&amp;$C26*$B$1)</f>
        <v>+15-30力量</v>
      </c>
      <c r="G26" s="26" t="str">
        <f ca="1">SUBSTITUTE(OFFSET(Attributes!$A$1,MATCH($A26,Attributes!$A:$A,0)-1,MATCH("Attr EN",Attributes!$1:$1,0)-1),"#",$B26&amp;"-"&amp;$C26*$B$1)</f>
        <v>+5-30 Strength</v>
      </c>
    </row>
    <row r="27" spans="1:7">
      <c r="A27" s="14">
        <v>40</v>
      </c>
      <c r="B27" s="14">
        <v>0.01</v>
      </c>
      <c r="C27" s="14">
        <v>0.02</v>
      </c>
      <c r="D27" s="38">
        <f ca="1">OFFSET(Attributes!$A$1,MATCH($A27,Attributes!$A:$A,0)-1,MATCH("Type",Attributes!$1:$1,0)-1)</f>
        <v>3</v>
      </c>
      <c r="E27" s="38" t="str">
        <f ca="1">IFERROR(OFFSET(Attributes!$A$1,MATCH($A27,Attributes!$A:$A,0)-1,MATCH("Abbr",Attributes!$1:$1,0)-1),"")</f>
        <v>DT_MREGEN</v>
      </c>
      <c r="F27" s="40" t="str">
        <f ca="1">SUBSTITUTE(OFFSET(Attributes!$A$1,MATCH($A27,Attributes!$A:$A,0)-1,MATCH("Attr CN",Attributes!$1:$1,0)-1),"#",$B27*$B$1&amp;"-"&amp;$C27*$B$1)</f>
        <v>从受到的伤害中回复0.03-0.06的法力值</v>
      </c>
      <c r="G27" s="26" t="str">
        <f ca="1">SUBSTITUTE(OFFSET(Attributes!$A$1,MATCH($A27,Attributes!$A:$A,0)-1,MATCH("Attr EN",Attributes!$1:$1,0)-1),"#",$B27&amp;"-"&amp;$C27*$B$1)</f>
        <v>Regens MP from 0.01-0.06 of the damage taken</v>
      </c>
    </row>
    <row r="28" spans="1:7">
      <c r="A28" s="14">
        <v>28</v>
      </c>
      <c r="B28" s="14">
        <v>0</v>
      </c>
      <c r="C28" s="14">
        <v>0</v>
      </c>
      <c r="D28" s="38">
        <f ca="1">OFFSET(Attributes!$A$1,MATCH($A28,Attributes!$A:$A,0)-1,MATCH("Type",Attributes!$1:$1,0)-1)</f>
        <v>3</v>
      </c>
      <c r="E28" s="38" t="str">
        <f ca="1">IFERROR(OFFSET(Attributes!$A$1,MATCH($A28,Attributes!$A:$A,0)-1,MATCH("Abbr",Attributes!$1:$1,0)-1),"")</f>
        <v>USE_TP</v>
      </c>
      <c r="F28" s="40" t="str">
        <f ca="1">SUBSTITUTE(OFFSET(Attributes!$A$1,MATCH($A28,Attributes!$A:$A,0)-1,MATCH("Attr CN",Attributes!$1:$1,0)-1),"#",$B28*$B$1&amp;"-"&amp;$C28*$B$1)</f>
        <v>使用：传送到一个友军身后0-0</v>
      </c>
      <c r="G28" s="26" t="str">
        <f ca="1">SUBSTITUTE(OFFSET(Attributes!$A$1,MATCH($A28,Attributes!$A:$A,0)-1,MATCH("Attr EN",Attributes!$1:$1,0)-1),"#",$B28&amp;"-"&amp;$C28*$B$1)</f>
        <v>Use: Teleports to an ally0-0</v>
      </c>
    </row>
    <row r="29" spans="1:7">
      <c r="F29" s="40" t="s">
        <v>44</v>
      </c>
      <c r="G29" s="40" t="s">
        <v>444</v>
      </c>
    </row>
    <row r="30" spans="1:7">
      <c r="A30" s="14">
        <v>-11</v>
      </c>
      <c r="F30" s="40" t="s">
        <v>83</v>
      </c>
      <c r="G30" s="40" t="s">
        <v>447</v>
      </c>
    </row>
    <row r="32" spans="1:7">
      <c r="A32" s="14">
        <v>-3</v>
      </c>
      <c r="F32" s="26" t="s">
        <v>82</v>
      </c>
      <c r="G32" s="26" t="s">
        <v>1048</v>
      </c>
    </row>
    <row r="33" spans="1:7">
      <c r="A33" s="14">
        <v>7</v>
      </c>
      <c r="B33" s="14">
        <v>4</v>
      </c>
      <c r="C33" s="14">
        <v>7</v>
      </c>
      <c r="D33" s="38">
        <f ca="1">OFFSET(Attributes!$A$1,MATCH($A33,Attributes!$A:$A,0)-1,MATCH("Type",Attributes!$1:$1,0)-1)</f>
        <v>1</v>
      </c>
      <c r="E33" s="38" t="str">
        <f ca="1">IFERROR(OFFSET(Attributes!$A$1,MATCH($A33,Attributes!$A:$A,0)-1,MATCH("Abbr",Attributes!$1:$1,0)-1),"")</f>
        <v>ALLSTAT</v>
      </c>
      <c r="F33" s="26" t="str">
        <f ca="1">SUBSTITUTE(OFFSET(Attributes!$A$1,MATCH($A33,Attributes!$A:$A,0)-1,MATCH("Attr CN",Attributes!$1:$1,0)-1),"#",$B33*$B$1&amp;"-"&amp;$C33*$B$1)</f>
        <v>+12-21所有属性</v>
      </c>
      <c r="G33" s="26" t="str">
        <f ca="1">SUBSTITUTE(OFFSET(Attributes!$A$1,MATCH($A33,Attributes!$A:$A,0)-1,MATCH("Attr EN",Attributes!$1:$1,0)-1),"#",$B33&amp;"-"&amp;$C33*$B$1)</f>
        <v>+4-21 All stats</v>
      </c>
    </row>
    <row r="34" spans="1:7">
      <c r="A34" s="14">
        <v>9</v>
      </c>
      <c r="B34" s="14">
        <v>5</v>
      </c>
      <c r="C34" s="14">
        <v>10</v>
      </c>
      <c r="D34" s="38">
        <f ca="1">OFFSET(Attributes!$A$1,MATCH($A34,Attributes!$A:$A,0)-1,MATCH("Type",Attributes!$1:$1,0)-1)</f>
        <v>1</v>
      </c>
      <c r="E34" s="38" t="str">
        <f ca="1">IFERROR(OFFSET(Attributes!$A$1,MATCH($A34,Attributes!$A:$A,0)-1,MATCH("Abbr",Attributes!$1:$1,0)-1),"")</f>
        <v>AP</v>
      </c>
      <c r="F34" s="26" t="str">
        <f ca="1">SUBSTITUTE(OFFSET(Attributes!$A$1,MATCH($A34,Attributes!$A:$A,0)-1,MATCH("Attr CN",Attributes!$1:$1,0)-1),"#",$B34*$B$1&amp;"-"&amp;$C34*$B$1)</f>
        <v>+15-30攻击强度</v>
      </c>
      <c r="G34" s="26" t="str">
        <f ca="1">SUBSTITUTE(OFFSET(Attributes!$A$1,MATCH($A34,Attributes!$A:$A,0)-1,MATCH("Attr EN",Attributes!$1:$1,0)-1),"#",$B34&amp;"-"&amp;$C34*$B$1)</f>
        <v>+5-30 Attack power</v>
      </c>
    </row>
    <row r="35" spans="1:7">
      <c r="A35" s="14">
        <v>12</v>
      </c>
      <c r="B35" s="14">
        <v>3</v>
      </c>
      <c r="C35" s="14">
        <v>5</v>
      </c>
      <c r="D35" s="38">
        <f ca="1">OFFSET(Attributes!$A$1,MATCH($A35,Attributes!$A:$A,0)-1,MATCH("Type",Attributes!$1:$1,0)-1)</f>
        <v>1</v>
      </c>
      <c r="E35" s="38" t="str">
        <f ca="1">IFERROR(OFFSET(Attributes!$A$1,MATCH($A35,Attributes!$A:$A,0)-1,MATCH("Abbr",Attributes!$1:$1,0)-1),"")</f>
        <v>IAS</v>
      </c>
      <c r="F35" s="26" t="str">
        <f ca="1">SUBSTITUTE(OFFSET(Attributes!$A$1,MATCH($A35,Attributes!$A:$A,0)-1,MATCH("Attr CN",Attributes!$1:$1,0)-1),"#",$B35*$B$1&amp;"-"&amp;$C35*$B$1)</f>
        <v>+9-15%攻击速度</v>
      </c>
      <c r="G35" s="26" t="str">
        <f ca="1">SUBSTITUTE(OFFSET(Attributes!$A$1,MATCH($A35,Attributes!$A:$A,0)-1,MATCH("Attr EN",Attributes!$1:$1,0)-1),"#",$B35&amp;"-"&amp;$C35*$B$1)</f>
        <v>+3-15% Attack speed</v>
      </c>
    </row>
    <row r="36" spans="1:7" s="14" customFormat="1">
      <c r="A36" s="14">
        <v>44</v>
      </c>
      <c r="B36" s="14">
        <v>0.02</v>
      </c>
      <c r="C36" s="14">
        <v>0.04</v>
      </c>
      <c r="D36" s="38">
        <f ca="1">OFFSET(Attributes!$A$1,MATCH($A36,Attributes!$A:$A,0)-1,MATCH("Type",Attributes!$1:$1,0)-1)</f>
        <v>3</v>
      </c>
      <c r="E36" s="38" t="str">
        <f ca="1">IFERROR(OFFSET(Attributes!$A$1,MATCH($A36,Attributes!$A:$A,0)-1,MATCH("Abbr",Attributes!$1:$1,0)-1),"")</f>
        <v>ATK_LL</v>
      </c>
      <c r="F36" s="40" t="str">
        <f ca="1">SUBSTITUTE(OFFSET(Attributes!$A$1,MATCH($A36,Attributes!$A:$A,0)-1,MATCH("Attr CN",Attributes!$1:$1,0)-1),"#",$B36*$B$1&amp;"-"&amp;$C36*$B$1)</f>
        <v>攻击汲取0.06-0.12生命</v>
      </c>
      <c r="G36" s="26" t="str">
        <f ca="1">SUBSTITUTE(OFFSET(Attributes!$A$1,MATCH($A36,Attributes!$A:$A,0)-1,MATCH("Attr EN",Attributes!$1:$1,0)-1),"#",$B36&amp;"-"&amp;$C36*$B$1)</f>
        <v>+0.02-0.12 Life stolen per hit</v>
      </c>
    </row>
    <row r="37" spans="1:7" s="14" customFormat="1">
      <c r="A37" s="14">
        <v>50</v>
      </c>
      <c r="B37" s="14">
        <v>18</v>
      </c>
      <c r="C37" s="14">
        <v>23</v>
      </c>
      <c r="D37" s="38">
        <f ca="1">OFFSET(Attributes!$A$1,MATCH($A37,Attributes!$A:$A,0)-1,MATCH("Type",Attributes!$1:$1,0)-1)</f>
        <v>2</v>
      </c>
      <c r="E37" s="38" t="str">
        <f ca="1">IFERROR(OFFSET(Attributes!$A$1,MATCH($A37,Attributes!$A:$A,0)-1,MATCH("Abbr",Attributes!$1:$1,0)-1),"")</f>
        <v>ATK_POISNOVA</v>
      </c>
      <c r="F37" s="40" t="str">
        <f ca="1">SUBSTITUTE(OFFSET(Attributes!$A$1,MATCH($A37,Attributes!$A:$A,0)-1,MATCH("Attr CN",Attributes!$1:$1,0)-1),"#",$B37*$B$1&amp;"-"&amp;$C37*$B$1)</f>
        <v>命中：有15%的几率施展剧毒新星，对600码范围内的敌人造成54-69点持续的法术伤害</v>
      </c>
      <c r="G37" s="26" t="str">
        <f ca="1">SUBSTITUTE(OFFSET(Attributes!$A$1,MATCH($A37,Attributes!$A:$A,0)-1,MATCH("Attr EN",Attributes!$1:$1,0)-1),"#",$B37&amp;"-"&amp;$C37*$B$1)</f>
        <v>On Attack: 15% chance to cast poison nova, dealing 18-69 magical damage over time to all enemies within 600 yards</v>
      </c>
    </row>
    <row r="38" spans="1:7" s="14" customFormat="1">
      <c r="F38" s="40" t="s">
        <v>44</v>
      </c>
      <c r="G38" s="40" t="s">
        <v>444</v>
      </c>
    </row>
    <row r="39" spans="1:7" s="14" customFormat="1">
      <c r="A39" s="14">
        <v>-11</v>
      </c>
      <c r="F39" s="40" t="s">
        <v>85</v>
      </c>
      <c r="G39" s="40" t="s">
        <v>445</v>
      </c>
    </row>
    <row r="40" spans="1:7" s="14" customFormat="1">
      <c r="F40" s="26"/>
      <c r="G40" s="26"/>
    </row>
    <row r="41" spans="1:7" s="14" customFormat="1">
      <c r="A41" s="14">
        <v>-3</v>
      </c>
      <c r="F41" s="26" t="s">
        <v>86</v>
      </c>
      <c r="G41" s="26" t="s">
        <v>451</v>
      </c>
    </row>
    <row r="42" spans="1:7" s="14" customFormat="1">
      <c r="A42" s="14">
        <v>13</v>
      </c>
      <c r="B42" s="14">
        <v>5</v>
      </c>
      <c r="C42" s="14">
        <v>10</v>
      </c>
      <c r="D42" s="38">
        <f ca="1">OFFSET(Attributes!$A$1,MATCH($A42,Attributes!$A:$A,0)-1,MATCH("Type",Attributes!$1:$1,0)-1)</f>
        <v>1</v>
      </c>
      <c r="E42" s="38" t="str">
        <f ca="1">IFERROR(OFFSET(Attributes!$A$1,MATCH($A42,Attributes!$A:$A,0)-1,MATCH("Abbr",Attributes!$1:$1,0)-1),"")</f>
        <v>AGI</v>
      </c>
      <c r="F42" s="26" t="str">
        <f ca="1">SUBSTITUTE(OFFSET(Attributes!$A$1,MATCH($A42,Attributes!$A:$A,0)-1,MATCH("Attr CN",Attributes!$1:$1,0)-1),"#",$B42*$B$1&amp;"-"&amp;$C42*$B$1)</f>
        <v>+15-30敏捷</v>
      </c>
      <c r="G42" s="26" t="str">
        <f ca="1">SUBSTITUTE(OFFSET(Attributes!$A$1,MATCH($A42,Attributes!$A:$A,0)-1,MATCH("Attr EN",Attributes!$1:$1,0)-1),"#",$B42&amp;"-"&amp;$C42*$B$1)</f>
        <v>+5-30 Agility</v>
      </c>
    </row>
    <row r="43" spans="1:7" s="14" customFormat="1">
      <c r="A43" s="14">
        <v>9</v>
      </c>
      <c r="B43" s="14">
        <v>5</v>
      </c>
      <c r="C43" s="14">
        <v>10</v>
      </c>
      <c r="D43" s="38">
        <f ca="1">OFFSET(Attributes!$A$1,MATCH($A43,Attributes!$A:$A,0)-1,MATCH("Type",Attributes!$1:$1,0)-1)</f>
        <v>1</v>
      </c>
      <c r="E43" s="38" t="str">
        <f ca="1">IFERROR(OFFSET(Attributes!$A$1,MATCH($A43,Attributes!$A:$A,0)-1,MATCH("Abbr",Attributes!$1:$1,0)-1),"")</f>
        <v>AP</v>
      </c>
      <c r="F43" s="26" t="str">
        <f ca="1">SUBSTITUTE(OFFSET(Attributes!$A$1,MATCH($A43,Attributes!$A:$A,0)-1,MATCH("Attr CN",Attributes!$1:$1,0)-1),"#",$B43*$B$1&amp;"-"&amp;$C43*$B$1)</f>
        <v>+15-30攻击强度</v>
      </c>
      <c r="G43" s="26" t="str">
        <f ca="1">SUBSTITUTE(OFFSET(Attributes!$A$1,MATCH($A43,Attributes!$A:$A,0)-1,MATCH("Attr EN",Attributes!$1:$1,0)-1),"#",$B43&amp;"-"&amp;$C43*$B$1)</f>
        <v>+5-30 Attack power</v>
      </c>
    </row>
    <row r="44" spans="1:7" s="14" customFormat="1">
      <c r="A44" s="14">
        <v>12</v>
      </c>
      <c r="B44" s="14">
        <v>3</v>
      </c>
      <c r="C44" s="14">
        <v>5</v>
      </c>
      <c r="D44" s="38">
        <f ca="1">OFFSET(Attributes!$A$1,MATCH($A44,Attributes!$A:$A,0)-1,MATCH("Type",Attributes!$1:$1,0)-1)</f>
        <v>1</v>
      </c>
      <c r="E44" s="38" t="str">
        <f ca="1">IFERROR(OFFSET(Attributes!$A$1,MATCH($A44,Attributes!$A:$A,0)-1,MATCH("Abbr",Attributes!$1:$1,0)-1),"")</f>
        <v>IAS</v>
      </c>
      <c r="F44" s="26" t="str">
        <f ca="1">SUBSTITUTE(OFFSET(Attributes!$A$1,MATCH($A44,Attributes!$A:$A,0)-1,MATCH("Attr CN",Attributes!$1:$1,0)-1),"#",$B44*$B$1&amp;"-"&amp;$C44*$B$1)</f>
        <v>+9-15%攻击速度</v>
      </c>
      <c r="G44" s="26" t="str">
        <f ca="1">SUBSTITUTE(OFFSET(Attributes!$A$1,MATCH($A44,Attributes!$A:$A,0)-1,MATCH("Attr EN",Attributes!$1:$1,0)-1),"#",$B44&amp;"-"&amp;$C44*$B$1)</f>
        <v>+3-15% Attack speed</v>
      </c>
    </row>
    <row r="45" spans="1:7" s="14" customFormat="1">
      <c r="A45" s="14">
        <v>11</v>
      </c>
      <c r="B45" s="14">
        <v>0.03</v>
      </c>
      <c r="C45" s="14">
        <v>0.05</v>
      </c>
      <c r="D45" s="38">
        <f ca="1">OFFSET(Attributes!$A$1,MATCH($A45,Attributes!$A:$A,0)-1,MATCH("Type",Attributes!$1:$1,0)-1)</f>
        <v>1</v>
      </c>
      <c r="E45" s="38" t="str">
        <f ca="1">IFERROR(OFFSET(Attributes!$A$1,MATCH($A45,Attributes!$A:$A,0)-1,MATCH("Abbr",Attributes!$1:$1,0)-1),"")</f>
        <v>CRIT</v>
      </c>
      <c r="F45" s="26"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s="14" customFormat="1">
      <c r="A46" s="14">
        <v>47</v>
      </c>
      <c r="B46" s="14">
        <v>0.05</v>
      </c>
      <c r="C46" s="14">
        <v>0.1</v>
      </c>
      <c r="D46" s="38">
        <f ca="1">OFFSET(Attributes!$A$1,MATCH($A46,Attributes!$A:$A,0)-1,MATCH("Type",Attributes!$1:$1,0)-1)</f>
        <v>2</v>
      </c>
      <c r="E46" s="38" t="str">
        <f ca="1">IFERROR(OFFSET(Attributes!$A$1,MATCH($A46,Attributes!$A:$A,0)-1,MATCH("Abbr",Attributes!$1:$1,0)-1),"")</f>
        <v>ATK_WF</v>
      </c>
      <c r="F46" s="40" t="str">
        <f ca="1">SUBSTITUTE(OFFSET(Attributes!$A$1,MATCH($A46,Attributes!$A:$A,0)-1,MATCH("Attr CN",Attributes!$1:$1,0)-1),"#",$B46*$B$1&amp;"-"&amp;$C46*$B$1)</f>
        <v>命中：有0.15-0.3的几率击退敌人</v>
      </c>
      <c r="G46" s="26" t="str">
        <f ca="1">SUBSTITUTE(OFFSET(Attributes!$A$1,MATCH($A46,Attributes!$A:$A,0)-1,MATCH("Attr EN",Attributes!$1:$1,0)-1),"#",$B46&amp;"-"&amp;$C46*$B$1)</f>
        <v>On Attack: 0.05-0.3 chance to knock back target</v>
      </c>
    </row>
    <row r="47" spans="1:7" s="14" customFormat="1">
      <c r="A47" s="14">
        <v>-11</v>
      </c>
      <c r="F47" s="40" t="s">
        <v>89</v>
      </c>
      <c r="G47" s="40" t="s">
        <v>856</v>
      </c>
    </row>
    <row r="48" spans="1:7" s="14" customFormat="1">
      <c r="F48" s="26"/>
      <c r="G48" s="26"/>
    </row>
    <row r="49" spans="1:7" s="14" customFormat="1">
      <c r="A49" s="14">
        <v>-3</v>
      </c>
      <c r="F49" s="26" t="s">
        <v>91</v>
      </c>
      <c r="G49" s="26" t="s">
        <v>452</v>
      </c>
    </row>
    <row r="50" spans="1:7" s="14" customFormat="1">
      <c r="A50" s="14">
        <v>4</v>
      </c>
      <c r="B50" s="14">
        <v>6</v>
      </c>
      <c r="C50" s="14">
        <v>12</v>
      </c>
      <c r="D50" s="38">
        <f ca="1">OFFSET(Attributes!$A$1,MATCH($A50,Attributes!$A:$A,0)-1,MATCH("Type",Attributes!$1:$1,0)-1)</f>
        <v>1</v>
      </c>
      <c r="E50" s="38" t="str">
        <f ca="1">IFERROR(OFFSET(Attributes!$A$1,MATCH($A50,Attributes!$A:$A,0)-1,MATCH("Abbr",Attributes!$1:$1,0)-1),"")</f>
        <v>STR</v>
      </c>
      <c r="F50" s="26" t="str">
        <f ca="1">SUBSTITUTE(OFFSET(Attributes!$A$1,MATCH($A50,Attributes!$A:$A,0)-1,MATCH("Attr CN",Attributes!$1:$1,0)-1),"#",$B50*$B$1&amp;"-"&amp;$C50*$B$1)</f>
        <v>+18-36力量</v>
      </c>
      <c r="G50" s="26" t="str">
        <f ca="1">SUBSTITUTE(OFFSET(Attributes!$A$1,MATCH($A50,Attributes!$A:$A,0)-1,MATCH("Attr EN",Attributes!$1:$1,0)-1),"#",$B50&amp;"-"&amp;$C50*$B$1)</f>
        <v>+6-36 Strength</v>
      </c>
    </row>
    <row r="51" spans="1:7" s="14" customFormat="1">
      <c r="A51" s="14">
        <v>9</v>
      </c>
      <c r="B51" s="14">
        <v>6</v>
      </c>
      <c r="C51" s="14">
        <v>12</v>
      </c>
      <c r="D51" s="38">
        <f ca="1">OFFSET(Attributes!$A$1,MATCH($A51,Attributes!$A:$A,0)-1,MATCH("Type",Attributes!$1:$1,0)-1)</f>
        <v>1</v>
      </c>
      <c r="E51" s="38" t="str">
        <f ca="1">IFERROR(OFFSET(Attributes!$A$1,MATCH($A51,Attributes!$A:$A,0)-1,MATCH("Abbr",Attributes!$1:$1,0)-1),"")</f>
        <v>AP</v>
      </c>
      <c r="F51" s="26" t="str">
        <f ca="1">SUBSTITUTE(OFFSET(Attributes!$A$1,MATCH($A51,Attributes!$A:$A,0)-1,MATCH("Attr CN",Attributes!$1:$1,0)-1),"#",$B51*$B$1&amp;"-"&amp;$C51*$B$1)</f>
        <v>+18-36攻击强度</v>
      </c>
      <c r="G51" s="26" t="str">
        <f ca="1">SUBSTITUTE(OFFSET(Attributes!$A$1,MATCH($A51,Attributes!$A:$A,0)-1,MATCH("Attr EN",Attributes!$1:$1,0)-1),"#",$B51&amp;"-"&amp;$C51*$B$1)</f>
        <v>+6-36 Attack power</v>
      </c>
    </row>
    <row r="52" spans="1:7" s="14" customFormat="1">
      <c r="A52" s="14">
        <v>11</v>
      </c>
      <c r="B52" s="14">
        <v>0.03</v>
      </c>
      <c r="C52" s="14">
        <v>0.05</v>
      </c>
      <c r="D52" s="38">
        <f ca="1">OFFSET(Attributes!$A$1,MATCH($A52,Attributes!$A:$A,0)-1,MATCH("Type",Attributes!$1:$1,0)-1)</f>
        <v>1</v>
      </c>
      <c r="E52" s="38" t="str">
        <f ca="1">IFERROR(OFFSET(Attributes!$A$1,MATCH($A52,Attributes!$A:$A,0)-1,MATCH("Abbr",Attributes!$1:$1,0)-1),"")</f>
        <v>CRIT</v>
      </c>
      <c r="F52" s="26" t="str">
        <f ca="1">SUBSTITUTE(OFFSET(Attributes!$A$1,MATCH($A52,Attributes!$A:$A,0)-1,MATCH("Attr CN",Attributes!$1:$1,0)-1),"#",$B52*$B$1&amp;"-"&amp;$C52*$B$1)</f>
        <v>+0.09-0.15攻击暴击</v>
      </c>
      <c r="G52" s="26" t="str">
        <f ca="1">SUBSTITUTE(OFFSET(Attributes!$A$1,MATCH($A52,Attributes!$A:$A,0)-1,MATCH("Attr EN",Attributes!$1:$1,0)-1),"#",$B52&amp;"-"&amp;$C52*$B$1)</f>
        <v>+0.03-0.15 Attack critical</v>
      </c>
    </row>
    <row r="53" spans="1:7" s="14" customFormat="1">
      <c r="A53" s="14">
        <v>74</v>
      </c>
      <c r="B53" s="14">
        <v>3</v>
      </c>
      <c r="C53" s="14">
        <v>30</v>
      </c>
      <c r="D53" s="38">
        <f ca="1">OFFSET(Attributes!$A$1,MATCH($A53,Attributes!$A:$A,0)-1,MATCH("Type",Attributes!$1:$1,0)-1)</f>
        <v>1</v>
      </c>
      <c r="E53" s="38" t="str">
        <f ca="1">IFERROR(OFFSET(Attributes!$A$1,MATCH($A53,Attributes!$A:$A,0)-1,MATCH("Abbr",Attributes!$1:$1,0)-1),"")</f>
        <v>HLOST</v>
      </c>
      <c r="F53" s="26" t="str">
        <f ca="1">SUBSTITUTE(OFFSET(Attributes!$A$1,MATCH($A53,Attributes!$A:$A,0)-1,MATCH("Attr CN",Attributes!$1:$1,0)-1),"#",$B53*$B$1&amp;"-"&amp;$C53*$B$1)</f>
        <v>每秒流失9-90生命值</v>
      </c>
      <c r="G53" s="26" t="str">
        <f ca="1">SUBSTITUTE(OFFSET(Attributes!$A$1,MATCH($A53,Attributes!$A:$A,0)-1,MATCH("Attr EN",Attributes!$1:$1,0)-1),"#",$B53&amp;"-"&amp;$C53*$B$1)</f>
        <v>Lost 3-90 HP per second during combat</v>
      </c>
    </row>
    <row r="54" spans="1:7" s="14" customFormat="1">
      <c r="A54" s="14">
        <v>44</v>
      </c>
      <c r="B54" s="14">
        <v>0.03</v>
      </c>
      <c r="C54" s="14">
        <v>0.06</v>
      </c>
      <c r="D54" s="38">
        <f ca="1">OFFSET(Attributes!$A$1,MATCH($A54,Attributes!$A:$A,0)-1,MATCH("Type",Attributes!$1:$1,0)-1)</f>
        <v>3</v>
      </c>
      <c r="E54" s="38" t="str">
        <f ca="1">IFERROR(OFFSET(Attributes!$A$1,MATCH($A54,Attributes!$A:$A,0)-1,MATCH("Abbr",Attributes!$1:$1,0)-1),"")</f>
        <v>ATK_LL</v>
      </c>
      <c r="F54" s="40" t="str">
        <f ca="1">SUBSTITUTE(OFFSET(Attributes!$A$1,MATCH($A54,Attributes!$A:$A,0)-1,MATCH("Attr CN",Attributes!$1:$1,0)-1),"#",$B54*$B$1&amp;"-"&amp;$C54*$B$1)</f>
        <v>攻击汲取0.09-0.18生命</v>
      </c>
      <c r="G54" s="26" t="str">
        <f ca="1">SUBSTITUTE(OFFSET(Attributes!$A$1,MATCH($A54,Attributes!$A:$A,0)-1,MATCH("Attr EN",Attributes!$1:$1,0)-1),"#",$B54&amp;"-"&amp;$C54*$B$1)</f>
        <v>+0.03-0.18 Life stolen per hit</v>
      </c>
    </row>
    <row r="55" spans="1:7" s="14" customFormat="1">
      <c r="A55" s="14">
        <v>46</v>
      </c>
      <c r="B55" s="14">
        <v>0.04</v>
      </c>
      <c r="C55" s="14">
        <v>0.06</v>
      </c>
      <c r="D55" s="38">
        <f ca="1">OFFSET(Attributes!$A$1,MATCH($A55,Attributes!$A:$A,0)-1,MATCH("Type",Attributes!$1:$1,0)-1)</f>
        <v>2</v>
      </c>
      <c r="E55" s="38" t="str">
        <f ca="1">IFERROR(OFFSET(Attributes!$A$1,MATCH($A55,Attributes!$A:$A,0)-1,MATCH("Abbr",Attributes!$1:$1,0)-1),"")</f>
        <v>ATK_CTHUN</v>
      </c>
      <c r="F55" s="40" t="str">
        <f ca="1">SUBSTITUTE(OFFSET(Attributes!$A$1,MATCH($A55,Attributes!$A:$A,0)-1,MATCH("Attr CN",Attributes!$1:$1,0)-1),"#",$B55*$B$1&amp;"-"&amp;$C55*$B$1)</f>
        <v>命中：提升1%的攻击速度，最多0.12-0.18，持续3秒</v>
      </c>
      <c r="G55" s="26" t="str">
        <f ca="1">SUBSTITUTE(OFFSET(Attributes!$A$1,MATCH($A55,Attributes!$A:$A,0)-1,MATCH("Attr EN",Attributes!$1:$1,0)-1),"#",$B55&amp;"-"&amp;$C55*$B$1)</f>
        <v>On Attack: Increase attack speed by 1% per attack, stacks up to 0.04-0.18, lasts for 3 seconds</v>
      </c>
    </row>
    <row r="56" spans="1:7" s="14" customFormat="1">
      <c r="A56" s="14">
        <v>37</v>
      </c>
      <c r="B56" s="14">
        <v>0.05</v>
      </c>
      <c r="C56" s="14">
        <v>0.5</v>
      </c>
      <c r="D56" s="38">
        <f ca="1">OFFSET(Attributes!$A$1,MATCH($A56,Attributes!$A:$A,0)-1,MATCH("Type",Attributes!$1:$1,0)-1)</f>
        <v>2</v>
      </c>
      <c r="E56" s="38" t="str">
        <f ca="1">IFERROR(OFFSET(Attributes!$A$1,MATCH($A56,Attributes!$A:$A,0)-1,MATCH("Abbr",Attributes!$1:$1,0)-1),"")</f>
        <v>USE_CTHUN</v>
      </c>
      <c r="F56" s="40" t="str">
        <f ca="1">SUBSTITUTE(OFFSET(Attributes!$A$1,MATCH($A56,Attributes!$A:$A,0)-1,MATCH("Attr CN",Attributes!$1:$1,0)-1),"#",$B56*$B$1&amp;"-"&amp;$C56*$B$1)</f>
        <v>使用：获得上古狂乱的效果，提升100%攻击速度，受到的伤害提高0.15-1.5</v>
      </c>
      <c r="G56" s="26" t="str">
        <f ca="1">SUBSTITUTE(OFFSET(Attributes!$A$1,MATCH($A56,Attributes!$A:$A,0)-1,MATCH("Attr EN",Attributes!$1:$1,0)-1),"#",$B56&amp;"-"&amp;$C56*$B$1)</f>
        <v>Use: Increase attack speed by 100%, take 0.05-1.5 extra damage (unique)</v>
      </c>
    </row>
    <row r="57" spans="1:7" s="14" customFormat="1">
      <c r="F57" s="40" t="s">
        <v>44</v>
      </c>
      <c r="G57" s="40" t="s">
        <v>444</v>
      </c>
    </row>
    <row r="58" spans="1:7" s="14" customFormat="1">
      <c r="A58" s="14">
        <v>-11</v>
      </c>
      <c r="F58" s="40" t="s">
        <v>92</v>
      </c>
      <c r="G58" s="40" t="s">
        <v>453</v>
      </c>
    </row>
    <row r="59" spans="1:7" s="14" customFormat="1">
      <c r="F59" s="26"/>
      <c r="G59" s="26"/>
    </row>
    <row r="60" spans="1:7">
      <c r="A60" s="14">
        <v>-3</v>
      </c>
      <c r="F60" s="26" t="s">
        <v>72</v>
      </c>
      <c r="G60" s="26" t="s">
        <v>454</v>
      </c>
    </row>
    <row r="61" spans="1:7">
      <c r="A61" s="14">
        <v>8</v>
      </c>
      <c r="B61" s="14">
        <v>2</v>
      </c>
      <c r="C61" s="14">
        <v>3</v>
      </c>
      <c r="D61" s="38">
        <f ca="1">OFFSET(Attributes!$A$1,MATCH($A61,Attributes!$A:$A,0)-1,MATCH("Type",Attributes!$1:$1,0)-1)</f>
        <v>1</v>
      </c>
      <c r="E61" s="38" t="str">
        <f ca="1">IFERROR(OFFSET(Attributes!$A$1,MATCH($A61,Attributes!$A:$A,0)-1,MATCH("Abbr",Attributes!$1:$1,0)-1),"")</f>
        <v>DEF</v>
      </c>
      <c r="F61" s="26" t="str">
        <f ca="1">SUBSTITUTE(OFFSET(Attributes!$A$1,MATCH($A61,Attributes!$A:$A,0)-1,MATCH("Attr CN",Attributes!$1:$1,0)-1),"#",$B61*$B$1&amp;"-"&amp;$C61*$B$1)</f>
        <v>+6-9护甲</v>
      </c>
      <c r="G61" s="26" t="str">
        <f ca="1">SUBSTITUTE(OFFSET(Attributes!$A$1,MATCH($A61,Attributes!$A:$A,0)-1,MATCH("Attr EN",Attributes!$1:$1,0)-1),"#",$B61&amp;"-"&amp;$C61*$B$1)</f>
        <v>+2-9 Armor</v>
      </c>
    </row>
    <row r="62" spans="1:7">
      <c r="A62" s="14">
        <v>1</v>
      </c>
      <c r="B62" s="14">
        <v>0.01</v>
      </c>
      <c r="C62" s="14">
        <v>0.02</v>
      </c>
      <c r="D62" s="38">
        <f ca="1">OFFSET(Attributes!$A$1,MATCH($A62,Attributes!$A:$A,0)-1,MATCH("Type",Attributes!$1:$1,0)-1)</f>
        <v>1</v>
      </c>
      <c r="E62" s="38" t="str">
        <f ca="1">IFERROR(OFFSET(Attributes!$A$1,MATCH($A62,Attributes!$A:$A,0)-1,MATCH("Abbr",Attributes!$1:$1,0)-1),"")</f>
        <v>DR</v>
      </c>
      <c r="F62" s="26" t="str">
        <f ca="1">SUBSTITUTE(OFFSET(Attributes!$A$1,MATCH($A62,Attributes!$A:$A,0)-1,MATCH("Attr CN",Attributes!$1:$1,0)-1),"#",$B62*$B$1&amp;"-"&amp;$C62*$B$1)</f>
        <v>-0.03-0.06受到的伤害</v>
      </c>
      <c r="G62" s="26" t="str">
        <f ca="1">SUBSTITUTE(OFFSET(Attributes!$A$1,MATCH($A62,Attributes!$A:$A,0)-1,MATCH("Attr EN",Attributes!$1:$1,0)-1),"#",$B62&amp;"-"&amp;$C62*$B$1)</f>
        <v>-0.01-0.06 All damage taken</v>
      </c>
    </row>
    <row r="63" spans="1:7">
      <c r="A63" s="14">
        <v>2</v>
      </c>
      <c r="B63" s="14">
        <v>0.02</v>
      </c>
      <c r="C63" s="14">
        <v>0.04</v>
      </c>
      <c r="D63" s="38">
        <f ca="1">OFFSET(Attributes!$A$1,MATCH($A63,Attributes!$A:$A,0)-1,MATCH("Type",Attributes!$1:$1,0)-1)</f>
        <v>1</v>
      </c>
      <c r="E63" s="38" t="str">
        <f ca="1">IFERROR(OFFSET(Attributes!$A$1,MATCH($A63,Attributes!$A:$A,0)-1,MATCH("Abbr",Attributes!$1:$1,0)-1),"")</f>
        <v>MDR</v>
      </c>
      <c r="F63" s="26" t="str">
        <f ca="1">SUBSTITUTE(OFFSET(Attributes!$A$1,MATCH($A63,Attributes!$A:$A,0)-1,MATCH("Attr CN",Attributes!$1:$1,0)-1),"#",$B63*$B$1&amp;"-"&amp;$C63*$B$1)</f>
        <v>-0.06-0.12受到的法术伤害</v>
      </c>
      <c r="G63" s="26" t="str">
        <f ca="1">SUBSTITUTE(OFFSET(Attributes!$A$1,MATCH($A63,Attributes!$A:$A,0)-1,MATCH("Attr EN",Attributes!$1:$1,0)-1),"#",$B63&amp;"-"&amp;$C63*$B$1)</f>
        <v>-0.02-0.12 magical damage taken</v>
      </c>
    </row>
    <row r="64" spans="1:7">
      <c r="A64" s="14">
        <v>24</v>
      </c>
      <c r="B64" s="14">
        <v>12</v>
      </c>
      <c r="C64" s="14">
        <v>24</v>
      </c>
      <c r="D64" s="38">
        <f ca="1">OFFSET(Attributes!$A$1,MATCH($A64,Attributes!$A:$A,0)-1,MATCH("Type",Attributes!$1:$1,0)-1)</f>
        <v>1</v>
      </c>
      <c r="E64" s="38" t="str">
        <f ca="1">IFERROR(OFFSET(Attributes!$A$1,MATCH($A64,Attributes!$A:$A,0)-1,MATCH("Abbr",Attributes!$1:$1,0)-1),"")</f>
        <v>MS</v>
      </c>
      <c r="F64" s="26" t="str">
        <f ca="1">SUBSTITUTE(OFFSET(Attributes!$A$1,MATCH($A64,Attributes!$A:$A,0)-1,MATCH("Attr CN",Attributes!$1:$1,0)-1),"#",$B64*$B$1&amp;"-"&amp;$C64*$B$1)</f>
        <v>+36-72移动速度</v>
      </c>
      <c r="G64" s="26" t="str">
        <f ca="1">SUBSTITUTE(OFFSET(Attributes!$A$1,MATCH($A64,Attributes!$A:$A,0)-1,MATCH("Attr EN",Attributes!$1:$1,0)-1),"#",$B64&amp;"-"&amp;$C64*$B$1)</f>
        <v>+12-72 Movement speed</v>
      </c>
    </row>
    <row r="65" spans="1:7">
      <c r="A65" s="14">
        <v>42</v>
      </c>
      <c r="B65" s="14">
        <v>2</v>
      </c>
      <c r="C65" s="14">
        <v>5</v>
      </c>
      <c r="D65" s="38">
        <f ca="1">OFFSET(Attributes!$A$1,MATCH($A65,Attributes!$A:$A,0)-1,MATCH("Type",Attributes!$1:$1,0)-1)</f>
        <v>2</v>
      </c>
      <c r="E65" s="38" t="str">
        <f ca="1">IFERROR(OFFSET(Attributes!$A$1,MATCH($A65,Attributes!$A:$A,0)-1,MATCH("Abbr",Attributes!$1:$1,0)-1),"")</f>
        <v>HEAL_HOLY</v>
      </c>
      <c r="F65" s="40" t="str">
        <f ca="1">SUBSTITUTE(OFFSET(Attributes!$A$1,MATCH($A65,Attributes!$A:$A,0)-1,MATCH("Attr CN",Attributes!$1:$1,0)-1),"#",$B65*$B$1&amp;"-"&amp;$C65*$B$1)</f>
        <v>受到治疗：积累1点神圣能量，最多6-15点</v>
      </c>
      <c r="G65" s="26" t="str">
        <f ca="1">SUBSTITUTE(OFFSET(Attributes!$A$1,MATCH($A65,Attributes!$A:$A,0)-1,MATCH("Attr EN",Attributes!$1:$1,0)-1),"#",$B65&amp;"-"&amp;$C65*$B$1)</f>
        <v>On Healed: Charges 1 holy power, stacks up to 2-15 points</v>
      </c>
    </row>
    <row r="66" spans="1:7">
      <c r="A66" s="14">
        <v>38</v>
      </c>
      <c r="B66" s="14">
        <v>25</v>
      </c>
      <c r="C66" s="14">
        <v>35</v>
      </c>
      <c r="D66" s="38">
        <f ca="1">OFFSET(Attributes!$A$1,MATCH($A66,Attributes!$A:$A,0)-1,MATCH("Type",Attributes!$1:$1,0)-1)</f>
        <v>2</v>
      </c>
      <c r="E66" s="38" t="str">
        <f ca="1">IFERROR(OFFSET(Attributes!$A$1,MATCH($A66,Attributes!$A:$A,0)-1,MATCH("Abbr",Attributes!$1:$1,0)-1),"")</f>
        <v>USE_HOLYHEAL</v>
      </c>
      <c r="F66" s="40" t="str">
        <f ca="1">SUBSTITUTE(OFFSET(Attributes!$A$1,MATCH($A66,Attributes!$A:$A,0)-1,MATCH("Attr CN",Attributes!$1:$1,0)-1),"#",$B66*$B$1&amp;"-"&amp;$C66*$B$1)</f>
        <v>使用：释放所有神圣能量以治疗自己，每点神圣能量治疗75-105点生命值</v>
      </c>
      <c r="G66" s="26" t="str">
        <f ca="1">SUBSTITUTE(OFFSET(Attributes!$A$1,MATCH($A66,Attributes!$A:$A,0)-1,MATCH("Attr EN",Attributes!$1:$1,0)-1),"#",$B66&amp;"-"&amp;$C66*$B$1)</f>
        <v>Use: Release all holy power to heal yourself, each point heals 25-105 HP</v>
      </c>
    </row>
    <row r="67" spans="1:7">
      <c r="F67" s="40" t="s">
        <v>44</v>
      </c>
      <c r="G67" s="40" t="s">
        <v>444</v>
      </c>
    </row>
    <row r="68" spans="1:7">
      <c r="A68" s="14">
        <v>-11</v>
      </c>
      <c r="F68" s="40" t="s">
        <v>80</v>
      </c>
      <c r="G68" s="40" t="s">
        <v>455</v>
      </c>
    </row>
    <row r="70" spans="1:7">
      <c r="A70" s="14">
        <v>-3</v>
      </c>
      <c r="F70" s="26" t="s">
        <v>38</v>
      </c>
      <c r="G70" s="26" t="s">
        <v>456</v>
      </c>
    </row>
    <row r="71" spans="1:7">
      <c r="A71" s="14">
        <v>14</v>
      </c>
      <c r="B71" s="14">
        <v>5</v>
      </c>
      <c r="C71" s="14">
        <v>10</v>
      </c>
      <c r="D71" s="38">
        <f ca="1">OFFSET(Attributes!$A$1,MATCH($A71,Attributes!$A:$A,0)-1,MATCH("Type",Attributes!$1:$1,0)-1)</f>
        <v>1</v>
      </c>
      <c r="E71" s="38" t="str">
        <f ca="1">IFERROR(OFFSET(Attributes!$A$1,MATCH($A71,Attributes!$A:$A,0)-1,MATCH("Abbr",Attributes!$1:$1,0)-1),"")</f>
        <v>INT</v>
      </c>
      <c r="F71" s="26" t="str">
        <f ca="1">SUBSTITUTE(OFFSET(Attributes!$A$1,MATCH($A71,Attributes!$A:$A,0)-1,MATCH("Attr CN",Attributes!$1:$1,0)-1),"#",$B71*$B$1&amp;"-"&amp;$C71*$B$1)</f>
        <v>+15-30智力</v>
      </c>
      <c r="G71" s="26" t="str">
        <f ca="1">SUBSTITUTE(OFFSET(Attributes!$A$1,MATCH($A71,Attributes!$A:$A,0)-1,MATCH("Attr EN",Attributes!$1:$1,0)-1),"#",$B71&amp;"-"&amp;$C71*$B$1)</f>
        <v>+5-30 Intelligence</v>
      </c>
    </row>
    <row r="72" spans="1:7">
      <c r="A72" s="14">
        <v>21</v>
      </c>
      <c r="B72" s="14">
        <v>100</v>
      </c>
      <c r="C72" s="14">
        <v>200</v>
      </c>
      <c r="D72" s="38">
        <f ca="1">OFFSET(Attributes!$A$1,MATCH($A72,Attributes!$A:$A,0)-1,MATCH("Type",Attributes!$1:$1,0)-1)</f>
        <v>1</v>
      </c>
      <c r="E72" s="38" t="str">
        <f ca="1">IFERROR(OFFSET(Attributes!$A$1,MATCH($A72,Attributes!$A:$A,0)-1,MATCH("Abbr",Attributes!$1:$1,0)-1),"")</f>
        <v>HP</v>
      </c>
      <c r="F72" s="26" t="str">
        <f ca="1">SUBSTITUTE(OFFSET(Attributes!$A$1,MATCH($A72,Attributes!$A:$A,0)-1,MATCH("Attr CN",Attributes!$1:$1,0)-1),"#",$B72*$B$1&amp;"-"&amp;$C72*$B$1)</f>
        <v>+300-600生命上限</v>
      </c>
      <c r="G72" s="26" t="str">
        <f ca="1">SUBSTITUTE(OFFSET(Attributes!$A$1,MATCH($A72,Attributes!$A:$A,0)-1,MATCH("Attr EN",Attributes!$1:$1,0)-1),"#",$B72&amp;"-"&amp;$C72*$B$1)</f>
        <v>+100-600 Max HP</v>
      </c>
    </row>
    <row r="73" spans="1:7">
      <c r="A73" s="14">
        <v>18</v>
      </c>
      <c r="B73" s="14">
        <v>5</v>
      </c>
      <c r="C73" s="14">
        <v>10</v>
      </c>
      <c r="D73" s="38">
        <f ca="1">OFFSET(Attributes!$A$1,MATCH($A73,Attributes!$A:$A,0)-1,MATCH("Type",Attributes!$1:$1,0)-1)</f>
        <v>1</v>
      </c>
      <c r="E73" s="38" t="str">
        <f ca="1">IFERROR(OFFSET(Attributes!$A$1,MATCH($A73,Attributes!$A:$A,0)-1,MATCH("Abbr",Attributes!$1:$1,0)-1),"")</f>
        <v>SP</v>
      </c>
      <c r="F73" s="26" t="str">
        <f ca="1">SUBSTITUTE(OFFSET(Attributes!$A$1,MATCH($A73,Attributes!$A:$A,0)-1,MATCH("Attr CN",Attributes!$1:$1,0)-1),"#",$B73*$B$1&amp;"-"&amp;$C73*$B$1)</f>
        <v>+15-30法术强度</v>
      </c>
      <c r="G73" s="26" t="str">
        <f ca="1">SUBSTITUTE(OFFSET(Attributes!$A$1,MATCH($A73,Attributes!$A:$A,0)-1,MATCH("Attr EN",Attributes!$1:$1,0)-1),"#",$B73&amp;"-"&amp;$C73*$B$1)</f>
        <v>+5-30 Spell power</v>
      </c>
    </row>
    <row r="74" spans="1:7">
      <c r="A74" s="14">
        <v>82</v>
      </c>
      <c r="B74" s="14">
        <v>0.01</v>
      </c>
      <c r="C74" s="14">
        <v>0.02</v>
      </c>
      <c r="D74" s="38">
        <f ca="1">OFFSET(Attributes!$A$1,MATCH($A74,Attributes!$A:$A,0)-1,MATCH("Type",Attributes!$1:$1,0)-1)</f>
        <v>2</v>
      </c>
      <c r="E74" s="38" t="str">
        <f ca="1">IFERROR(OFFSET(Attributes!$A$1,MATCH($A74,Attributes!$A:$A,0)-1,MATCH("Abbr",Attributes!$1:$1,0)-1),"")</f>
        <v>AURA_CONVIC</v>
      </c>
      <c r="F74" s="40" t="str">
        <f ca="1">SUBSTITUTE(OFFSET(Attributes!$A$1,MATCH($A74,Attributes!$A:$A,0)-1,MATCH("Attr CN",Attributes!$1:$1,0)-1),"#",$B74*$B$1&amp;"-"&amp;$C74*$B$1)</f>
        <v>赋予信念光环：使附近600码范围内所有敌人受到的法术伤害提高0.03-0.06</v>
      </c>
      <c r="G74" s="26" t="str">
        <f ca="1">SUBSTITUTE(OFFSET(Attributes!$A$1,MATCH($A74,Attributes!$A:$A,0)-1,MATCH("Attr EN",Attributes!$1:$1,0)-1),"#",$B74&amp;"-"&amp;$C74*$B$1)</f>
        <v>Grant Aura of Conviction: All enemies within 600 yards take 0.01-0.06 more magical damage</v>
      </c>
    </row>
    <row r="75" spans="1:7">
      <c r="A75" s="14">
        <v>89</v>
      </c>
      <c r="B75" s="14">
        <v>60</v>
      </c>
      <c r="C75" s="14">
        <v>100</v>
      </c>
      <c r="D75" s="38">
        <f ca="1">OFFSET(Attributes!$A$1,MATCH($A75,Attributes!$A:$A,0)-1,MATCH("Type",Attributes!$1:$1,0)-1)</f>
        <v>2</v>
      </c>
      <c r="E75" s="38" t="str">
        <f ca="1">IFERROR(OFFSET(Attributes!$A$1,MATCH($A75,Attributes!$A:$A,0)-1,MATCH("Abbr",Attributes!$1:$1,0)-1),"")</f>
        <v>MD_CHAIN</v>
      </c>
      <c r="F75" s="40" t="str">
        <f ca="1">SUBSTITUTE(OFFSET(Attributes!$A$1,MATCH($A75,Attributes!$A:$A,0)-1,MATCH("Attr CN",Attributes!$1:$1,0)-1),"#",$B75*$B$1&amp;"-"&amp;$C75*$B$1)</f>
        <v>造成法术伤害：有10%的几率施放闪电链，造成180-300点法术伤害</v>
      </c>
      <c r="G75" s="26" t="str">
        <f ca="1">SUBSTITUTE(OFFSET(Attributes!$A$1,MATCH($A75,Attributes!$A:$A,0)-1,MATCH("Attr EN",Attributes!$1:$1,0)-1),"#",$B75&amp;"-"&amp;$C75*$B$1)</f>
        <v>Dealing Damage: 10% chance to cast Chain Lightning to target, dealing 60-300 magical damage</v>
      </c>
    </row>
    <row r="76" spans="1:7">
      <c r="F76" s="40" t="s">
        <v>44</v>
      </c>
      <c r="G76" s="40" t="s">
        <v>444</v>
      </c>
    </row>
    <row r="77" spans="1:7">
      <c r="A77" s="14">
        <v>-11</v>
      </c>
      <c r="F77" s="40" t="s">
        <v>800</v>
      </c>
      <c r="G77" s="40" t="s">
        <v>457</v>
      </c>
    </row>
    <row r="79" spans="1:7" s="14" customFormat="1">
      <c r="A79" s="14">
        <v>-3</v>
      </c>
      <c r="F79" s="26" t="s">
        <v>84</v>
      </c>
      <c r="G79" s="26" t="s">
        <v>458</v>
      </c>
    </row>
    <row r="80" spans="1:7" s="14" customFormat="1">
      <c r="A80" s="14">
        <v>14</v>
      </c>
      <c r="B80" s="14">
        <v>5</v>
      </c>
      <c r="C80" s="14">
        <v>10</v>
      </c>
      <c r="D80" s="38">
        <f ca="1">OFFSET(Attributes!$A$1,MATCH($A80,Attributes!$A:$A,0)-1,MATCH("Type",Attributes!$1:$1,0)-1)</f>
        <v>1</v>
      </c>
      <c r="E80" s="38" t="str">
        <f ca="1">IFERROR(OFFSET(Attributes!$A$1,MATCH($A80,Attributes!$A:$A,0)-1,MATCH("Abbr",Attributes!$1:$1,0)-1),"")</f>
        <v>INT</v>
      </c>
      <c r="F80" s="26" t="str">
        <f ca="1">SUBSTITUTE(OFFSET(Attributes!$A$1,MATCH($A80,Attributes!$A:$A,0)-1,MATCH("Attr CN",Attributes!$1:$1,0)-1),"#",$B80*$B$1&amp;"-"&amp;$C80*$B$1)</f>
        <v>+15-30智力</v>
      </c>
      <c r="G80" s="26" t="str">
        <f ca="1">SUBSTITUTE(OFFSET(Attributes!$A$1,MATCH($A80,Attributes!$A:$A,0)-1,MATCH("Attr EN",Attributes!$1:$1,0)-1),"#",$B80&amp;"-"&amp;$C80*$B$1)</f>
        <v>+5-30 Intelligence</v>
      </c>
    </row>
    <row r="81" spans="1:7" s="14" customFormat="1">
      <c r="A81" s="14">
        <v>18</v>
      </c>
      <c r="B81" s="14">
        <v>5</v>
      </c>
      <c r="C81" s="14">
        <v>10</v>
      </c>
      <c r="D81" s="38">
        <f ca="1">OFFSET(Attributes!$A$1,MATCH($A81,Attributes!$A:$A,0)-1,MATCH("Type",Attributes!$1:$1,0)-1)</f>
        <v>1</v>
      </c>
      <c r="E81" s="38" t="str">
        <f ca="1">IFERROR(OFFSET(Attributes!$A$1,MATCH($A81,Attributes!$A:$A,0)-1,MATCH("Abbr",Attributes!$1:$1,0)-1),"")</f>
        <v>SP</v>
      </c>
      <c r="F81" s="26" t="str">
        <f ca="1">SUBSTITUTE(OFFSET(Attributes!$A$1,MATCH($A81,Attributes!$A:$A,0)-1,MATCH("Attr CN",Attributes!$1:$1,0)-1),"#",$B81*$B$1&amp;"-"&amp;$C81*$B$1)</f>
        <v>+15-30法术强度</v>
      </c>
      <c r="G81" s="26" t="str">
        <f ca="1">SUBSTITUTE(OFFSET(Attributes!$A$1,MATCH($A81,Attributes!$A:$A,0)-1,MATCH("Attr EN",Attributes!$1:$1,0)-1),"#",$B81&amp;"-"&amp;$C81*$B$1)</f>
        <v>+5-30 Spell power</v>
      </c>
    </row>
    <row r="82" spans="1:7" s="14" customFormat="1">
      <c r="A82" s="14">
        <v>19</v>
      </c>
      <c r="B82" s="14">
        <v>0.03</v>
      </c>
      <c r="C82" s="14">
        <v>0.05</v>
      </c>
      <c r="D82" s="38">
        <f ca="1">OFFSET(Attributes!$A$1,MATCH($A82,Attributes!$A:$A,0)-1,MATCH("Type",Attributes!$1:$1,0)-1)</f>
        <v>1</v>
      </c>
      <c r="E82" s="38" t="str">
        <f ca="1">IFERROR(OFFSET(Attributes!$A$1,MATCH($A82,Attributes!$A:$A,0)-1,MATCH("Abbr",Attributes!$1:$1,0)-1),"")</f>
        <v>SHASTE</v>
      </c>
      <c r="F82" s="26" t="str">
        <f ca="1">SUBSTITUTE(OFFSET(Attributes!$A$1,MATCH($A82,Attributes!$A:$A,0)-1,MATCH("Attr CN",Attributes!$1:$1,0)-1),"#",$B82*$B$1&amp;"-"&amp;$C82*$B$1)</f>
        <v>+0.09-0.15法术急速</v>
      </c>
      <c r="G82" s="26" t="str">
        <f ca="1">SUBSTITUTE(OFFSET(Attributes!$A$1,MATCH($A82,Attributes!$A:$A,0)-1,MATCH("Attr EN",Attributes!$1:$1,0)-1),"#",$B82&amp;"-"&amp;$C82*$B$1)</f>
        <v>+0.03-0.15 Spell haste</v>
      </c>
    </row>
    <row r="83" spans="1:7" s="14" customFormat="1">
      <c r="A83" s="14">
        <v>68</v>
      </c>
      <c r="B83" s="14">
        <v>0</v>
      </c>
      <c r="C83" s="14">
        <v>0</v>
      </c>
      <c r="D83" s="38">
        <f ca="1">OFFSET(Attributes!$A$1,MATCH($A83,Attributes!$A:$A,0)-1,MATCH("Type",Attributes!$1:$1,0)-1)</f>
        <v>3</v>
      </c>
      <c r="E83" s="38" t="str">
        <f ca="1">IFERROR(OFFSET(Attributes!$A$1,MATCH($A83,Attributes!$A:$A,0)-1,MATCH("Abbr",Attributes!$1:$1,0)-1),"")</f>
        <v>MCVT</v>
      </c>
      <c r="F83" s="40" t="str">
        <f ca="1">SUBSTITUTE(OFFSET(Attributes!$A$1,MATCH($A83,Attributes!$A:$A,0)-1,MATCH("Attr CN",Attributes!$1:$1,0)-1),"#",$B83*$B$1&amp;"-"&amp;$C83*$B$1)</f>
        <v>将普通攻击转化为法术伤害0-0</v>
      </c>
      <c r="G83" s="26" t="str">
        <f ca="1">SUBSTITUTE(OFFSET(Attributes!$A$1,MATCH($A83,Attributes!$A:$A,0)-1,MATCH("Attr EN",Attributes!$1:$1,0)-1),"#",$B83&amp;"-"&amp;$C83*$B$1)</f>
        <v>Converts your normal attacks into magical damage0-0</v>
      </c>
    </row>
    <row r="84" spans="1:7" s="14" customFormat="1">
      <c r="A84" s="14">
        <v>83</v>
      </c>
      <c r="B84" s="14">
        <v>2</v>
      </c>
      <c r="C84" s="14">
        <v>4</v>
      </c>
      <c r="D84" s="38">
        <f ca="1">OFFSET(Attributes!$A$1,MATCH($A84,Attributes!$A:$A,0)-1,MATCH("Type",Attributes!$1:$1,0)-1)</f>
        <v>2</v>
      </c>
      <c r="E84" s="38" t="str">
        <f ca="1">IFERROR(OFFSET(Attributes!$A$1,MATCH($A84,Attributes!$A:$A,0)-1,MATCH("Abbr",Attributes!$1:$1,0)-1),"")</f>
        <v>AURA_MEDITA</v>
      </c>
      <c r="F84" s="40" t="str">
        <f ca="1">SUBSTITUTE(OFFSET(Attributes!$A$1,MATCH($A84,Attributes!$A:$A,0)-1,MATCH("Attr CN",Attributes!$1:$1,0)-1),"#",$B84*$B$1&amp;"-"&amp;$C84*$B$1)</f>
        <v>赋予冥想光环：使附近600码范围内的所有友军每秒回复6-12点法力值</v>
      </c>
      <c r="G84" s="26" t="str">
        <f ca="1">SUBSTITUTE(OFFSET(Attributes!$A$1,MATCH($A84,Attributes!$A:$A,0)-1,MATCH("Attr EN",Attributes!$1:$1,0)-1),"#",$B84&amp;"-"&amp;$C84*$B$1)</f>
        <v>Grant Aura of Meditation: All allies within 600 yards regen 2-12 MP per second</v>
      </c>
    </row>
    <row r="85" spans="1:7" s="14" customFormat="1">
      <c r="F85" s="40" t="s">
        <v>44</v>
      </c>
      <c r="G85" s="40" t="s">
        <v>444</v>
      </c>
    </row>
    <row r="86" spans="1:7" s="14" customFormat="1">
      <c r="A86" s="14">
        <v>-11</v>
      </c>
      <c r="F86" s="40" t="s">
        <v>87</v>
      </c>
      <c r="G86" s="40" t="s">
        <v>459</v>
      </c>
    </row>
    <row r="87" spans="1:7" s="14" customFormat="1">
      <c r="F87" s="26"/>
      <c r="G87" s="26"/>
    </row>
    <row r="88" spans="1:7" s="14" customFormat="1">
      <c r="A88" s="14">
        <v>-3</v>
      </c>
      <c r="F88" s="26" t="s">
        <v>88</v>
      </c>
      <c r="G88" s="26" t="s">
        <v>1037</v>
      </c>
    </row>
    <row r="89" spans="1:7" s="14" customFormat="1">
      <c r="A89" s="14">
        <v>14</v>
      </c>
      <c r="B89" s="14">
        <v>5</v>
      </c>
      <c r="C89" s="14">
        <v>10</v>
      </c>
      <c r="D89" s="38">
        <f ca="1">OFFSET(Attributes!$A$1,MATCH($A89,Attributes!$A:$A,0)-1,MATCH("Type",Attributes!$1:$1,0)-1)</f>
        <v>1</v>
      </c>
      <c r="E89" s="38" t="str">
        <f ca="1">IFERROR(OFFSET(Attributes!$A$1,MATCH($A89,Attributes!$A:$A,0)-1,MATCH("Abbr",Attributes!$1:$1,0)-1),"")</f>
        <v>INT</v>
      </c>
      <c r="F89" s="26" t="str">
        <f ca="1">SUBSTITUTE(OFFSET(Attributes!$A$1,MATCH($A89,Attributes!$A:$A,0)-1,MATCH("Attr CN",Attributes!$1:$1,0)-1),"#",$B89*$B$1&amp;"-"&amp;$C89*$B$1)</f>
        <v>+15-30智力</v>
      </c>
      <c r="G89" s="26" t="str">
        <f ca="1">SUBSTITUTE(OFFSET(Attributes!$A$1,MATCH($A89,Attributes!$A:$A,0)-1,MATCH("Attr EN",Attributes!$1:$1,0)-1),"#",$B89&amp;"-"&amp;$C89*$B$1)</f>
        <v>+5-30 Intelligence</v>
      </c>
    </row>
    <row r="90" spans="1:7" s="14" customFormat="1">
      <c r="A90" s="14">
        <v>19</v>
      </c>
      <c r="B90" s="14">
        <v>0.03</v>
      </c>
      <c r="C90" s="14">
        <v>0.05</v>
      </c>
      <c r="D90" s="38">
        <f ca="1">OFFSET(Attributes!$A$1,MATCH($A90,Attributes!$A:$A,0)-1,MATCH("Type",Attributes!$1:$1,0)-1)</f>
        <v>1</v>
      </c>
      <c r="E90" s="38" t="str">
        <f ca="1">IFERROR(OFFSET(Attributes!$A$1,MATCH($A90,Attributes!$A:$A,0)-1,MATCH("Abbr",Attributes!$1:$1,0)-1),"")</f>
        <v>SHASTE</v>
      </c>
      <c r="F90" s="26" t="str">
        <f ca="1">SUBSTITUTE(OFFSET(Attributes!$A$1,MATCH($A90,Attributes!$A:$A,0)-1,MATCH("Attr CN",Attributes!$1:$1,0)-1),"#",$B90*$B$1&amp;"-"&amp;$C90*$B$1)</f>
        <v>+0.09-0.15法术急速</v>
      </c>
      <c r="G90" s="26" t="str">
        <f ca="1">SUBSTITUTE(OFFSET(Attributes!$A$1,MATCH($A90,Attributes!$A:$A,0)-1,MATCH("Attr EN",Attributes!$1:$1,0)-1),"#",$B90&amp;"-"&amp;$C90*$B$1)</f>
        <v>+0.03-0.15 Spell haste</v>
      </c>
    </row>
    <row r="91" spans="1:7" s="14" customFormat="1">
      <c r="A91" s="14">
        <v>88</v>
      </c>
      <c r="B91" s="14">
        <v>12</v>
      </c>
      <c r="C91" s="14">
        <v>20</v>
      </c>
      <c r="D91" s="38">
        <f ca="1">OFFSET(Attributes!$A$1,MATCH($A91,Attributes!$A:$A,0)-1,MATCH("Type",Attributes!$1:$1,0)-1)</f>
        <v>2</v>
      </c>
      <c r="E91" s="38" t="str">
        <f ca="1">IFERROR(OFFSET(Attributes!$A$1,MATCH($A91,Attributes!$A:$A,0)-1,MATCH("Abbr",Attributes!$1:$1,0)-1),"")</f>
        <v>MD_POISON</v>
      </c>
      <c r="F91" s="40" t="str">
        <f ca="1">SUBSTITUTE(OFFSET(Attributes!$A$1,MATCH($A91,Attributes!$A:$A,0)-1,MATCH("Attr CN",Attributes!$1:$1,0)-1),"#",$B91*$B$1&amp;"-"&amp;$C91*$B$1)</f>
        <v>造成法术伤害：有10%的几率使敌人中毒，每秒造成36-60点法术伤害</v>
      </c>
      <c r="G91" s="26" t="str">
        <f ca="1">SUBSTITUTE(OFFSET(Attributes!$A$1,MATCH($A91,Attributes!$A:$A,0)-1,MATCH("Attr EN",Attributes!$1:$1,0)-1),"#",$B91&amp;"-"&amp;$C91*$B$1)</f>
        <v>Dealing Magical Damage: 10% chance to poison target, dealing 12-60 magical damage over time</v>
      </c>
    </row>
    <row r="92" spans="1:7" s="14" customFormat="1">
      <c r="A92" s="14">
        <v>32</v>
      </c>
      <c r="B92" s="14">
        <v>15</v>
      </c>
      <c r="C92" s="14">
        <v>30</v>
      </c>
      <c r="D92" s="38">
        <f ca="1">OFFSET(Attributes!$A$1,MATCH($A92,Attributes!$A:$A,0)-1,MATCH("Type",Attributes!$1:$1,0)-1)</f>
        <v>2</v>
      </c>
      <c r="E92" s="38" t="str">
        <f ca="1">IFERROR(OFFSET(Attributes!$A$1,MATCH($A92,Attributes!$A:$A,0)-1,MATCH("Abbr",Attributes!$1:$1,0)-1),"")</f>
        <v>USE_VOODOO</v>
      </c>
      <c r="F92" s="40" t="str">
        <f ca="1">SUBSTITUTE(OFFSET(Attributes!$A$1,MATCH($A92,Attributes!$A:$A,0)-1,MATCH("Attr CN",Attributes!$1:$1,0)-1),"#",$B92*$B$1&amp;"-"&amp;$C92*$B$1)</f>
        <v>使用：投掷一个巫毒瓶到目标区域，释放出里面的邪恶生物，对区域内的敌人造成45-90点持续的法术伤害</v>
      </c>
      <c r="G92" s="26" t="str">
        <f ca="1">SUBSTITUTE(OFFSET(Attributes!$A$1,MATCH($A92,Attributes!$A:$A,0)-1,MATCH("Attr EN",Attributes!$1:$1,0)-1),"#",$B92&amp;"-"&amp;$C92*$B$1)</f>
        <v>Use: Deals 15-90 magical damage to all enemies within range over time</v>
      </c>
    </row>
    <row r="93" spans="1:7" s="14" customFormat="1">
      <c r="A93" s="14">
        <v>98</v>
      </c>
      <c r="B93" s="14">
        <v>0</v>
      </c>
      <c r="C93" s="14">
        <v>0</v>
      </c>
      <c r="D93" s="38">
        <f ca="1">OFFSET(Attributes!$A$1,MATCH($A93,Attributes!$A:$A,0)-1,MATCH("Type",Attributes!$1:$1,0)-1)</f>
        <v>4</v>
      </c>
      <c r="E93" s="38" t="str">
        <f ca="1">IFERROR(OFFSET(Attributes!$A$1,MATCH($A93,Attributes!$A:$A,0)-1,MATCH("Abbr",Attributes!$1:$1,0)-1),"")</f>
        <v>SET_ZANDALARI</v>
      </c>
      <c r="F93" s="40" t="str">
        <f ca="1">SUBSTITUTE(OFFSET(Attributes!$A$1,MATCH($A93,Attributes!$A:$A,0)-1,MATCH("Attr CN",Attributes!$1:$1,0)-1),"#",$B93*$B$1&amp;"-"&amp;$C93*$B$1)</f>
        <v/>
      </c>
      <c r="G93" s="26" t="str">
        <f ca="1">SUBSTITUTE(OFFSET(Attributes!$A$1,MATCH($A93,Attributes!$A:$A,0)-1,MATCH("Attr EN",Attributes!$1:$1,0)-1),"#",$B93&amp;"-"&amp;$C93*$B$1)</f>
        <v>Rise of Zandalari set</v>
      </c>
    </row>
    <row r="94" spans="1:7" s="14" customFormat="1">
      <c r="F94" s="40" t="s">
        <v>44</v>
      </c>
      <c r="G94" s="40" t="s">
        <v>444</v>
      </c>
    </row>
    <row r="95" spans="1:7" s="14" customFormat="1">
      <c r="A95" s="14">
        <v>-11</v>
      </c>
      <c r="F95" s="40" t="s">
        <v>90</v>
      </c>
      <c r="G95" s="40" t="s">
        <v>857</v>
      </c>
    </row>
    <row r="96" spans="1:7" s="14" customFormat="1">
      <c r="F96" s="26"/>
      <c r="G96" s="26"/>
    </row>
    <row r="97" spans="1:7" s="14" customFormat="1">
      <c r="A97" s="14">
        <v>-3</v>
      </c>
      <c r="F97" s="26" t="s">
        <v>324</v>
      </c>
      <c r="G97" s="26" t="s">
        <v>813</v>
      </c>
    </row>
    <row r="98" spans="1:7" s="14" customFormat="1">
      <c r="A98" s="14">
        <v>4</v>
      </c>
      <c r="B98" s="14">
        <v>5</v>
      </c>
      <c r="C98" s="14">
        <v>10</v>
      </c>
      <c r="D98" s="38">
        <f ca="1">OFFSET(Attributes!$A$1,MATCH($A98,Attributes!$A:$A,0)-1,MATCH("Type",Attributes!$1:$1,0)-1)</f>
        <v>1</v>
      </c>
      <c r="E98" s="38" t="str">
        <f ca="1">IFERROR(OFFSET(Attributes!$A$1,MATCH($A98,Attributes!$A:$A,0)-1,MATCH("Abbr",Attributes!$1:$1,0)-1),"")</f>
        <v>STR</v>
      </c>
      <c r="F98" s="26" t="str">
        <f ca="1">SUBSTITUTE(OFFSET(Attributes!$A$1,MATCH($A98,Attributes!$A:$A,0)-1,MATCH("Attr CN",Attributes!$1:$1,0)-1),"#",$B98*$B$1&amp;"-"&amp;$C98*$B$1)</f>
        <v>+15-30力量</v>
      </c>
      <c r="G98" s="26" t="str">
        <f ca="1">SUBSTITUTE(OFFSET(Attributes!$A$1,MATCH($A98,Attributes!$A:$A,0)-1,MATCH("Attr EN",Attributes!$1:$1,0)-1),"#",$B98&amp;"-"&amp;$C98*$B$1)</f>
        <v>+5-30 Strength</v>
      </c>
    </row>
    <row r="99" spans="1:7" s="14" customFormat="1">
      <c r="A99" s="14">
        <v>57</v>
      </c>
      <c r="B99" s="14">
        <v>10</v>
      </c>
      <c r="C99" s="14">
        <v>20</v>
      </c>
      <c r="D99" s="38">
        <f ca="1">OFFSET(Attributes!$A$1,MATCH($A99,Attributes!$A:$A,0)-1,MATCH("Type",Attributes!$1:$1,0)-1)</f>
        <v>3</v>
      </c>
      <c r="E99" s="38" t="str">
        <f ca="1">IFERROR(OFFSET(Attributes!$A$1,MATCH($A99,Attributes!$A:$A,0)-1,MATCH("Abbr",Attributes!$1:$1,0)-1),"")</f>
        <v>ATK_MD</v>
      </c>
      <c r="F99" s="40" t="str">
        <f ca="1">SUBSTITUTE(OFFSET(Attributes!$A$1,MATCH($A99,Attributes!$A:$A,0)-1,MATCH("Attr CN",Attributes!$1:$1,0)-1),"#",$B99*$B$1&amp;"-"&amp;$C99*$B$1)</f>
        <v>攻击附加30-60点法术伤害</v>
      </c>
      <c r="G99" s="26" t="str">
        <f ca="1">SUBSTITUTE(OFFSET(Attributes!$A$1,MATCH($A99,Attributes!$A:$A,0)-1,MATCH("Attr EN",Attributes!$1:$1,0)-1),"#",$B99&amp;"-"&amp;$C99*$B$1)</f>
        <v>Deals 10-60 extra magical damage per hit</v>
      </c>
    </row>
    <row r="100" spans="1:7" s="14" customFormat="1">
      <c r="A100" s="14">
        <v>43</v>
      </c>
      <c r="B100" s="14">
        <v>0.02</v>
      </c>
      <c r="C100" s="14">
        <v>0.04</v>
      </c>
      <c r="D100" s="38">
        <f ca="1">OFFSET(Attributes!$A$1,MATCH($A100,Attributes!$A:$A,0)-1,MATCH("Type",Attributes!$1:$1,0)-1)</f>
        <v>3</v>
      </c>
      <c r="E100" s="38" t="str">
        <f ca="1">IFERROR(OFFSET(Attributes!$A$1,MATCH($A100,Attributes!$A:$A,0)-1,MATCH("Abbr",Attributes!$1:$1,0)-1),"")</f>
        <v>ATK_ML</v>
      </c>
      <c r="F100" s="40" t="str">
        <f ca="1">SUBSTITUTE(OFFSET(Attributes!$A$1,MATCH($A100,Attributes!$A:$A,0)-1,MATCH("Attr CN",Attributes!$1:$1,0)-1),"#",$B100*$B$1&amp;"-"&amp;$C100*$B$1)</f>
        <v>攻击汲取0.06-0.12法力</v>
      </c>
      <c r="G100" s="26" t="str">
        <f ca="1">SUBSTITUTE(OFFSET(Attributes!$A$1,MATCH($A100,Attributes!$A:$A,0)-1,MATCH("Attr EN",Attributes!$1:$1,0)-1),"#",$B100&amp;"-"&amp;$C100*$B$1)</f>
        <v>+0.02-0.12 Mana stolen per hit</v>
      </c>
    </row>
    <row r="101" spans="1:7" s="14" customFormat="1">
      <c r="A101" s="14">
        <v>75</v>
      </c>
      <c r="B101" s="14">
        <v>30</v>
      </c>
      <c r="C101" s="14">
        <v>60</v>
      </c>
      <c r="D101" s="38">
        <f ca="1">OFFSET(Attributes!$A$1,MATCH($A101,Attributes!$A:$A,0)-1,MATCH("Type",Attributes!$1:$1,0)-1)</f>
        <v>2</v>
      </c>
      <c r="E101" s="38" t="str">
        <f ca="1">IFERROR(OFFSET(Attributes!$A$1,MATCH($A101,Attributes!$A:$A,0)-1,MATCH("Abbr",Attributes!$1:$1,0)-1),"")</f>
        <v>3ATK_MOONEXP</v>
      </c>
      <c r="F101" s="40" t="str">
        <f ca="1">SUBSTITUTE(OFFSET(Attributes!$A$1,MATCH($A101,Attributes!$A:$A,0)-1,MATCH("Attr CN",Attributes!$1:$1,0)-1),"#",$B101*$B$1&amp;"-"&amp;$C101*$B$1)</f>
        <v>每第三次普通攻击：消耗5%的法力值，引爆月光，对附近的敌人造成90-180点法术伤害</v>
      </c>
      <c r="G101" s="26" t="str">
        <f ca="1">SUBSTITUTE(OFFSET(Attributes!$A$1,MATCH($A101,Attributes!$A:$A,0)-1,MATCH("Attr EN",Attributes!$1:$1,0)-1),"#",$B101&amp;"-"&amp;$C101*$B$1)</f>
        <v>Every Third Attack: Consumes 5% of max MP, deals 30-180 magical damage to all enemies nearby</v>
      </c>
    </row>
    <row r="102" spans="1:7" s="14" customFormat="1">
      <c r="A102" s="14">
        <v>49</v>
      </c>
      <c r="B102" s="14">
        <v>100</v>
      </c>
      <c r="C102" s="14">
        <v>250</v>
      </c>
      <c r="D102" s="38">
        <f ca="1">OFFSET(Attributes!$A$1,MATCH($A102,Attributes!$A:$A,0)-1,MATCH("Type",Attributes!$1:$1,0)-1)</f>
        <v>2</v>
      </c>
      <c r="E102" s="38" t="str">
        <f ca="1">IFERROR(OFFSET(Attributes!$A$1,MATCH($A102,Attributes!$A:$A,0)-1,MATCH("Abbr",Attributes!$1:$1,0)-1),"")</f>
        <v>ATK_MOONWAVE</v>
      </c>
      <c r="F102" s="40" t="str">
        <f ca="1">SUBSTITUTE(OFFSET(Attributes!$A$1,MATCH($A102,Attributes!$A:$A,0)-1,MATCH("Attr CN",Attributes!$1:$1,0)-1),"#",$B102*$B$1&amp;"-"&amp;$C102*$B$1)</f>
        <v>命中：有10%的几率消耗5%的法力值，向前方释放一道月光波，对直线上的敌人造成300-750点法术伤害</v>
      </c>
      <c r="G102" s="26" t="str">
        <f ca="1">SUBSTITUTE(OFFSET(Attributes!$A$1,MATCH($A102,Attributes!$A:$A,0)-1,MATCH("Attr EN",Attributes!$1:$1,0)-1),"#",$B102&amp;"-"&amp;$C102*$B$1)</f>
        <v>On Attack: 10% chance to consume 5% of max MP, deals 100-750 magical damage to all enemies in a row</v>
      </c>
    </row>
    <row r="103" spans="1:7" s="14" customFormat="1">
      <c r="A103" s="14">
        <v>-11</v>
      </c>
      <c r="F103" s="40" t="s">
        <v>325</v>
      </c>
      <c r="G103" s="40" t="s">
        <v>858</v>
      </c>
    </row>
    <row r="105" spans="1:7">
      <c r="A105" s="14">
        <v>-3</v>
      </c>
      <c r="G105" s="40" t="s">
        <v>1040</v>
      </c>
    </row>
    <row r="106" spans="1:7">
      <c r="A106" s="14">
        <v>21</v>
      </c>
      <c r="B106" s="14">
        <v>100</v>
      </c>
      <c r="C106" s="14">
        <v>200</v>
      </c>
      <c r="D106" s="38">
        <f ca="1">OFFSET(Attributes!$A$1,MATCH($A106,Attributes!$A:$A,0)-1,MATCH("Type",Attributes!$1:$1,0)-1)</f>
        <v>1</v>
      </c>
      <c r="E106" s="38" t="str">
        <f ca="1">IFERROR(OFFSET(Attributes!$A$1,MATCH($A106,Attributes!$A:$A,0)-1,MATCH("Abbr",Attributes!$1:$1,0)-1),"")</f>
        <v>HP</v>
      </c>
      <c r="F106" s="40" t="str">
        <f ca="1">SUBSTITUTE(OFFSET(Attributes!$A$1,MATCH($A106,Attributes!$A:$A,0)-1,MATCH("Attr CN",Attributes!$1:$1,0)-1),"#",$B106*$B$1&amp;"-"&amp;$C106*$B$1)</f>
        <v>+300-600生命上限</v>
      </c>
      <c r="G106" s="26" t="str">
        <f ca="1">SUBSTITUTE(OFFSET(Attributes!$A$1,MATCH($A106,Attributes!$A:$A,0)-1,MATCH("Attr EN",Attributes!$1:$1,0)-1),"#",$B106&amp;"-"&amp;$C106*$B$1)</f>
        <v>+100-600 Max HP</v>
      </c>
    </row>
    <row r="107" spans="1:7">
      <c r="A107" s="14">
        <v>14</v>
      </c>
      <c r="B107" s="14">
        <v>5</v>
      </c>
      <c r="C107" s="14">
        <v>10</v>
      </c>
      <c r="D107" s="38">
        <f ca="1">OFFSET(Attributes!$A$1,MATCH($A107,Attributes!$A:$A,0)-1,MATCH("Type",Attributes!$1:$1,0)-1)</f>
        <v>1</v>
      </c>
      <c r="E107" s="38" t="str">
        <f ca="1">IFERROR(OFFSET(Attributes!$A$1,MATCH($A107,Attributes!$A:$A,0)-1,MATCH("Abbr",Attributes!$1:$1,0)-1),"")</f>
        <v>INT</v>
      </c>
      <c r="F107" s="40" t="str">
        <f ca="1">SUBSTITUTE(OFFSET(Attributes!$A$1,MATCH($A107,Attributes!$A:$A,0)-1,MATCH("Attr CN",Attributes!$1:$1,0)-1),"#",$B107*$B$1&amp;"-"&amp;$C107*$B$1)</f>
        <v>+15-30智力</v>
      </c>
      <c r="G107" s="26" t="str">
        <f ca="1">SUBSTITUTE(OFFSET(Attributes!$A$1,MATCH($A107,Attributes!$A:$A,0)-1,MATCH("Attr EN",Attributes!$1:$1,0)-1),"#",$B107&amp;"-"&amp;$C107*$B$1)</f>
        <v>+5-30 Intelligence</v>
      </c>
    </row>
    <row r="108" spans="1:7">
      <c r="A108" s="14">
        <v>20</v>
      </c>
      <c r="B108" s="14">
        <v>0.03</v>
      </c>
      <c r="C108" s="14">
        <v>0.05</v>
      </c>
      <c r="D108" s="38">
        <f ca="1">OFFSET(Attributes!$A$1,MATCH($A108,Attributes!$A:$A,0)-1,MATCH("Type",Attributes!$1:$1,0)-1)</f>
        <v>1</v>
      </c>
      <c r="E108" s="38" t="str">
        <f ca="1">IFERROR(OFFSET(Attributes!$A$1,MATCH($A108,Attributes!$A:$A,0)-1,MATCH("Abbr",Attributes!$1:$1,0)-1),"")</f>
        <v>SCRIT</v>
      </c>
      <c r="F108" s="40" t="str">
        <f ca="1">SUBSTITUTE(OFFSET(Attributes!$A$1,MATCH($A108,Attributes!$A:$A,0)-1,MATCH("Attr CN",Attributes!$1:$1,0)-1),"#",$B108*$B$1&amp;"-"&amp;$C108*$B$1)</f>
        <v>+0.09-0.15法术暴击</v>
      </c>
      <c r="G108" s="26" t="str">
        <f ca="1">SUBSTITUTE(OFFSET(Attributes!$A$1,MATCH($A108,Attributes!$A:$A,0)-1,MATCH("Attr EN",Attributes!$1:$1,0)-1),"#",$B108&amp;"-"&amp;$C108*$B$1)</f>
        <v>+0.03-0.15 Spell critical</v>
      </c>
    </row>
    <row r="109" spans="1:7">
      <c r="A109" s="14">
        <v>99</v>
      </c>
      <c r="B109" s="14">
        <v>120</v>
      </c>
      <c r="C109" s="14">
        <v>270</v>
      </c>
      <c r="D109" s="38">
        <f ca="1">OFFSET(Attributes!$A$1,MATCH($A109,Attributes!$A:$A,0)-1,MATCH("Type",Attributes!$1:$1,0)-1)</f>
        <v>2</v>
      </c>
      <c r="E109" s="38" t="str">
        <f ca="1">IFERROR(OFFSET(Attributes!$A$1,MATCH($A109,Attributes!$A:$A,0)-1,MATCH("Abbr",Attributes!$1:$1,0)-1),"")</f>
        <v>MD_ARCANE</v>
      </c>
      <c r="F109" s="40" t="str">
        <f ca="1">SUBSTITUTE(OFFSET(Attributes!$A$1,MATCH($A109,Attributes!$A:$A,0)-1,MATCH("Attr CN",Attributes!$1:$1,0)-1),"#",$B109*$B$1&amp;"-"&amp;$C109*$B$1)</f>
        <v/>
      </c>
      <c r="G109" s="26" t="str">
        <f ca="1">SUBSTITUTE(OFFSET(Attributes!$A$1,MATCH($A109,Attributes!$A:$A,0)-1,MATCH("Attr EN",Attributes!$1:$1,0)-1),"#",$B109&amp;"-"&amp;$C109*$B$1)</f>
        <v>Dealing Magical Damage: 10% chance to cast Arcane Missile, dealing 120-810 magical damage</v>
      </c>
    </row>
    <row r="110" spans="1:7">
      <c r="A110" s="14">
        <v>98</v>
      </c>
      <c r="B110" s="14">
        <v>0</v>
      </c>
      <c r="C110" s="14">
        <v>0</v>
      </c>
      <c r="D110" s="38">
        <f ca="1">OFFSET(Attributes!$A$1,MATCH($A110,Attributes!$A:$A,0)-1,MATCH("Type",Attributes!$1:$1,0)-1)</f>
        <v>4</v>
      </c>
      <c r="E110" s="38" t="str">
        <f ca="1">IFERROR(OFFSET(Attributes!$A$1,MATCH($A110,Attributes!$A:$A,0)-1,MATCH("Abbr",Attributes!$1:$1,0)-1),"")</f>
        <v>SET_ZANDALARI</v>
      </c>
      <c r="F110" s="40" t="str">
        <f ca="1">SUBSTITUTE(OFFSET(Attributes!$A$1,MATCH($A110,Attributes!$A:$A,0)-1,MATCH("Attr CN",Attributes!$1:$1,0)-1),"#",$B110*$B$1&amp;"-"&amp;$C110*$B$1)</f>
        <v/>
      </c>
      <c r="G110" s="26" t="str">
        <f ca="1">SUBSTITUTE(OFFSET(Attributes!$A$1,MATCH($A110,Attributes!$A:$A,0)-1,MATCH("Attr EN",Attributes!$1:$1,0)-1),"#",$B110&amp;"-"&amp;$C110*$B$1)</f>
        <v>Rise of Zandalari set</v>
      </c>
    </row>
    <row r="112" spans="1:7">
      <c r="A112" s="14">
        <v>-3</v>
      </c>
      <c r="G112" s="40" t="s">
        <v>1046</v>
      </c>
    </row>
    <row r="113" spans="1:7">
      <c r="A113" s="14">
        <v>24</v>
      </c>
      <c r="B113" s="14">
        <v>100</v>
      </c>
      <c r="C113" s="14">
        <v>100</v>
      </c>
      <c r="D113" s="38">
        <f ca="1">OFFSET(Attributes!$A$1,MATCH($A113,Attributes!$A:$A,0)-1,MATCH("Type",Attributes!$1:$1,0)-1)</f>
        <v>1</v>
      </c>
      <c r="E113" s="38" t="str">
        <f ca="1">IFERROR(OFFSET(Attributes!$A$1,MATCH($A113,Attributes!$A:$A,0)-1,MATCH("Abbr",Attributes!$1:$1,0)-1),"")</f>
        <v>MS</v>
      </c>
      <c r="F113" s="40" t="str">
        <f ca="1">SUBSTITUTE(OFFSET(Attributes!$A$1,MATCH($A113,Attributes!$A:$A,0)-1,MATCH("Attr CN",Attributes!$1:$1,0)-1),"#",$B113*$B$1&amp;"-"&amp;$C113*$B$1)</f>
        <v>+300-300移动速度</v>
      </c>
      <c r="G113" s="26" t="str">
        <f ca="1">SUBSTITUTE(OFFSET(Attributes!$A$1,MATCH($A113,Attributes!$A:$A,0)-1,MATCH("Attr EN",Attributes!$1:$1,0)-1),"#",$B113&amp;"-"&amp;$C113*$B$1)</f>
        <v>+100-300 Movement speed</v>
      </c>
    </row>
    <row r="114" spans="1:7">
      <c r="A114" s="14">
        <v>71</v>
      </c>
      <c r="B114" s="14">
        <v>3000</v>
      </c>
      <c r="C114" s="14">
        <v>3000</v>
      </c>
      <c r="D114" s="38">
        <f ca="1">OFFSET(Attributes!$A$1,MATCH($A114,Attributes!$A:$A,0)-1,MATCH("Type",Attributes!$1:$1,0)-1)</f>
        <v>2</v>
      </c>
      <c r="E114" s="38" t="str">
        <f ca="1">IFERROR(OFFSET(Attributes!$A$1,MATCH($A114,Attributes!$A:$A,0)-1,MATCH("Abbr",Attributes!$1:$1,0)-1),"")</f>
        <v>LEECHAURA</v>
      </c>
      <c r="F114" s="40" t="str">
        <f ca="1">SUBSTITUTE(OFFSET(Attributes!$A$1,MATCH($A114,Attributes!$A:$A,0)-1,MATCH("Attr CN",Attributes!$1:$1,0)-1),"#",$B114*$B$1&amp;"-"&amp;$C114*$B$1)</f>
        <v>每秒吸取附近所有敌人9000-9000点生命值到自身</v>
      </c>
      <c r="G114" s="26" t="str">
        <f ca="1">SUBSTITUTE(OFFSET(Attributes!$A$1,MATCH($A114,Attributes!$A:$A,0)-1,MATCH("Attr EN",Attributes!$1:$1,0)-1),"#",$B114&amp;"-"&amp;$C114*$B$1)</f>
        <v>Absorb 3000-9000 HP from all enemies nearby every second</v>
      </c>
    </row>
    <row r="116" spans="1:7">
      <c r="A116" s="14">
        <v>-3</v>
      </c>
      <c r="G116" s="40" t="s">
        <v>1047</v>
      </c>
    </row>
    <row r="117" spans="1:7">
      <c r="A117" s="14">
        <v>13</v>
      </c>
      <c r="B117" s="14">
        <v>5</v>
      </c>
      <c r="C117" s="14">
        <v>10</v>
      </c>
      <c r="D117" s="38">
        <f ca="1">OFFSET(Attributes!$A$1,MATCH($A117,Attributes!$A:$A,0)-1,MATCH("Type",Attributes!$1:$1,0)-1)</f>
        <v>1</v>
      </c>
      <c r="E117" s="38" t="str">
        <f ca="1">IFERROR(OFFSET(Attributes!$A$1,MATCH($A117,Attributes!$A:$A,0)-1,MATCH("Abbr",Attributes!$1:$1,0)-1),"")</f>
        <v>AGI</v>
      </c>
      <c r="F117" s="40" t="str">
        <f ca="1">SUBSTITUTE(OFFSET(Attributes!$A$1,MATCH($A117,Attributes!$A:$A,0)-1,MATCH("Attr CN",Attributes!$1:$1,0)-1),"#",$B117*$B$1&amp;"-"&amp;$C117*$B$1)</f>
        <v>+15-30敏捷</v>
      </c>
      <c r="G117" s="26" t="str">
        <f ca="1">SUBSTITUTE(OFFSET(Attributes!$A$1,MATCH($A117,Attributes!$A:$A,0)-1,MATCH("Attr EN",Attributes!$1:$1,0)-1),"#",$B117&amp;"-"&amp;$C117*$B$1)</f>
        <v>+5-30 Agility</v>
      </c>
    </row>
    <row r="118" spans="1:7">
      <c r="A118" s="14">
        <v>21</v>
      </c>
      <c r="B118" s="14">
        <v>75</v>
      </c>
      <c r="C118" s="14">
        <v>150</v>
      </c>
      <c r="D118" s="38">
        <f ca="1">OFFSET(Attributes!$A$1,MATCH($A118,Attributes!$A:$A,0)-1,MATCH("Type",Attributes!$1:$1,0)-1)</f>
        <v>1</v>
      </c>
      <c r="E118" s="38" t="str">
        <f ca="1">IFERROR(OFFSET(Attributes!$A$1,MATCH($A118,Attributes!$A:$A,0)-1,MATCH("Abbr",Attributes!$1:$1,0)-1),"")</f>
        <v>HP</v>
      </c>
      <c r="F118" s="40" t="str">
        <f ca="1">SUBSTITUTE(OFFSET(Attributes!$A$1,MATCH($A118,Attributes!$A:$A,0)-1,MATCH("Attr CN",Attributes!$1:$1,0)-1),"#",$B118*$B$1&amp;"-"&amp;$C118*$B$1)</f>
        <v>+225-450生命上限</v>
      </c>
      <c r="G118" s="26" t="str">
        <f ca="1">SUBSTITUTE(OFFSET(Attributes!$A$1,MATCH($A118,Attributes!$A:$A,0)-1,MATCH("Attr EN",Attributes!$1:$1,0)-1),"#",$B118&amp;"-"&amp;$C118*$B$1)</f>
        <v>+75-450 Max HP</v>
      </c>
    </row>
    <row r="119" spans="1:7" s="14" customFormat="1">
      <c r="A119" s="14">
        <v>11</v>
      </c>
      <c r="B119" s="14">
        <v>0.03</v>
      </c>
      <c r="C119" s="14">
        <v>0.05</v>
      </c>
      <c r="D119" s="38">
        <f ca="1">OFFSET(Attributes!$A$1,MATCH($A119,Attributes!$A:$A,0)-1,MATCH("Type",Attributes!$1:$1,0)-1)</f>
        <v>1</v>
      </c>
      <c r="E119" s="38" t="str">
        <f ca="1">IFERROR(OFFSET(Attributes!$A$1,MATCH($A119,Attributes!$A:$A,0)-1,MATCH("Abbr",Attributes!$1:$1,0)-1),"")</f>
        <v>CRIT</v>
      </c>
      <c r="F119" s="26" t="str">
        <f ca="1">SUBSTITUTE(OFFSET(Attributes!$A$1,MATCH($A119,Attributes!$A:$A,0)-1,MATCH("Attr CN",Attributes!$1:$1,0)-1),"#",$B119*$B$1&amp;"-"&amp;$C119*$B$1)</f>
        <v>+0.09-0.15攻击暴击</v>
      </c>
      <c r="G119" s="26" t="str">
        <f ca="1">SUBSTITUTE(OFFSET(Attributes!$A$1,MATCH($A119,Attributes!$A:$A,0)-1,MATCH("Attr EN",Attributes!$1:$1,0)-1),"#",$B119&amp;"-"&amp;$C119*$B$1)</f>
        <v>+0.03-0.15 Attack critical</v>
      </c>
    </row>
    <row r="120" spans="1:7">
      <c r="A120" s="14">
        <v>57</v>
      </c>
      <c r="B120" s="14">
        <v>10</v>
      </c>
      <c r="C120" s="14">
        <v>30</v>
      </c>
      <c r="D120" s="38">
        <f ca="1">OFFSET(Attributes!$A$1,MATCH($A120,Attributes!$A:$A,0)-1,MATCH("Type",Attributes!$1:$1,0)-1)</f>
        <v>3</v>
      </c>
      <c r="E120" s="38" t="str">
        <f ca="1">IFERROR(OFFSET(Attributes!$A$1,MATCH($A120,Attributes!$A:$A,0)-1,MATCH("Abbr",Attributes!$1:$1,0)-1),"")</f>
        <v>ATK_MD</v>
      </c>
      <c r="F120" s="40" t="str">
        <f ca="1">SUBSTITUTE(OFFSET(Attributes!$A$1,MATCH($A120,Attributes!$A:$A,0)-1,MATCH("Attr CN",Attributes!$1:$1,0)-1),"#",$B120*$B$1&amp;"-"&amp;$C120*$B$1)</f>
        <v>攻击附加30-90点法术伤害</v>
      </c>
      <c r="G120" s="26" t="str">
        <f ca="1">SUBSTITUTE(OFFSET(Attributes!$A$1,MATCH($A120,Attributes!$A:$A,0)-1,MATCH("Attr EN",Attributes!$1:$1,0)-1),"#",$B120&amp;"-"&amp;$C120*$B$1)</f>
        <v>Deals 10-90 extra magical damage per hit</v>
      </c>
    </row>
    <row r="121" spans="1:7">
      <c r="A121" s="14">
        <v>89</v>
      </c>
      <c r="B121" s="14">
        <v>50</v>
      </c>
      <c r="C121" s="14">
        <v>120</v>
      </c>
      <c r="D121" s="38">
        <f ca="1">OFFSET(Attributes!$A$1,MATCH($A121,Attributes!$A:$A,0)-1,MATCH("Type",Attributes!$1:$1,0)-1)</f>
        <v>2</v>
      </c>
      <c r="E121" s="38" t="str">
        <f ca="1">IFERROR(OFFSET(Attributes!$A$1,MATCH($A121,Attributes!$A:$A,0)-1,MATCH("Abbr",Attributes!$1:$1,0)-1),"")</f>
        <v>MD_CHAIN</v>
      </c>
      <c r="F121" s="26" t="str">
        <f ca="1">SUBSTITUTE(OFFSET(Attributes!$A$1,MATCH($A121,Attributes!$A:$A,0)-1,MATCH("Attr CN",Attributes!$1:$1,0)-1),"#",$B121*$B$1&amp;"-"&amp;$C121*$B$1)</f>
        <v>造成法术伤害：有10%的几率施放闪电链，造成150-360点法术伤害</v>
      </c>
      <c r="G121" s="26" t="str">
        <f ca="1">SUBSTITUTE(OFFSET(Attributes!$A$1,MATCH($A121,Attributes!$A:$A,0)-1,MATCH("Attr EN",Attributes!$1:$1,0)-1),"#",$B121&amp;"-"&amp;$C121*$B$1)</f>
        <v>Dealing Damage: 10% chance to cast Chain Lightning to target, dealing 50-360 magical damage</v>
      </c>
    </row>
    <row r="122" spans="1:7">
      <c r="A122" s="14">
        <v>62</v>
      </c>
      <c r="B122" s="14">
        <v>0.03</v>
      </c>
      <c r="C122" s="14">
        <v>7.0000000000000007E-2</v>
      </c>
      <c r="D122" s="38">
        <f ca="1">OFFSET(Attributes!$A$1,MATCH($A122,Attributes!$A:$A,0)-1,MATCH("Type",Attributes!$1:$1,0)-1)</f>
        <v>2</v>
      </c>
      <c r="E122" s="38" t="str">
        <f ca="1">IFERROR(OFFSET(Attributes!$A$1,MATCH($A122,Attributes!$A:$A,0)-1,MATCH("Abbr",Attributes!$1:$1,0)-1),"")</f>
        <v>ATK_DAS</v>
      </c>
      <c r="F122" s="40" t="str">
        <f ca="1">SUBSTITUTE(OFFSET(Attributes!$A$1,MATCH($A122,Attributes!$A:$A,0)-1,MATCH("Attr CN",Attributes!$1:$1,0)-1),"#",$B122*$B$1&amp;"-"&amp;$C122*$B$1)</f>
        <v>命中：降低目标攻击速度0.09-0.21</v>
      </c>
      <c r="G122" s="26" t="str">
        <f ca="1">SUBSTITUTE(OFFSET(Attributes!$A$1,MATCH($A122,Attributes!$A:$A,0)-1,MATCH("Attr EN",Attributes!$1:$1,0)-1),"#",$B122&amp;"-"&amp;$C122*$B$1)</f>
        <v>On Attack: Decrease target attack speed by 0.03-0.21</v>
      </c>
    </row>
    <row r="124" spans="1:7">
      <c r="A124" s="26">
        <v>-2</v>
      </c>
      <c r="B124" s="26"/>
      <c r="C124" s="26"/>
      <c r="D124" s="26"/>
      <c r="E124" s="26"/>
      <c r="F124" s="31" t="s">
        <v>1</v>
      </c>
      <c r="G124" s="39" t="s">
        <v>821</v>
      </c>
    </row>
    <row r="125" spans="1:7">
      <c r="A125" s="26">
        <v>17</v>
      </c>
      <c r="B125" s="26">
        <v>100</v>
      </c>
      <c r="C125" s="26">
        <v>200</v>
      </c>
      <c r="D125" s="25">
        <f ca="1">OFFSET(Attributes!$A$1,MATCH(Legendary!$A125,Attributes!$A:$A,0)-1,MATCH("Type",Attributes!$1:$1,0)-1)</f>
        <v>1</v>
      </c>
      <c r="E125" s="25" t="str">
        <f ca="1">IFERROR(OFFSET(Attributes!$A$1,MATCH(Legendary!$A125,Attributes!$A:$A,0)-1,MATCH("Abbr",Attributes!$1:$1,0)-1),"")</f>
        <v>MP</v>
      </c>
      <c r="F125" s="32" t="s">
        <v>267</v>
      </c>
      <c r="G125" s="39" t="str">
        <f ca="1">SUBSTITUTE(OFFSET(Attributes!$A$1,MATCH($A125,Attributes!$A:$A,0)-1,MATCH("Attr EN",Attributes!$1:$1,0)-1),"#",$B125&amp;"-"&amp;$C125*Relic!$B$1)</f>
        <v>+100-600 Max MP</v>
      </c>
    </row>
    <row r="126" spans="1:7">
      <c r="A126" s="26">
        <v>21</v>
      </c>
      <c r="B126" s="26">
        <v>100</v>
      </c>
      <c r="C126" s="26">
        <v>200</v>
      </c>
      <c r="D126" s="25">
        <f ca="1">OFFSET(Attributes!$A$1,MATCH(Legendary!$A126,Attributes!$A:$A,0)-1,MATCH("Type",Attributes!$1:$1,0)-1)</f>
        <v>1</v>
      </c>
      <c r="E126" s="25" t="str">
        <f ca="1">IFERROR(OFFSET(Attributes!$A$1,MATCH(Legendary!$A126,Attributes!$A:$A,0)-1,MATCH("Abbr",Attributes!$1:$1,0)-1),"")</f>
        <v>HP</v>
      </c>
      <c r="F126" s="32" t="s">
        <v>270</v>
      </c>
      <c r="G126" s="39" t="str">
        <f ca="1">SUBSTITUTE(OFFSET(Attributes!$A$1,MATCH($A126,Attributes!$A:$A,0)-1,MATCH("Attr EN",Attributes!$1:$1,0)-1),"#",$B126&amp;"-"&amp;$C126*Relic!$B$1)</f>
        <v>+100-600 Max HP</v>
      </c>
    </row>
    <row r="127" spans="1:7">
      <c r="A127" s="26">
        <v>1</v>
      </c>
      <c r="B127" s="26">
        <v>0.01</v>
      </c>
      <c r="C127" s="26">
        <v>0.02</v>
      </c>
      <c r="D127" s="25">
        <f ca="1">OFFSET(Attributes!$A$1,MATCH(Legendary!$A127,Attributes!$A:$A,0)-1,MATCH("Type",Attributes!$1:$1,0)-1)</f>
        <v>1</v>
      </c>
      <c r="E127" s="25" t="str">
        <f ca="1">IFERROR(OFFSET(Attributes!$A$1,MATCH(Legendary!$A127,Attributes!$A:$A,0)-1,MATCH("Abbr",Attributes!$1:$1,0)-1),"")</f>
        <v>DR</v>
      </c>
      <c r="F127" s="32" t="s">
        <v>271</v>
      </c>
      <c r="G127" s="17" t="str">
        <f ca="1">SUBSTITUTE(OFFSET(Attributes!$A$1,MATCH($A127,Attributes!$A:$A,0)-1,MATCH("Attr EN",Attributes!$1:$1,0)-1),"#",$B127&amp;"-"&amp;$C127*Relic!$B$1)</f>
        <v>-0.01-0.06 All damage taken</v>
      </c>
    </row>
    <row r="128" spans="1:7">
      <c r="A128" s="26">
        <v>97</v>
      </c>
      <c r="B128" s="26">
        <v>0</v>
      </c>
      <c r="C128" s="26">
        <v>0</v>
      </c>
      <c r="D128" s="25">
        <f ca="1">OFFSET(Attributes!$A$1,MATCH(Legendary!$A128,Attributes!$A:$A,0)-1,MATCH("Type",Attributes!$1:$1,0)-1)</f>
        <v>4</v>
      </c>
      <c r="E128" s="25" t="str">
        <f ca="1">IFERROR(OFFSET(Attributes!$A$1,MATCH(Legendary!$A128,Attributes!$A:$A,0)-1,MATCH("Abbr",Attributes!$1:$1,0)-1),"")</f>
        <v>SET_ARTHAS</v>
      </c>
      <c r="F128" s="34"/>
      <c r="G128" s="39" t="str">
        <f ca="1">SUBSTITUTE(OFFSET(Attributes!$A$1,MATCH($A128,Attributes!$A:$A,0)-1,MATCH("Attr EN",Attributes!$1:$1,0)-1),"#",$B128&amp;"-"&amp;$C128*Relic!$B$1)</f>
        <v>Arthas Corruption set</v>
      </c>
    </row>
    <row r="129" spans="1:8" ht="25.5">
      <c r="A129" s="26">
        <v>-11</v>
      </c>
      <c r="B129" s="26"/>
      <c r="C129" s="26"/>
      <c r="D129" s="26"/>
      <c r="E129" s="26"/>
      <c r="F129" s="33" t="s">
        <v>2</v>
      </c>
      <c r="G129" s="39" t="s">
        <v>825</v>
      </c>
    </row>
    <row r="130" spans="1:8">
      <c r="A130" s="26"/>
      <c r="B130" s="26"/>
      <c r="C130" s="26"/>
      <c r="D130" s="26"/>
      <c r="E130" s="26"/>
      <c r="F130" s="29"/>
      <c r="G130" s="39"/>
    </row>
    <row r="131" spans="1:8">
      <c r="A131" s="26">
        <v>-2</v>
      </c>
      <c r="B131" s="26"/>
      <c r="C131" s="26"/>
      <c r="D131" s="26"/>
      <c r="E131" s="26"/>
      <c r="F131" s="31" t="s">
        <v>3</v>
      </c>
      <c r="G131" s="39" t="s">
        <v>822</v>
      </c>
    </row>
    <row r="132" spans="1:8">
      <c r="A132" s="26">
        <v>9</v>
      </c>
      <c r="B132" s="26">
        <v>10</v>
      </c>
      <c r="C132" s="26">
        <v>20</v>
      </c>
      <c r="D132" s="25">
        <f ca="1">OFFSET(Attributes!$A$1,MATCH(Legendary!$A132,Attributes!$A:$A,0)-1,MATCH("Type",Attributes!$1:$1,0)-1)</f>
        <v>1</v>
      </c>
      <c r="E132" s="25" t="str">
        <f ca="1">IFERROR(OFFSET(Attributes!$A$1,MATCH(Legendary!$A132,Attributes!$A:$A,0)-1,MATCH("Abbr",Attributes!$1:$1,0)-1),"")</f>
        <v>AP</v>
      </c>
      <c r="F132" s="32" t="str">
        <f ca="1">SUBSTITUTE(OFFSET(Attributes!$A$1,MATCH($A132,Attributes!$A:$A,0)-1,MATCH("Attr CN",Attributes!$1:$1,0)-1),"#",$B132&amp;"-"&amp;$C132*Relic!$B$1)</f>
        <v>+10-60攻击强度</v>
      </c>
      <c r="G132" s="39" t="str">
        <f ca="1">SUBSTITUTE(OFFSET(Attributes!$A$1,MATCH($A132,Attributes!$A:$A,0)-1,MATCH("Attr EN",Attributes!$1:$1,0)-1),"#",$B132&amp;"-"&amp;$C132*Relic!$B$1)</f>
        <v>+10-60 Attack power</v>
      </c>
    </row>
    <row r="133" spans="1:8">
      <c r="A133" s="26">
        <v>24</v>
      </c>
      <c r="B133" s="26">
        <v>11</v>
      </c>
      <c r="C133" s="26">
        <v>17</v>
      </c>
      <c r="D133" s="25">
        <f ca="1">OFFSET(Attributes!$A$1,MATCH(Legendary!$A133,Attributes!$A:$A,0)-1,MATCH("Type",Attributes!$1:$1,0)-1)</f>
        <v>1</v>
      </c>
      <c r="E133" s="25" t="str">
        <f ca="1">IFERROR(OFFSET(Attributes!$A$1,MATCH(Legendary!$A133,Attributes!$A:$A,0)-1,MATCH("Abbr",Attributes!$1:$1,0)-1),"")</f>
        <v>MS</v>
      </c>
      <c r="F133" s="32" t="s">
        <v>269</v>
      </c>
      <c r="G133" s="39" t="str">
        <f ca="1">SUBSTITUTE(OFFSET(Attributes!$A$1,MATCH($A133,Attributes!$A:$A,0)-1,MATCH("Attr EN",Attributes!$1:$1,0)-1),"#",$B133&amp;"-"&amp;$C133*Relic!$B$1)</f>
        <v>+11-51 Movement speed</v>
      </c>
    </row>
    <row r="134" spans="1:8">
      <c r="A134" s="26">
        <v>67</v>
      </c>
      <c r="B134" s="26">
        <v>0.05</v>
      </c>
      <c r="C134" s="26">
        <v>0.09</v>
      </c>
      <c r="D134" s="25">
        <f ca="1">OFFSET(Attributes!$A$1,MATCH(Legendary!$A134,Attributes!$A:$A,0)-1,MATCH("Type",Attributes!$1:$1,0)-1)</f>
        <v>2</v>
      </c>
      <c r="E134" s="25" t="str">
        <f ca="1">IFERROR(OFFSET(Attributes!$A$1,MATCH(Legendary!$A134,Attributes!$A:$A,0)-1,MATCH("Abbr",Attributes!$1:$1,0)-1),"")</f>
        <v>CRKILLER</v>
      </c>
      <c r="F134" s="30" t="s">
        <v>4</v>
      </c>
      <c r="G134" s="39" t="str">
        <f ca="1">SUBSTITUTE(OFFSET(Attributes!$A$1,MATCH($A134,Attributes!$A:$A,0)-1,MATCH("Attr EN",Attributes!$1:$1,0)-1),"#",$B134&amp;"-"&amp;$C134*Relic!$B$1)</f>
        <v>Deals 0.05-0.27 extra damage to non-hero targets</v>
      </c>
    </row>
    <row r="135" spans="1:8">
      <c r="A135" s="26">
        <v>97</v>
      </c>
      <c r="B135" s="26">
        <v>0</v>
      </c>
      <c r="C135" s="26">
        <v>0</v>
      </c>
      <c r="D135" s="25">
        <f ca="1">OFFSET(Attributes!$A$1,MATCH(Legendary!$A135,Attributes!$A:$A,0)-1,MATCH("Type",Attributes!$1:$1,0)-1)</f>
        <v>4</v>
      </c>
      <c r="E135" s="25" t="str">
        <f ca="1">IFERROR(OFFSET(Attributes!$A$1,MATCH(Legendary!$A135,Attributes!$A:$A,0)-1,MATCH("Abbr",Attributes!$1:$1,0)-1),"")</f>
        <v>SET_ARTHAS</v>
      </c>
      <c r="F135" s="34"/>
      <c r="G135" s="39" t="str">
        <f ca="1">SUBSTITUTE(OFFSET(Attributes!$A$1,MATCH($A135,Attributes!$A:$A,0)-1,MATCH("Attr EN",Attributes!$1:$1,0)-1),"#",$B135&amp;"-"&amp;$C135*Relic!$B$1)</f>
        <v>Arthas Corruption set</v>
      </c>
    </row>
    <row r="136" spans="1:8" ht="25.5">
      <c r="A136" s="26">
        <v>-11</v>
      </c>
      <c r="B136" s="26"/>
      <c r="C136" s="26"/>
      <c r="D136" s="26"/>
      <c r="E136" s="26"/>
      <c r="F136" s="33" t="s">
        <v>5</v>
      </c>
      <c r="G136" s="39" t="s">
        <v>826</v>
      </c>
    </row>
    <row r="137" spans="1:8">
      <c r="A137" s="26"/>
      <c r="B137" s="26"/>
      <c r="C137" s="26"/>
      <c r="D137" s="26"/>
      <c r="E137" s="26"/>
      <c r="F137" s="29"/>
      <c r="G137" s="39"/>
    </row>
    <row r="138" spans="1:8">
      <c r="A138" s="26">
        <v>-3</v>
      </c>
      <c r="B138" s="26"/>
      <c r="C138" s="26"/>
      <c r="D138" s="26"/>
      <c r="E138" s="26"/>
      <c r="F138" s="31" t="s">
        <v>6</v>
      </c>
      <c r="G138" s="39" t="s">
        <v>823</v>
      </c>
    </row>
    <row r="139" spans="1:8">
      <c r="A139" s="26">
        <v>9</v>
      </c>
      <c r="B139" s="26">
        <v>5</v>
      </c>
      <c r="C139" s="26">
        <v>10</v>
      </c>
      <c r="D139" s="25">
        <f ca="1">OFFSET(Attributes!$A$1,MATCH(Legendary!$A139,Attributes!$A:$A,0)-1,MATCH("Type",Attributes!$1:$1,0)-1)</f>
        <v>1</v>
      </c>
      <c r="E139" s="25" t="str">
        <f ca="1">IFERROR(OFFSET(Attributes!$A$1,MATCH(Legendary!$A139,Attributes!$A:$A,0)-1,MATCH("Abbr",Attributes!$1:$1,0)-1),"")</f>
        <v>AP</v>
      </c>
      <c r="F139" s="32" t="str">
        <f ca="1">SUBSTITUTE(OFFSET(Attributes!$A$1,MATCH($A139,Attributes!$A:$A,0)-1,MATCH("Attr CN",Attributes!$1:$1,0)-1),"#",$B139&amp;"-"&amp;$C139*Relic!$B$1)</f>
        <v>+5-30攻击强度</v>
      </c>
      <c r="G139" s="39" t="str">
        <f ca="1">SUBSTITUTE(OFFSET(Attributes!$A$1,MATCH($A139,Attributes!$A:$A,0)-1,MATCH("Attr EN",Attributes!$1:$1,0)-1),"#",$B139&amp;"-"&amp;$C139*Relic!$B$1)</f>
        <v>+5-30 Attack power</v>
      </c>
    </row>
    <row r="140" spans="1:8" ht="25.5">
      <c r="A140" s="26">
        <v>52</v>
      </c>
      <c r="B140" s="26">
        <v>26</v>
      </c>
      <c r="C140" s="26">
        <v>48</v>
      </c>
      <c r="D140" s="25">
        <f ca="1">OFFSET(Attributes!$A$1,MATCH(Legendary!$A140,Attributes!$A:$A,0)-1,MATCH("Type",Attributes!$1:$1,0)-1)</f>
        <v>2</v>
      </c>
      <c r="E140" s="25" t="str">
        <f ca="1">IFERROR(OFFSET(Attributes!$A$1,MATCH(Legendary!$A140,Attributes!$A:$A,0)-1,MATCH("Abbr",Attributes!$1:$1,0)-1),"")</f>
        <v>ATK_BLEED</v>
      </c>
      <c r="F140" s="30" t="s">
        <v>7</v>
      </c>
      <c r="G140" s="39" t="str">
        <f ca="1">SUBSTITUTE(OFFSET(Attributes!$A$1,MATCH($A140,Attributes!$A:$A,0)-1,MATCH("Attr EN",Attributes!$1:$1,0)-1),"#",$B140&amp;"-"&amp;$C140*Relic!$B$1)</f>
        <v>On Attack: 20% chance to deal 26-144 bleed damage</v>
      </c>
    </row>
    <row r="141" spans="1:8" ht="25.5">
      <c r="A141" s="26">
        <v>55</v>
      </c>
      <c r="B141" s="26">
        <v>0.05</v>
      </c>
      <c r="C141" s="26">
        <v>0.1</v>
      </c>
      <c r="D141" s="25">
        <f ca="1">OFFSET(Attributes!$A$1,MATCH(Legendary!$A141,Attributes!$A:$A,0)-1,MATCH("Type",Attributes!$1:$1,0)-1)</f>
        <v>2</v>
      </c>
      <c r="E141" s="25" t="str">
        <f ca="1">IFERROR(OFFSET(Attributes!$A$1,MATCH(Legendary!$A141,Attributes!$A:$A,0)-1,MATCH("Abbr",Attributes!$1:$1,0)-1),"")</f>
        <v>ATK_CRIT</v>
      </c>
      <c r="F141" s="30" t="s">
        <v>8</v>
      </c>
      <c r="G141" s="39" t="str">
        <f ca="1">SUBSTITUTE(OFFSET(Attributes!$A$1,MATCH($A141,Attributes!$A:$A,0)-1,MATCH("Attr EN",Attributes!$1:$1,0)-1),"#",$B141&amp;"-"&amp;$C141*Relic!$B$1)</f>
        <v>On Attack: 0.05-0.3 chance to increase 100% attack critical chance</v>
      </c>
    </row>
    <row r="142" spans="1:8">
      <c r="A142" s="26">
        <v>12</v>
      </c>
      <c r="B142" s="26">
        <v>3</v>
      </c>
      <c r="C142" s="26">
        <v>5</v>
      </c>
      <c r="D142" s="25">
        <f ca="1">OFFSET(Attributes!$A$1,MATCH(Legendary!$A142,Attributes!$A:$A,0)-1,MATCH("Type",Attributes!$1:$1,0)-1)</f>
        <v>1</v>
      </c>
      <c r="E142" s="25" t="str">
        <f ca="1">IFERROR(OFFSET(Attributes!$A$1,MATCH(Legendary!$A142,Attributes!$A:$A,0)-1,MATCH("Abbr",Attributes!$1:$1,0)-1),"")</f>
        <v>IAS</v>
      </c>
      <c r="F142" s="34" t="s">
        <v>818</v>
      </c>
      <c r="G142" s="39" t="str">
        <f ca="1">SUBSTITUTE(OFFSET(Attributes!$A$1,MATCH($A142,Attributes!$A:$A,0)-1,MATCH("Attr EN",Attributes!$1:$1,0)-1),"#",$B142&amp;"-"&amp;$C142*Relic!$B$1)</f>
        <v>+3-15% Attack speed</v>
      </c>
      <c r="H142" s="15" t="s">
        <v>861</v>
      </c>
    </row>
    <row r="143" spans="1:8">
      <c r="A143" s="26">
        <v>97</v>
      </c>
      <c r="B143" s="26">
        <v>0</v>
      </c>
      <c r="C143" s="26">
        <v>0</v>
      </c>
      <c r="D143" s="25">
        <f ca="1">OFFSET(Attributes!$A$1,MATCH(Legendary!$A143,Attributes!$A:$A,0)-1,MATCH("Type",Attributes!$1:$1,0)-1)</f>
        <v>4</v>
      </c>
      <c r="E143" s="25" t="str">
        <f ca="1">IFERROR(OFFSET(Attributes!$A$1,MATCH(Legendary!$A143,Attributes!$A:$A,0)-1,MATCH("Abbr",Attributes!$1:$1,0)-1),"")</f>
        <v>SET_ARTHAS</v>
      </c>
      <c r="F143" s="34"/>
      <c r="G143" s="39" t="str">
        <f ca="1">SUBSTITUTE(OFFSET(Attributes!$A$1,MATCH($A143,Attributes!$A:$A,0)-1,MATCH("Attr EN",Attributes!$1:$1,0)-1),"#",$B143&amp;"-"&amp;$C143*Relic!$B$1)</f>
        <v>Arthas Corruption set</v>
      </c>
    </row>
    <row r="144" spans="1:8">
      <c r="A144" s="26">
        <v>-11</v>
      </c>
      <c r="B144" s="26"/>
      <c r="C144" s="26"/>
      <c r="D144" s="26"/>
      <c r="E144" s="26"/>
      <c r="F144" s="33" t="s">
        <v>9</v>
      </c>
      <c r="G144" s="39" t="s">
        <v>827</v>
      </c>
    </row>
    <row r="145" spans="1:8">
      <c r="A145" s="26"/>
      <c r="B145" s="26"/>
      <c r="C145" s="26"/>
      <c r="D145" s="26"/>
      <c r="E145" s="26"/>
      <c r="F145" s="29"/>
      <c r="G145" s="39"/>
    </row>
    <row r="146" spans="1:8">
      <c r="A146" s="26">
        <v>-3</v>
      </c>
      <c r="B146" s="26"/>
      <c r="C146" s="26"/>
      <c r="D146" s="26"/>
      <c r="E146" s="26"/>
      <c r="F146" s="31" t="s">
        <v>10</v>
      </c>
      <c r="G146" s="39" t="s">
        <v>1050</v>
      </c>
    </row>
    <row r="147" spans="1:8">
      <c r="A147" s="26">
        <v>4</v>
      </c>
      <c r="B147" s="26">
        <v>5</v>
      </c>
      <c r="C147" s="26">
        <v>10</v>
      </c>
      <c r="D147" s="25">
        <f ca="1">OFFSET(Attributes!$A$1,MATCH(Legendary!$A147,Attributes!$A:$A,0)-1,MATCH("Type",Attributes!$1:$1,0)-1)</f>
        <v>1</v>
      </c>
      <c r="E147" s="25" t="str">
        <f ca="1">IFERROR(OFFSET(Attributes!$A$1,MATCH(Legendary!$A147,Attributes!$A:$A,0)-1,MATCH("Abbr",Attributes!$1:$1,0)-1),"")</f>
        <v>STR</v>
      </c>
      <c r="F147" s="32" t="s">
        <v>266</v>
      </c>
      <c r="G147" s="39" t="str">
        <f ca="1">SUBSTITUTE(OFFSET(Attributes!$A$1,MATCH($A147,Attributes!$A:$A,0)-1,MATCH("Attr EN",Attributes!$1:$1,0)-1),"#",$B147&amp;"-"&amp;$C147*Relic!$B$1)</f>
        <v>+5-30 Strength</v>
      </c>
    </row>
    <row r="148" spans="1:8" ht="25.5">
      <c r="A148" s="26">
        <v>71</v>
      </c>
      <c r="B148" s="26">
        <v>7</v>
      </c>
      <c r="C148" s="26">
        <v>12</v>
      </c>
      <c r="D148" s="25">
        <f ca="1">OFFSET(Attributes!$A$1,MATCH(Legendary!$A148,Attributes!$A:$A,0)-1,MATCH("Type",Attributes!$1:$1,0)-1)</f>
        <v>2</v>
      </c>
      <c r="E148" s="25" t="str">
        <f ca="1">IFERROR(OFFSET(Attributes!$A$1,MATCH(Legendary!$A148,Attributes!$A:$A,0)-1,MATCH("Abbr",Attributes!$1:$1,0)-1),"")</f>
        <v>LEECHAURA</v>
      </c>
      <c r="F148" s="30" t="s">
        <v>11</v>
      </c>
      <c r="G148" s="39" t="str">
        <f ca="1">SUBSTITUTE(OFFSET(Attributes!$A$1,MATCH($A148,Attributes!$A:$A,0)-1,MATCH("Attr EN",Attributes!$1:$1,0)-1),"#",$B148&amp;"-"&amp;$C148*Relic!$B$1)</f>
        <v>Absorb 7-36 HP from all enemies nearby every second</v>
      </c>
    </row>
    <row r="149" spans="1:8">
      <c r="A149" s="26">
        <v>43</v>
      </c>
      <c r="B149" s="26">
        <v>0.01</v>
      </c>
      <c r="C149" s="26">
        <v>2.5000000000000001E-2</v>
      </c>
      <c r="D149" s="25">
        <f ca="1">OFFSET(Attributes!$A$1,MATCH(Legendary!$A149,Attributes!$A:$A,0)-1,MATCH("Type",Attributes!$1:$1,0)-1)</f>
        <v>3</v>
      </c>
      <c r="E149" s="25" t="str">
        <f ca="1">IFERROR(OFFSET(Attributes!$A$1,MATCH(Legendary!$A149,Attributes!$A:$A,0)-1,MATCH("Abbr",Attributes!$1:$1,0)-1),"")</f>
        <v>ATK_ML</v>
      </c>
      <c r="F149" s="34" t="s">
        <v>819</v>
      </c>
      <c r="G149" s="39" t="str">
        <f ca="1">SUBSTITUTE(OFFSET(Attributes!$A$1,MATCH($A149,Attributes!$A:$A,0)-1,MATCH("Attr EN",Attributes!$1:$1,0)-1),"#",$B149&amp;"-"&amp;$C149*Relic!$B$1)</f>
        <v>+0.01-0.075 Mana stolen per hit</v>
      </c>
      <c r="H149" s="15" t="s">
        <v>859</v>
      </c>
    </row>
    <row r="150" spans="1:8" ht="25.5">
      <c r="A150" s="26">
        <v>58</v>
      </c>
      <c r="B150" s="26">
        <v>24</v>
      </c>
      <c r="C150" s="26">
        <v>55</v>
      </c>
      <c r="D150" s="25">
        <f ca="1">OFFSET(Attributes!$A$1,MATCH(Legendary!$A150,Attributes!$A:$A,0)-1,MATCH("Type",Attributes!$1:$1,0)-1)</f>
        <v>3</v>
      </c>
      <c r="E150" s="25" t="str">
        <f ca="1">IFERROR(OFFSET(Attributes!$A$1,MATCH(Legendary!$A150,Attributes!$A:$A,0)-1,MATCH("Abbr",Attributes!$1:$1,0)-1),"")</f>
        <v>ATK_MDK</v>
      </c>
      <c r="F150" s="34" t="s">
        <v>820</v>
      </c>
      <c r="G150" s="39" t="str">
        <f ca="1">SUBSTITUTE(OFFSET(Attributes!$A$1,MATCH($A150,Attributes!$A:$A,0)-1,MATCH("Attr EN",Attributes!$1:$1,0)-1),"#",$B150&amp;"-"&amp;$C150*Relic!$B$1)</f>
        <v>Deals 24-165 extra magical damage per hit, scaled up by target HP lost</v>
      </c>
      <c r="H150" s="15" t="s">
        <v>860</v>
      </c>
    </row>
    <row r="151" spans="1:8">
      <c r="A151" s="26">
        <v>97</v>
      </c>
      <c r="B151" s="26">
        <v>0</v>
      </c>
      <c r="C151" s="26">
        <v>0</v>
      </c>
      <c r="D151" s="25">
        <f ca="1">OFFSET(Attributes!$A$1,MATCH(Legendary!$A151,Attributes!$A:$A,0)-1,MATCH("Type",Attributes!$1:$1,0)-1)</f>
        <v>4</v>
      </c>
      <c r="E151" s="25" t="str">
        <f ca="1">IFERROR(OFFSET(Attributes!$A$1,MATCH(Legendary!$A151,Attributes!$A:$A,0)-1,MATCH("Abbr",Attributes!$1:$1,0)-1),"")</f>
        <v>SET_ARTHAS</v>
      </c>
      <c r="F151" s="34"/>
      <c r="G151" s="39" t="str">
        <f ca="1">SUBSTITUTE(OFFSET(Attributes!$A$1,MATCH($A151,Attributes!$A:$A,0)-1,MATCH("Attr EN",Attributes!$1:$1,0)-1),"#",$B151&amp;"-"&amp;$C151*Relic!$B$1)</f>
        <v>Arthas Corruption set</v>
      </c>
    </row>
    <row r="152" spans="1:8">
      <c r="A152" s="26">
        <v>-11</v>
      </c>
      <c r="B152" s="26"/>
      <c r="C152" s="26"/>
      <c r="D152" s="26"/>
      <c r="E152" s="26"/>
      <c r="F152" s="33" t="s">
        <v>13</v>
      </c>
      <c r="G152" s="39" t="s">
        <v>828</v>
      </c>
    </row>
  </sheetData>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H41"/>
  <sheetViews>
    <sheetView tabSelected="1" workbookViewId="0">
      <selection activeCell="F37" sqref="F37"/>
    </sheetView>
  </sheetViews>
  <sheetFormatPr defaultColWidth="14.42578125" defaultRowHeight="12.75"/>
  <cols>
    <col min="1" max="1" width="6.5703125" style="26" bestFit="1" customWidth="1"/>
    <col min="2" max="3" width="5" style="26" bestFit="1" customWidth="1"/>
    <col min="4" max="4" width="5" style="26" customWidth="1"/>
    <col min="5" max="5" width="9.28515625" style="26" customWidth="1"/>
    <col min="6" max="6" width="50.42578125" style="29" customWidth="1"/>
    <col min="7" max="7" width="50.7109375" style="39" customWidth="1"/>
    <col min="8" max="15" width="17.28515625" style="15" customWidth="1"/>
    <col min="16" max="16384" width="14.42578125" style="15"/>
  </cols>
  <sheetData>
    <row r="1" spans="1:8" s="14" customFormat="1">
      <c r="A1" s="17" t="s">
        <v>531</v>
      </c>
      <c r="B1" s="18">
        <v>3</v>
      </c>
      <c r="C1" s="18"/>
      <c r="D1" s="19"/>
      <c r="E1" s="20"/>
      <c r="F1" s="27"/>
      <c r="G1" s="17"/>
    </row>
    <row r="2" spans="1:8" s="14" customFormat="1" ht="25.5">
      <c r="A2" s="21" t="s">
        <v>635</v>
      </c>
      <c r="B2" s="22" t="s">
        <v>636</v>
      </c>
      <c r="C2" s="22" t="s">
        <v>637</v>
      </c>
      <c r="D2" s="23" t="s">
        <v>805</v>
      </c>
      <c r="E2" s="24" t="s">
        <v>811</v>
      </c>
      <c r="F2" s="28" t="s">
        <v>633</v>
      </c>
      <c r="G2" s="21" t="s">
        <v>634</v>
      </c>
    </row>
    <row r="3" spans="1:8">
      <c r="D3" s="25"/>
      <c r="E3" s="25"/>
      <c r="F3" s="34" t="s">
        <v>0</v>
      </c>
      <c r="G3" s="39" t="s">
        <v>824</v>
      </c>
    </row>
    <row r="4" spans="1:8" ht="25.5">
      <c r="A4" s="26">
        <v>51</v>
      </c>
      <c r="B4" s="26">
        <v>120</v>
      </c>
      <c r="C4" s="26">
        <v>140</v>
      </c>
      <c r="D4" s="25">
        <f ca="1">OFFSET(Attributes!$A$1,MATCH(Relic!$A4,Attributes!$A:$A,0)-1,MATCH("Type",Attributes!$1:$1,0)-1)</f>
        <v>2</v>
      </c>
      <c r="E4" s="25" t="str">
        <f ca="1">IFERROR(OFFSET(Attributes!$A$1,MATCH(Relic!$A4,Attributes!$A:$A,0)-1,MATCH("Abbr",Attributes!$1:$1,0)-1),"")</f>
        <v>ATK_COIL</v>
      </c>
      <c r="F4" s="34" t="s">
        <v>815</v>
      </c>
      <c r="G4" s="39" t="str">
        <f ca="1">SUBSTITUTE(OFFSET(Attributes!$A$1,MATCH($A4,Attributes!$A:$A,0)-1,MATCH("Attr EN",Attributes!$1:$1,0)-1),"#",$B4&amp;"-"&amp;$C4*$B$1)</f>
        <v>On Attack: 15% chance to cast Death Coil</v>
      </c>
      <c r="H4" s="15" t="s">
        <v>861</v>
      </c>
    </row>
    <row r="5" spans="1:8">
      <c r="A5" s="26">
        <v>7</v>
      </c>
      <c r="B5" s="26">
        <v>6</v>
      </c>
      <c r="C5" s="26">
        <f>20/3</f>
        <v>6.666666666666667</v>
      </c>
      <c r="D5" s="25">
        <f ca="1">OFFSET(Attributes!$A$1,MATCH(Relic!$A5,Attributes!$A:$A,0)-1,MATCH("Type",Attributes!$1:$1,0)-1)</f>
        <v>1</v>
      </c>
      <c r="E5" s="25" t="str">
        <f ca="1">IFERROR(OFFSET(Attributes!$A$1,MATCH(Relic!$A5,Attributes!$A:$A,0)-1,MATCH("Abbr",Attributes!$1:$1,0)-1),"")</f>
        <v>ALLSTAT</v>
      </c>
      <c r="F5" s="34" t="s">
        <v>816</v>
      </c>
      <c r="G5" s="39" t="str">
        <f ca="1">SUBSTITUTE(OFFSET(Attributes!$A$1,MATCH($A5,Attributes!$A:$A,0)-1,MATCH("Attr EN",Attributes!$1:$1,0)-1),"#",$B5&amp;"-"&amp;$C5*$B$1)</f>
        <v>+6-20 All stats</v>
      </c>
      <c r="H5" s="15" t="s">
        <v>859</v>
      </c>
    </row>
    <row r="6" spans="1:8" ht="25.5">
      <c r="A6" s="26">
        <v>85</v>
      </c>
      <c r="B6" s="26">
        <v>3</v>
      </c>
      <c r="C6" s="26">
        <v>7</v>
      </c>
      <c r="D6" s="25">
        <f ca="1">OFFSET(Attributes!$A$1,MATCH(Relic!$A6,Attributes!$A:$A,0)-1,MATCH("Type",Attributes!$1:$1,0)-1)</f>
        <v>2</v>
      </c>
      <c r="E6" s="25" t="str">
        <f ca="1">IFERROR(OFFSET(Attributes!$A$1,MATCH(Relic!$A6,Attributes!$A:$A,0)-1,MATCH("Abbr",Attributes!$1:$1,0)-1),"")</f>
        <v>AURA_UNHOLY</v>
      </c>
      <c r="F6" s="34" t="s">
        <v>817</v>
      </c>
      <c r="G6" s="39" t="str">
        <f ca="1">SUBSTITUTE(OFFSET(Attributes!$A$1,MATCH($A6,Attributes!$A:$A,0)-1,MATCH("Attr EN",Attributes!$1:$1,0)-1),"#",$B6&amp;"-"&amp;$C6*$B$1)</f>
        <v>Grant Aura of Unholy: All allies within 600 yards regen 3-21 HP per second</v>
      </c>
      <c r="H6" s="15" t="s">
        <v>860</v>
      </c>
    </row>
    <row r="38" spans="1:8">
      <c r="D38" s="25"/>
      <c r="E38" s="25"/>
      <c r="F38" s="34" t="s">
        <v>0</v>
      </c>
      <c r="G38" s="39" t="s">
        <v>1038</v>
      </c>
    </row>
    <row r="39" spans="1:8" ht="25.5">
      <c r="A39" s="26">
        <v>73</v>
      </c>
      <c r="B39" s="26">
        <v>20</v>
      </c>
      <c r="C39" s="26">
        <v>20</v>
      </c>
      <c r="D39" s="25">
        <f ca="1">OFFSET(Attributes!$A$1,MATCH(Relic!$A39,Attributes!$A:$A,0)-1,MATCH("Type",Attributes!$1:$1,0)-1)</f>
        <v>1</v>
      </c>
      <c r="E39" s="25" t="str">
        <f ca="1">IFERROR(OFFSET(Attributes!$A$1,MATCH(Relic!$A39,Attributes!$A:$A,0)-1,MATCH("Abbr",Attributes!$1:$1,0)-1),"")</f>
        <v>HREG</v>
      </c>
      <c r="F39" s="34" t="s">
        <v>815</v>
      </c>
      <c r="G39" s="39" t="str">
        <f ca="1">SUBSTITUTE(OFFSET(Attributes!$A$1,MATCH($A39,Attributes!$A:$A,0)-1,MATCH("Attr EN",Attributes!$1:$1,0)-1),"#",$B39&amp;"-"&amp;$C39*$B$1)</f>
        <v>Regens 20-60 HP per second</v>
      </c>
      <c r="H39" s="15" t="s">
        <v>859</v>
      </c>
    </row>
    <row r="40" spans="1:8">
      <c r="A40" s="26">
        <v>21</v>
      </c>
      <c r="B40" s="26">
        <v>150</v>
      </c>
      <c r="C40" s="26">
        <f>500/3</f>
        <v>166.66666666666666</v>
      </c>
      <c r="D40" s="25">
        <f ca="1">OFFSET(Attributes!$A$1,MATCH(Relic!$A40,Attributes!$A:$A,0)-1,MATCH("Type",Attributes!$1:$1,0)-1)</f>
        <v>1</v>
      </c>
      <c r="E40" s="25" t="str">
        <f ca="1">IFERROR(OFFSET(Attributes!$A$1,MATCH(Relic!$A40,Attributes!$A:$A,0)-1,MATCH("Abbr",Attributes!$1:$1,0)-1),"")</f>
        <v>HP</v>
      </c>
      <c r="F40" s="34" t="s">
        <v>816</v>
      </c>
      <c r="G40" s="39" t="str">
        <f ca="1">SUBSTITUTE(OFFSET(Attributes!$A$1,MATCH($A40,Attributes!$A:$A,0)-1,MATCH("Attr EN",Attributes!$1:$1,0)-1),"#",$B40&amp;"-"&amp;$C40*$B$1)</f>
        <v>+150-500 Max HP</v>
      </c>
      <c r="H40" s="15" t="s">
        <v>860</v>
      </c>
    </row>
    <row r="41" spans="1:8" ht="25.5">
      <c r="A41" s="26">
        <v>2</v>
      </c>
      <c r="B41" s="26">
        <v>0.05</v>
      </c>
      <c r="C41" s="26">
        <v>0.05</v>
      </c>
      <c r="D41" s="25">
        <f ca="1">OFFSET(Attributes!$A$1,MATCH(Relic!$A41,Attributes!$A:$A,0)-1,MATCH("Type",Attributes!$1:$1,0)-1)</f>
        <v>1</v>
      </c>
      <c r="E41" s="25" t="str">
        <f ca="1">IFERROR(OFFSET(Attributes!$A$1,MATCH(Relic!$A41,Attributes!$A:$A,0)-1,MATCH("Abbr",Attributes!$1:$1,0)-1),"")</f>
        <v>MDR</v>
      </c>
      <c r="F41" s="34" t="s">
        <v>817</v>
      </c>
      <c r="G41" s="39" t="str">
        <f ca="1">SUBSTITUTE(OFFSET(Attributes!$A$1,MATCH($A41,Attributes!$A:$A,0)-1,MATCH("Attr EN",Attributes!$1:$1,0)-1),"#",$B41&amp;"-"&amp;$C41*$B$1)</f>
        <v>-0.05-0.15 magical damage taken</v>
      </c>
      <c r="H41" s="15" t="s">
        <v>1039</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N69"/>
  <sheetViews>
    <sheetView workbookViewId="0">
      <pane ySplit="1" topLeftCell="A2" activePane="bottomLeft" state="frozen"/>
      <selection pane="bottomLeft" sqref="A1:XFD1048576"/>
    </sheetView>
  </sheetViews>
  <sheetFormatPr defaultColWidth="14.42578125" defaultRowHeight="12.75"/>
  <cols>
    <col min="1" max="1" width="5" style="14" customWidth="1"/>
    <col min="2" max="2" width="2" style="14" customWidth="1"/>
    <col min="3" max="3" width="20.5703125" style="14" bestFit="1" customWidth="1"/>
    <col min="4" max="4" width="15.140625" style="26" customWidth="1"/>
    <col min="5" max="5" width="50.5703125" style="26" customWidth="1"/>
    <col min="6" max="6" width="83.5703125" style="15" customWidth="1"/>
    <col min="7" max="7" width="26.140625" style="15" customWidth="1"/>
    <col min="8" max="8" width="38.28515625" style="15" customWidth="1"/>
    <col min="9" max="10" width="6" style="14" customWidth="1"/>
    <col min="11" max="12" width="3.5703125" style="14" customWidth="1"/>
    <col min="13" max="13" width="13.7109375" style="14" customWidth="1"/>
    <col min="14" max="16384" width="14.42578125" style="14"/>
  </cols>
  <sheetData>
    <row r="1" spans="1:14" s="35" customFormat="1">
      <c r="A1" s="84" t="s">
        <v>1004</v>
      </c>
      <c r="B1" s="85"/>
      <c r="C1" s="84" t="s">
        <v>1002</v>
      </c>
      <c r="D1" s="87" t="s">
        <v>1003</v>
      </c>
      <c r="E1" s="87" t="s">
        <v>1005</v>
      </c>
      <c r="F1" s="86"/>
      <c r="G1" s="86" t="s">
        <v>1020</v>
      </c>
      <c r="H1" s="86"/>
      <c r="I1" s="66" t="s">
        <v>863</v>
      </c>
      <c r="J1" s="66" t="s">
        <v>864</v>
      </c>
      <c r="K1" s="66" t="s">
        <v>865</v>
      </c>
      <c r="L1" s="66" t="s">
        <v>866</v>
      </c>
      <c r="M1" s="66" t="s">
        <v>867</v>
      </c>
      <c r="N1" s="66" t="s">
        <v>868</v>
      </c>
    </row>
    <row r="2" spans="1:14">
      <c r="A2" s="78" t="s">
        <v>93</v>
      </c>
      <c r="B2" s="79">
        <v>2</v>
      </c>
      <c r="C2" s="78"/>
      <c r="D2" s="78" t="s">
        <v>94</v>
      </c>
      <c r="E2" s="78"/>
      <c r="F2" s="69" t="s">
        <v>95</v>
      </c>
      <c r="G2" s="69"/>
      <c r="H2" s="70" t="s">
        <v>96</v>
      </c>
      <c r="I2" s="76"/>
    </row>
    <row r="3" spans="1:14">
      <c r="A3" s="78" t="s">
        <v>97</v>
      </c>
      <c r="B3" s="79">
        <v>2</v>
      </c>
      <c r="C3" s="78"/>
      <c r="D3" s="78" t="s">
        <v>98</v>
      </c>
      <c r="E3" s="78"/>
      <c r="F3" s="69" t="s">
        <v>99</v>
      </c>
      <c r="G3" s="69"/>
      <c r="H3" s="69"/>
      <c r="I3" s="76"/>
    </row>
    <row r="4" spans="1:14" s="83" customFormat="1">
      <c r="A4" s="80" t="s">
        <v>100</v>
      </c>
      <c r="B4" s="81">
        <v>2</v>
      </c>
      <c r="C4" s="80" t="s">
        <v>1006</v>
      </c>
      <c r="D4" s="80" t="s">
        <v>101</v>
      </c>
      <c r="E4" s="80" t="s">
        <v>1014</v>
      </c>
      <c r="F4" s="71" t="s">
        <v>102</v>
      </c>
      <c r="G4" s="71"/>
      <c r="H4" s="71"/>
      <c r="I4" s="82" t="s">
        <v>1021</v>
      </c>
      <c r="J4" s="83" t="s">
        <v>1022</v>
      </c>
      <c r="K4" s="83" t="s">
        <v>874</v>
      </c>
      <c r="L4" s="83" t="s">
        <v>875</v>
      </c>
      <c r="M4" s="83" t="str">
        <f>C4</f>
        <v>Scroll of Frenzy</v>
      </c>
      <c r="N4" s="83" t="s">
        <v>1023</v>
      </c>
    </row>
    <row r="5" spans="1:14" s="83" customFormat="1">
      <c r="A5" s="80" t="s">
        <v>103</v>
      </c>
      <c r="B5" s="81">
        <v>2</v>
      </c>
      <c r="C5" s="80" t="s">
        <v>1007</v>
      </c>
      <c r="D5" s="80" t="s">
        <v>104</v>
      </c>
      <c r="E5" s="80" t="s">
        <v>1013</v>
      </c>
      <c r="F5" s="71" t="s">
        <v>105</v>
      </c>
      <c r="G5" s="71"/>
      <c r="H5" s="71"/>
      <c r="I5" s="82" t="s">
        <v>1024</v>
      </c>
      <c r="J5" s="83" t="s">
        <v>1025</v>
      </c>
      <c r="K5" s="83" t="s">
        <v>874</v>
      </c>
      <c r="L5" s="83" t="s">
        <v>875</v>
      </c>
      <c r="M5" s="83" t="str">
        <f>C5</f>
        <v>Scroll of Protection</v>
      </c>
      <c r="N5" s="83" t="s">
        <v>1026</v>
      </c>
    </row>
    <row r="6" spans="1:14" s="83" customFormat="1">
      <c r="A6" s="80" t="s">
        <v>106</v>
      </c>
      <c r="B6" s="81">
        <v>2</v>
      </c>
      <c r="C6" s="80" t="s">
        <v>1008</v>
      </c>
      <c r="D6" s="80" t="s">
        <v>107</v>
      </c>
      <c r="E6" s="80" t="s">
        <v>1015</v>
      </c>
      <c r="F6" s="71" t="s">
        <v>108</v>
      </c>
      <c r="G6" s="71"/>
      <c r="H6" s="71"/>
      <c r="I6" s="82"/>
    </row>
    <row r="7" spans="1:14">
      <c r="A7" s="78" t="s">
        <v>109</v>
      </c>
      <c r="B7" s="79">
        <v>3</v>
      </c>
      <c r="C7" s="78"/>
      <c r="D7" s="88" t="s">
        <v>110</v>
      </c>
      <c r="E7" s="88"/>
      <c r="F7" s="69" t="s">
        <v>111</v>
      </c>
      <c r="G7" s="69"/>
      <c r="H7" s="69"/>
      <c r="I7" s="76"/>
    </row>
    <row r="8" spans="1:14">
      <c r="A8" s="78" t="s">
        <v>112</v>
      </c>
      <c r="B8" s="79">
        <v>4</v>
      </c>
      <c r="C8" s="78"/>
      <c r="D8" s="88" t="s">
        <v>113</v>
      </c>
      <c r="E8" s="88"/>
      <c r="F8" s="69" t="s">
        <v>114</v>
      </c>
      <c r="G8" s="69"/>
      <c r="H8" s="72" t="s">
        <v>115</v>
      </c>
      <c r="I8" s="76"/>
    </row>
    <row r="9" spans="1:14">
      <c r="A9" s="78" t="s">
        <v>116</v>
      </c>
      <c r="B9" s="79">
        <v>2</v>
      </c>
      <c r="C9" s="78"/>
      <c r="D9" s="78" t="s">
        <v>117</v>
      </c>
      <c r="E9" s="78"/>
      <c r="F9" s="69" t="s">
        <v>118</v>
      </c>
      <c r="G9" s="69"/>
      <c r="H9" s="69"/>
      <c r="I9" s="76"/>
    </row>
    <row r="10" spans="1:14">
      <c r="A10" s="78" t="s">
        <v>119</v>
      </c>
      <c r="B10" s="79">
        <v>3</v>
      </c>
      <c r="C10" s="78"/>
      <c r="D10" s="78" t="s">
        <v>120</v>
      </c>
      <c r="E10" s="78"/>
      <c r="F10" s="69" t="s">
        <v>121</v>
      </c>
      <c r="G10" s="69"/>
      <c r="H10" s="69"/>
      <c r="I10" s="76"/>
    </row>
    <row r="11" spans="1:14">
      <c r="A11" s="78" t="s">
        <v>122</v>
      </c>
      <c r="B11" s="79">
        <v>3</v>
      </c>
      <c r="C11" s="78"/>
      <c r="D11" s="78" t="s">
        <v>123</v>
      </c>
      <c r="E11" s="78"/>
      <c r="F11" s="69" t="s">
        <v>124</v>
      </c>
      <c r="G11" s="69"/>
      <c r="H11" s="73" t="s">
        <v>125</v>
      </c>
      <c r="I11" s="76"/>
    </row>
    <row r="12" spans="1:14" s="83" customFormat="1">
      <c r="A12" s="80" t="s">
        <v>126</v>
      </c>
      <c r="B12" s="81">
        <v>2</v>
      </c>
      <c r="C12" s="80" t="s">
        <v>1009</v>
      </c>
      <c r="D12" s="80" t="s">
        <v>127</v>
      </c>
      <c r="E12" s="80" t="s">
        <v>1016</v>
      </c>
      <c r="F12" s="71" t="s">
        <v>128</v>
      </c>
      <c r="G12" s="71"/>
      <c r="H12" s="74" t="s">
        <v>129</v>
      </c>
      <c r="I12" s="82" t="s">
        <v>1027</v>
      </c>
      <c r="J12" s="83" t="s">
        <v>1028</v>
      </c>
      <c r="K12" s="83" t="s">
        <v>874</v>
      </c>
      <c r="L12" s="83" t="s">
        <v>874</v>
      </c>
      <c r="M12" s="83" t="s">
        <v>1029</v>
      </c>
      <c r="N12" s="83" t="s">
        <v>1030</v>
      </c>
    </row>
    <row r="13" spans="1:14" s="83" customFormat="1">
      <c r="A13" s="80" t="s">
        <v>130</v>
      </c>
      <c r="B13" s="81">
        <v>2</v>
      </c>
      <c r="C13" s="80" t="s">
        <v>1010</v>
      </c>
      <c r="D13" s="80" t="s">
        <v>131</v>
      </c>
      <c r="E13" s="80" t="s">
        <v>1017</v>
      </c>
      <c r="F13" s="71" t="s">
        <v>132</v>
      </c>
      <c r="G13" s="71"/>
      <c r="H13" s="75"/>
      <c r="I13" s="82"/>
    </row>
    <row r="14" spans="1:14">
      <c r="A14" s="78" t="s">
        <v>133</v>
      </c>
      <c r="B14" s="79">
        <v>2</v>
      </c>
      <c r="C14" s="78"/>
      <c r="D14" s="78" t="s">
        <v>134</v>
      </c>
      <c r="E14" s="78"/>
      <c r="F14" s="69" t="s">
        <v>135</v>
      </c>
      <c r="G14" s="69"/>
      <c r="H14" s="70" t="s">
        <v>136</v>
      </c>
      <c r="I14" s="76"/>
    </row>
    <row r="15" spans="1:14">
      <c r="A15" s="78" t="s">
        <v>137</v>
      </c>
      <c r="B15" s="79">
        <v>2</v>
      </c>
      <c r="C15" s="78"/>
      <c r="D15" s="78" t="s">
        <v>138</v>
      </c>
      <c r="E15" s="78"/>
      <c r="F15" s="69" t="s">
        <v>139</v>
      </c>
      <c r="G15" s="69"/>
      <c r="H15" s="70"/>
      <c r="I15" s="76"/>
    </row>
    <row r="16" spans="1:14">
      <c r="A16" s="78" t="s">
        <v>140</v>
      </c>
      <c r="B16" s="79">
        <v>3</v>
      </c>
      <c r="C16" s="78"/>
      <c r="D16" s="78" t="s">
        <v>141</v>
      </c>
      <c r="E16" s="78"/>
      <c r="F16" s="69" t="s">
        <v>142</v>
      </c>
      <c r="G16" s="69"/>
      <c r="H16" s="70" t="s">
        <v>143</v>
      </c>
      <c r="I16" s="76"/>
    </row>
    <row r="17" spans="1:9">
      <c r="A17" s="78" t="s">
        <v>144</v>
      </c>
      <c r="B17" s="79">
        <v>4</v>
      </c>
      <c r="C17" s="78"/>
      <c r="D17" s="78" t="s">
        <v>145</v>
      </c>
      <c r="E17" s="78"/>
      <c r="F17" s="69" t="s">
        <v>146</v>
      </c>
      <c r="G17" s="69"/>
      <c r="H17" s="72" t="s">
        <v>147</v>
      </c>
      <c r="I17" s="76"/>
    </row>
    <row r="18" spans="1:9">
      <c r="A18" s="76"/>
      <c r="B18" s="77"/>
      <c r="C18" s="76"/>
      <c r="D18" s="78"/>
      <c r="E18" s="78"/>
      <c r="F18" s="69"/>
      <c r="G18" s="69"/>
      <c r="H18" s="69"/>
      <c r="I18" s="76"/>
    </row>
    <row r="19" spans="1:9">
      <c r="A19" s="76" t="s">
        <v>148</v>
      </c>
      <c r="B19" s="77">
        <v>1</v>
      </c>
      <c r="C19" s="76"/>
      <c r="D19" s="78" t="s">
        <v>149</v>
      </c>
      <c r="E19" s="78"/>
      <c r="F19" s="69" t="s">
        <v>242</v>
      </c>
      <c r="G19" s="69"/>
      <c r="H19" s="69"/>
      <c r="I19" s="76"/>
    </row>
    <row r="20" spans="1:9">
      <c r="A20" s="76" t="s">
        <v>150</v>
      </c>
      <c r="B20" s="77">
        <v>1</v>
      </c>
      <c r="C20" s="76"/>
      <c r="D20" s="78" t="s">
        <v>151</v>
      </c>
      <c r="E20" s="78"/>
      <c r="F20" s="69" t="s">
        <v>243</v>
      </c>
      <c r="G20" s="69"/>
      <c r="H20" s="69"/>
      <c r="I20" s="76"/>
    </row>
    <row r="21" spans="1:9">
      <c r="A21" s="78" t="s">
        <v>152</v>
      </c>
      <c r="B21" s="79">
        <v>2</v>
      </c>
      <c r="C21" s="78"/>
      <c r="D21" s="78" t="s">
        <v>153</v>
      </c>
      <c r="E21" s="78"/>
      <c r="F21" s="69" t="s">
        <v>237</v>
      </c>
      <c r="G21" s="69"/>
      <c r="H21" s="69"/>
      <c r="I21" s="76"/>
    </row>
    <row r="22" spans="1:9">
      <c r="A22" s="78" t="s">
        <v>154</v>
      </c>
      <c r="B22" s="79">
        <v>2</v>
      </c>
      <c r="C22" s="78"/>
      <c r="D22" s="78" t="s">
        <v>155</v>
      </c>
      <c r="E22" s="78"/>
      <c r="F22" s="69" t="s">
        <v>238</v>
      </c>
      <c r="G22" s="69"/>
      <c r="H22" s="69"/>
      <c r="I22" s="76"/>
    </row>
    <row r="23" spans="1:9">
      <c r="A23" s="78" t="s">
        <v>156</v>
      </c>
      <c r="B23" s="79">
        <v>2</v>
      </c>
      <c r="C23" s="78"/>
      <c r="D23" s="78" t="s">
        <v>157</v>
      </c>
      <c r="E23" s="78"/>
      <c r="F23" s="69" t="s">
        <v>239</v>
      </c>
      <c r="G23" s="69"/>
      <c r="H23" s="69"/>
      <c r="I23" s="76"/>
    </row>
    <row r="24" spans="1:9">
      <c r="A24" s="78" t="s">
        <v>158</v>
      </c>
      <c r="B24" s="79">
        <v>4</v>
      </c>
      <c r="C24" s="78"/>
      <c r="D24" s="78" t="s">
        <v>159</v>
      </c>
      <c r="E24" s="78"/>
      <c r="F24" s="69" t="s">
        <v>240</v>
      </c>
      <c r="G24" s="69"/>
      <c r="H24" s="69"/>
      <c r="I24" s="76"/>
    </row>
    <row r="25" spans="1:9">
      <c r="A25" s="78" t="s">
        <v>160</v>
      </c>
      <c r="B25" s="79">
        <v>2</v>
      </c>
      <c r="C25" s="78"/>
      <c r="D25" s="78" t="s">
        <v>161</v>
      </c>
      <c r="E25" s="78"/>
      <c r="F25" s="69" t="s">
        <v>241</v>
      </c>
      <c r="G25" s="69"/>
      <c r="H25" s="69"/>
      <c r="I25" s="76"/>
    </row>
    <row r="26" spans="1:9">
      <c r="A26" s="78" t="s">
        <v>162</v>
      </c>
      <c r="B26" s="79">
        <v>2</v>
      </c>
      <c r="C26" s="78"/>
      <c r="D26" s="78" t="s">
        <v>163</v>
      </c>
      <c r="E26" s="78"/>
      <c r="F26" s="69" t="s">
        <v>244</v>
      </c>
      <c r="G26" s="69"/>
      <c r="H26" s="69"/>
      <c r="I26" s="76"/>
    </row>
    <row r="27" spans="1:9">
      <c r="A27" s="78" t="s">
        <v>164</v>
      </c>
      <c r="B27" s="79">
        <v>3</v>
      </c>
      <c r="C27" s="78"/>
      <c r="D27" s="78" t="s">
        <v>165</v>
      </c>
      <c r="E27" s="78"/>
      <c r="F27" s="69" t="s">
        <v>245</v>
      </c>
      <c r="G27" s="69"/>
      <c r="H27" s="69"/>
      <c r="I27" s="76"/>
    </row>
    <row r="28" spans="1:9">
      <c r="A28" s="78" t="s">
        <v>166</v>
      </c>
      <c r="B28" s="79">
        <v>3</v>
      </c>
      <c r="C28" s="78"/>
      <c r="D28" s="78" t="s">
        <v>167</v>
      </c>
      <c r="E28" s="78"/>
      <c r="F28" s="69" t="s">
        <v>246</v>
      </c>
      <c r="G28" s="69"/>
      <c r="H28" s="69"/>
      <c r="I28" s="76"/>
    </row>
    <row r="29" spans="1:9">
      <c r="A29" s="78" t="s">
        <v>168</v>
      </c>
      <c r="B29" s="79">
        <v>2</v>
      </c>
      <c r="C29" s="78"/>
      <c r="D29" s="78" t="s">
        <v>169</v>
      </c>
      <c r="E29" s="78"/>
      <c r="F29" s="69" t="s">
        <v>247</v>
      </c>
      <c r="G29" s="69"/>
      <c r="H29" s="69"/>
      <c r="I29" s="76"/>
    </row>
    <row r="30" spans="1:9">
      <c r="A30" s="78" t="s">
        <v>170</v>
      </c>
      <c r="B30" s="79">
        <v>2</v>
      </c>
      <c r="C30" s="78"/>
      <c r="D30" s="78" t="s">
        <v>171</v>
      </c>
      <c r="E30" s="78"/>
      <c r="F30" s="69" t="s">
        <v>248</v>
      </c>
      <c r="G30" s="69"/>
      <c r="H30" s="69"/>
      <c r="I30" s="76"/>
    </row>
    <row r="31" spans="1:9">
      <c r="A31" s="76"/>
      <c r="B31" s="77"/>
      <c r="C31" s="76"/>
      <c r="D31" s="78"/>
      <c r="E31" s="78"/>
      <c r="F31" s="69"/>
      <c r="G31" s="69"/>
      <c r="H31" s="69"/>
      <c r="I31" s="76"/>
    </row>
    <row r="32" spans="1:9">
      <c r="A32" s="78" t="s">
        <v>172</v>
      </c>
      <c r="B32" s="79">
        <v>3</v>
      </c>
      <c r="C32" s="78"/>
      <c r="D32" s="78" t="s">
        <v>173</v>
      </c>
      <c r="E32" s="78"/>
      <c r="F32" s="69" t="s">
        <v>249</v>
      </c>
      <c r="G32" s="69"/>
      <c r="H32" s="69"/>
      <c r="I32" s="76"/>
    </row>
    <row r="33" spans="1:14">
      <c r="A33" s="78" t="s">
        <v>174</v>
      </c>
      <c r="B33" s="79">
        <v>3</v>
      </c>
      <c r="C33" s="78"/>
      <c r="D33" s="78" t="s">
        <v>175</v>
      </c>
      <c r="E33" s="78"/>
      <c r="F33" s="69" t="s">
        <v>250</v>
      </c>
      <c r="G33" s="69"/>
      <c r="H33" s="69"/>
      <c r="I33" s="76"/>
    </row>
    <row r="34" spans="1:14">
      <c r="A34" s="78" t="s">
        <v>176</v>
      </c>
      <c r="B34" s="79">
        <v>2</v>
      </c>
      <c r="C34" s="78"/>
      <c r="D34" s="78" t="s">
        <v>177</v>
      </c>
      <c r="E34" s="78"/>
      <c r="F34" s="69" t="s">
        <v>251</v>
      </c>
      <c r="G34" s="69"/>
      <c r="H34" s="69"/>
      <c r="I34" s="76"/>
    </row>
    <row r="35" spans="1:14">
      <c r="A35" s="78" t="s">
        <v>178</v>
      </c>
      <c r="B35" s="79">
        <v>2</v>
      </c>
      <c r="C35" s="78"/>
      <c r="D35" s="78" t="s">
        <v>179</v>
      </c>
      <c r="E35" s="78"/>
      <c r="F35" s="69" t="s">
        <v>252</v>
      </c>
      <c r="G35" s="69"/>
      <c r="H35" s="69"/>
      <c r="I35" s="76"/>
    </row>
    <row r="36" spans="1:14" s="83" customFormat="1">
      <c r="A36" s="80" t="s">
        <v>180</v>
      </c>
      <c r="B36" s="81">
        <v>3</v>
      </c>
      <c r="C36" s="80" t="s">
        <v>1011</v>
      </c>
      <c r="D36" s="80" t="s">
        <v>181</v>
      </c>
      <c r="E36" s="80" t="s">
        <v>1018</v>
      </c>
      <c r="F36" s="71" t="s">
        <v>253</v>
      </c>
      <c r="G36" s="71"/>
      <c r="H36" s="71"/>
      <c r="I36" s="82" t="s">
        <v>1031</v>
      </c>
      <c r="J36" s="83" t="s">
        <v>1032</v>
      </c>
      <c r="K36" s="83" t="s">
        <v>874</v>
      </c>
      <c r="L36" s="83" t="s">
        <v>875</v>
      </c>
      <c r="M36" s="83" t="str">
        <f>C36</f>
        <v>Potion of Invulnerability</v>
      </c>
      <c r="N36" s="83" t="s">
        <v>1026</v>
      </c>
    </row>
    <row r="37" spans="1:14">
      <c r="A37" s="78" t="s">
        <v>182</v>
      </c>
      <c r="B37" s="79">
        <v>2</v>
      </c>
      <c r="C37" s="78"/>
      <c r="D37" s="78" t="s">
        <v>183</v>
      </c>
      <c r="E37" s="78"/>
      <c r="F37" s="69" t="s">
        <v>254</v>
      </c>
      <c r="G37" s="69"/>
      <c r="H37" s="69"/>
      <c r="I37" s="76"/>
    </row>
    <row r="38" spans="1:14">
      <c r="A38" s="76"/>
      <c r="B38" s="77"/>
      <c r="C38" s="76"/>
      <c r="D38" s="78"/>
      <c r="E38" s="78"/>
      <c r="F38" s="69"/>
      <c r="G38" s="69"/>
      <c r="H38" s="69"/>
      <c r="I38" s="76"/>
    </row>
    <row r="39" spans="1:14">
      <c r="A39" s="78" t="s">
        <v>184</v>
      </c>
      <c r="B39" s="79">
        <v>2</v>
      </c>
      <c r="C39" s="78"/>
      <c r="D39" s="78" t="s">
        <v>185</v>
      </c>
      <c r="E39" s="78"/>
      <c r="F39" s="69" t="s">
        <v>256</v>
      </c>
      <c r="G39" s="69"/>
      <c r="H39" s="69"/>
      <c r="I39" s="76"/>
    </row>
    <row r="40" spans="1:14">
      <c r="A40" s="78" t="s">
        <v>186</v>
      </c>
      <c r="B40" s="79">
        <v>2</v>
      </c>
      <c r="C40" s="78"/>
      <c r="D40" s="78" t="s">
        <v>187</v>
      </c>
      <c r="E40" s="78"/>
      <c r="F40" s="69" t="s">
        <v>257</v>
      </c>
      <c r="G40" s="69"/>
      <c r="H40" s="69"/>
      <c r="I40" s="76"/>
    </row>
    <row r="41" spans="1:14">
      <c r="A41" s="78" t="s">
        <v>188</v>
      </c>
      <c r="B41" s="79">
        <v>2</v>
      </c>
      <c r="C41" s="78"/>
      <c r="D41" s="78" t="s">
        <v>189</v>
      </c>
      <c r="E41" s="78"/>
      <c r="F41" s="69" t="s">
        <v>258</v>
      </c>
      <c r="G41" s="69"/>
      <c r="H41" s="69"/>
      <c r="I41" s="76"/>
    </row>
    <row r="42" spans="1:14">
      <c r="A42" s="76"/>
      <c r="B42" s="77"/>
      <c r="C42" s="76"/>
      <c r="D42" s="78"/>
      <c r="E42" s="78"/>
      <c r="F42" s="69"/>
      <c r="G42" s="69"/>
      <c r="H42" s="69"/>
      <c r="I42" s="76"/>
    </row>
    <row r="43" spans="1:14">
      <c r="A43" s="78" t="s">
        <v>190</v>
      </c>
      <c r="B43" s="79">
        <v>2</v>
      </c>
      <c r="C43" s="78"/>
      <c r="D43" s="78" t="s">
        <v>191</v>
      </c>
      <c r="E43" s="78"/>
      <c r="F43" s="69" t="s">
        <v>192</v>
      </c>
      <c r="G43" s="69"/>
      <c r="H43" s="69"/>
      <c r="I43" s="76"/>
    </row>
    <row r="44" spans="1:14">
      <c r="A44" s="78" t="s">
        <v>193</v>
      </c>
      <c r="B44" s="79">
        <v>2</v>
      </c>
      <c r="C44" s="78"/>
      <c r="D44" s="78" t="s">
        <v>194</v>
      </c>
      <c r="E44" s="78"/>
      <c r="F44" s="69" t="s">
        <v>195</v>
      </c>
      <c r="G44" s="69"/>
      <c r="H44" s="69"/>
      <c r="I44" s="76"/>
    </row>
    <row r="45" spans="1:14">
      <c r="A45" s="78" t="s">
        <v>196</v>
      </c>
      <c r="B45" s="79">
        <v>3</v>
      </c>
      <c r="C45" s="78"/>
      <c r="D45" s="78" t="s">
        <v>197</v>
      </c>
      <c r="E45" s="78"/>
      <c r="F45" s="69" t="s">
        <v>261</v>
      </c>
      <c r="G45" s="69"/>
      <c r="H45" s="69"/>
      <c r="I45" s="76"/>
    </row>
    <row r="46" spans="1:14">
      <c r="A46" s="76"/>
      <c r="B46" s="77"/>
      <c r="C46" s="76"/>
      <c r="D46" s="78"/>
      <c r="E46" s="78"/>
      <c r="F46" s="69"/>
      <c r="G46" s="69"/>
      <c r="H46" s="69"/>
      <c r="I46" s="76"/>
    </row>
    <row r="47" spans="1:14">
      <c r="A47" s="78" t="s">
        <v>198</v>
      </c>
      <c r="B47" s="79">
        <v>2</v>
      </c>
      <c r="C47" s="78"/>
      <c r="D47" s="78" t="s">
        <v>199</v>
      </c>
      <c r="E47" s="78"/>
      <c r="F47" s="69" t="s">
        <v>265</v>
      </c>
      <c r="G47" s="69"/>
      <c r="H47" s="69"/>
      <c r="I47" s="76"/>
    </row>
    <row r="48" spans="1:14">
      <c r="A48" s="78" t="s">
        <v>200</v>
      </c>
      <c r="B48" s="79">
        <v>2</v>
      </c>
      <c r="C48" s="78"/>
      <c r="D48" s="78" t="s">
        <v>201</v>
      </c>
      <c r="E48" s="78"/>
      <c r="F48" s="69" t="s">
        <v>262</v>
      </c>
      <c r="G48" s="69"/>
      <c r="H48" s="69"/>
      <c r="I48" s="76"/>
    </row>
    <row r="49" spans="1:9">
      <c r="A49" s="78" t="s">
        <v>202</v>
      </c>
      <c r="B49" s="79">
        <v>2</v>
      </c>
      <c r="C49" s="78"/>
      <c r="D49" s="78" t="s">
        <v>203</v>
      </c>
      <c r="E49" s="78"/>
      <c r="F49" s="69" t="s">
        <v>263</v>
      </c>
      <c r="G49" s="69"/>
      <c r="H49" s="69"/>
      <c r="I49" s="76"/>
    </row>
    <row r="50" spans="1:9">
      <c r="A50" s="78"/>
      <c r="B50" s="79"/>
      <c r="C50" s="78"/>
      <c r="D50" s="78"/>
      <c r="E50" s="78"/>
      <c r="F50" s="69"/>
      <c r="G50" s="69"/>
      <c r="H50" s="69"/>
      <c r="I50" s="76"/>
    </row>
    <row r="51" spans="1:9">
      <c r="A51" s="78" t="s">
        <v>204</v>
      </c>
      <c r="B51" s="79">
        <v>2</v>
      </c>
      <c r="C51" s="78" t="s">
        <v>205</v>
      </c>
      <c r="D51" s="78" t="s">
        <v>206</v>
      </c>
      <c r="E51" s="78"/>
      <c r="F51" s="69" t="s">
        <v>207</v>
      </c>
      <c r="G51" s="69"/>
      <c r="H51" s="69"/>
      <c r="I51" s="76"/>
    </row>
    <row r="52" spans="1:9">
      <c r="A52" s="78" t="s">
        <v>208</v>
      </c>
      <c r="B52" s="79">
        <v>2</v>
      </c>
      <c r="C52" s="78" t="s">
        <v>209</v>
      </c>
      <c r="D52" s="78" t="s">
        <v>210</v>
      </c>
      <c r="E52" s="78"/>
      <c r="F52" s="69" t="s">
        <v>211</v>
      </c>
      <c r="G52" s="69"/>
      <c r="H52" s="69"/>
      <c r="I52" s="76"/>
    </row>
    <row r="53" spans="1:9">
      <c r="A53" s="78" t="s">
        <v>212</v>
      </c>
      <c r="B53" s="79">
        <v>2</v>
      </c>
      <c r="C53" s="78" t="s">
        <v>213</v>
      </c>
      <c r="D53" s="78" t="s">
        <v>214</v>
      </c>
      <c r="E53" s="78"/>
      <c r="F53" s="69" t="s">
        <v>259</v>
      </c>
      <c r="G53" s="69"/>
      <c r="H53" s="69"/>
      <c r="I53" s="76"/>
    </row>
    <row r="54" spans="1:9">
      <c r="A54" s="78" t="s">
        <v>215</v>
      </c>
      <c r="B54" s="79">
        <v>2</v>
      </c>
      <c r="C54" s="78" t="s">
        <v>216</v>
      </c>
      <c r="D54" s="88" t="s">
        <v>217</v>
      </c>
      <c r="E54" s="88"/>
      <c r="F54" s="69" t="s">
        <v>264</v>
      </c>
      <c r="G54" s="69"/>
      <c r="H54" s="69"/>
      <c r="I54" s="76"/>
    </row>
    <row r="55" spans="1:9">
      <c r="A55" s="78" t="s">
        <v>218</v>
      </c>
      <c r="B55" s="79">
        <v>3</v>
      </c>
      <c r="C55" s="78" t="s">
        <v>219</v>
      </c>
      <c r="D55" s="78" t="s">
        <v>220</v>
      </c>
      <c r="E55" s="78"/>
      <c r="F55" s="69" t="s">
        <v>260</v>
      </c>
      <c r="G55" s="69"/>
      <c r="H55" s="69"/>
      <c r="I55" s="76"/>
    </row>
    <row r="56" spans="1:9">
      <c r="A56" s="78" t="s">
        <v>221</v>
      </c>
      <c r="B56" s="79">
        <v>3</v>
      </c>
      <c r="C56" s="78" t="s">
        <v>222</v>
      </c>
      <c r="D56" s="78" t="s">
        <v>223</v>
      </c>
      <c r="E56" s="78"/>
      <c r="F56" s="69" t="s">
        <v>255</v>
      </c>
      <c r="G56" s="69"/>
      <c r="H56" s="69"/>
      <c r="I56" s="76"/>
    </row>
    <row r="57" spans="1:9">
      <c r="A57" s="78" t="s">
        <v>224</v>
      </c>
      <c r="B57" s="79">
        <v>2</v>
      </c>
      <c r="C57" s="78" t="s">
        <v>225</v>
      </c>
      <c r="D57" s="88" t="s">
        <v>226</v>
      </c>
      <c r="E57" s="88"/>
      <c r="F57" s="69" t="s">
        <v>227</v>
      </c>
      <c r="G57" s="69"/>
      <c r="H57" s="69"/>
      <c r="I57" s="76"/>
    </row>
    <row r="58" spans="1:9">
      <c r="A58" s="78" t="s">
        <v>228</v>
      </c>
      <c r="B58" s="79">
        <v>2</v>
      </c>
      <c r="C58" s="78" t="s">
        <v>229</v>
      </c>
      <c r="D58" s="78" t="s">
        <v>230</v>
      </c>
      <c r="E58" s="78"/>
      <c r="F58" s="69" t="s">
        <v>231</v>
      </c>
      <c r="G58" s="69"/>
      <c r="H58" s="73" t="s">
        <v>232</v>
      </c>
      <c r="I58" s="76"/>
    </row>
    <row r="59" spans="1:9" s="83" customFormat="1">
      <c r="A59" s="80" t="s">
        <v>233</v>
      </c>
      <c r="B59" s="81">
        <v>3</v>
      </c>
      <c r="C59" s="80" t="s">
        <v>1012</v>
      </c>
      <c r="D59" s="80" t="s">
        <v>234</v>
      </c>
      <c r="E59" s="80" t="s">
        <v>1019</v>
      </c>
      <c r="F59" s="71" t="s">
        <v>235</v>
      </c>
      <c r="G59" s="71"/>
      <c r="H59" s="74" t="s">
        <v>236</v>
      </c>
      <c r="I59" s="82"/>
    </row>
    <row r="60" spans="1:9">
      <c r="A60" s="76"/>
      <c r="B60" s="77"/>
      <c r="C60" s="76"/>
      <c r="D60" s="78"/>
      <c r="E60" s="78"/>
      <c r="F60" s="69"/>
      <c r="G60" s="69"/>
      <c r="H60" s="69"/>
      <c r="I60" s="76"/>
    </row>
    <row r="61" spans="1:9">
      <c r="A61" s="78"/>
      <c r="B61" s="79"/>
      <c r="C61" s="78"/>
      <c r="D61" s="78"/>
      <c r="E61" s="78"/>
      <c r="F61" s="69"/>
      <c r="G61" s="69"/>
      <c r="H61" s="69"/>
      <c r="I61" s="76"/>
    </row>
    <row r="62" spans="1:9">
      <c r="A62" s="78"/>
      <c r="B62" s="79"/>
      <c r="C62" s="78"/>
      <c r="D62" s="78"/>
      <c r="E62" s="78"/>
      <c r="F62" s="69"/>
      <c r="G62" s="69"/>
      <c r="H62" s="69"/>
      <c r="I62" s="76"/>
    </row>
    <row r="63" spans="1:9">
      <c r="A63" s="78"/>
      <c r="B63" s="79"/>
      <c r="C63" s="78"/>
      <c r="D63" s="78"/>
      <c r="E63" s="78"/>
      <c r="F63" s="69"/>
      <c r="G63" s="69"/>
      <c r="H63" s="69"/>
      <c r="I63" s="76"/>
    </row>
    <row r="64" spans="1:9">
      <c r="A64" s="78"/>
      <c r="B64" s="79"/>
      <c r="C64" s="78"/>
      <c r="D64" s="78"/>
      <c r="E64" s="78"/>
      <c r="F64" s="69"/>
      <c r="G64" s="69"/>
      <c r="H64" s="69"/>
      <c r="I64" s="76"/>
    </row>
    <row r="65" spans="1:9">
      <c r="A65" s="78"/>
      <c r="B65" s="79"/>
      <c r="C65" s="78"/>
      <c r="D65" s="78"/>
      <c r="E65" s="78"/>
      <c r="F65" s="69"/>
      <c r="G65" s="69"/>
      <c r="H65" s="69"/>
      <c r="I65" s="76"/>
    </row>
    <row r="66" spans="1:9">
      <c r="A66" s="78"/>
      <c r="B66" s="79"/>
      <c r="C66" s="78"/>
      <c r="D66" s="78"/>
      <c r="E66" s="78"/>
      <c r="F66" s="69"/>
      <c r="G66" s="69"/>
      <c r="H66" s="69"/>
      <c r="I66" s="76"/>
    </row>
    <row r="67" spans="1:9">
      <c r="A67" s="78"/>
      <c r="B67" s="79"/>
      <c r="C67" s="78"/>
      <c r="D67" s="78"/>
      <c r="E67" s="78"/>
      <c r="F67" s="69"/>
      <c r="G67" s="69"/>
      <c r="H67" s="69"/>
      <c r="I67" s="76"/>
    </row>
    <row r="68" spans="1:9">
      <c r="A68" s="78"/>
      <c r="B68" s="79"/>
      <c r="C68" s="78"/>
      <c r="D68" s="78"/>
      <c r="E68" s="78"/>
      <c r="F68" s="69"/>
      <c r="G68" s="69"/>
      <c r="H68" s="69"/>
      <c r="I68" s="76"/>
    </row>
    <row r="69" spans="1:9">
      <c r="A69" s="78"/>
      <c r="B69" s="79"/>
      <c r="C69" s="78"/>
      <c r="D69" s="78"/>
      <c r="E69" s="78"/>
      <c r="F69" s="69"/>
      <c r="G69" s="69"/>
      <c r="H69" s="69"/>
      <c r="I69" s="76"/>
    </row>
  </sheetData>
  <phoneticPr fontId="8" type="noConversion"/>
  <conditionalFormatting sqref="I1">
    <cfRule type="duplicateValues" dxfId="1" priority="1"/>
  </conditionalFormatting>
  <conditionalFormatting sqref="J1">
    <cfRule type="duplicateValues" dxfId="0" priority="2"/>
  </conditionalFormatting>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T28"/>
  <sheetViews>
    <sheetView workbookViewId="0">
      <pane ySplit="2" topLeftCell="A3" activePane="bottomLeft" state="frozen"/>
      <selection pane="bottomLeft" sqref="A1:XFD1048576"/>
    </sheetView>
  </sheetViews>
  <sheetFormatPr defaultColWidth="14.42578125" defaultRowHeight="12.75"/>
  <cols>
    <col min="1" max="1" width="30.28515625" style="14" bestFit="1" customWidth="1"/>
    <col min="2" max="4" width="9.140625" style="14" bestFit="1" customWidth="1"/>
    <col min="5" max="5" width="5.42578125" style="14" bestFit="1" customWidth="1"/>
    <col min="6" max="6" width="11.140625" style="14" bestFit="1" customWidth="1"/>
    <col min="7" max="8" width="9.140625" style="14" bestFit="1" customWidth="1"/>
    <col min="9" max="9" width="3.7109375" style="14" bestFit="1" customWidth="1"/>
    <col min="10" max="10" width="17.42578125" style="14" bestFit="1" customWidth="1"/>
    <col min="11" max="20" width="17.28515625" style="14" customWidth="1"/>
    <col min="21" max="16384" width="14.42578125" style="14"/>
  </cols>
  <sheetData>
    <row r="1" spans="1:20">
      <c r="A1" s="89" t="s">
        <v>522</v>
      </c>
      <c r="B1" s="89"/>
      <c r="C1" s="89"/>
      <c r="D1" s="89"/>
      <c r="E1" s="89"/>
      <c r="F1" s="89"/>
      <c r="G1" s="89"/>
      <c r="H1" s="89"/>
      <c r="I1" s="89"/>
    </row>
    <row r="2" spans="1:20">
      <c r="A2" s="16"/>
      <c r="B2" s="16" t="s">
        <v>523</v>
      </c>
      <c r="C2" s="16" t="s">
        <v>524</v>
      </c>
      <c r="D2" s="16" t="s">
        <v>525</v>
      </c>
      <c r="E2" s="16" t="s">
        <v>526</v>
      </c>
      <c r="F2" s="16" t="s">
        <v>527</v>
      </c>
      <c r="G2" s="16" t="s">
        <v>528</v>
      </c>
      <c r="H2" s="16" t="s">
        <v>529</v>
      </c>
      <c r="I2" s="16"/>
      <c r="J2" s="16"/>
      <c r="K2" s="16"/>
      <c r="L2" s="16"/>
      <c r="M2" s="16"/>
      <c r="N2" s="16"/>
      <c r="O2" s="16"/>
      <c r="P2" s="16"/>
      <c r="Q2" s="16"/>
      <c r="R2" s="16"/>
      <c r="S2" s="16"/>
      <c r="T2" s="16"/>
    </row>
    <row r="3" spans="1:20">
      <c r="A3" s="68" t="str">
        <f>Rare!G3</f>
        <v>Maul of Warlord</v>
      </c>
      <c r="B3" s="14">
        <v>10</v>
      </c>
      <c r="D3" s="14">
        <v>10</v>
      </c>
      <c r="F3" s="14">
        <v>5</v>
      </c>
      <c r="H3" s="14">
        <v>3</v>
      </c>
      <c r="I3" s="14">
        <f t="shared" ref="I3:I8" si="0">SUM(B3:H3)</f>
        <v>28</v>
      </c>
      <c r="J3" s="14" t="str">
        <f>IF(B3&lt;&gt;"","boss"&amp;COLUMN()-9&amp;".add(ITID_"&amp;UPPER(SUBSTITUTE(SUBSTITUTE($A3," ","_"),"'",""))&amp;", "&amp;B3&amp;");","")</f>
        <v>boss1.add(ITID_MAUL_OF_WARLORD, 10);</v>
      </c>
      <c r="K3" s="14" t="str">
        <f t="shared" ref="K3:P18" si="1">IF(C3&lt;&gt;"","boss"&amp;COLUMN()-9&amp;".add(ITID_"&amp;UPPER(SUBSTITUTE(SUBSTITUTE($A3," ","_"),"'",""))&amp;", "&amp;C3&amp;");","")</f>
        <v/>
      </c>
      <c r="L3" s="14" t="str">
        <f t="shared" si="1"/>
        <v>boss3.add(ITID_MAUL_OF_WARLORD, 10);</v>
      </c>
      <c r="M3" s="14" t="str">
        <f t="shared" si="1"/>
        <v/>
      </c>
      <c r="N3" s="14" t="str">
        <f t="shared" si="1"/>
        <v>boss5.add(ITID_MAUL_OF_WARLORD, 5);</v>
      </c>
      <c r="O3" s="14" t="str">
        <f t="shared" si="1"/>
        <v/>
      </c>
      <c r="P3" s="14" t="str">
        <f t="shared" si="1"/>
        <v>boss7.add(ITID_MAUL_OF_WARLORD, 3);</v>
      </c>
    </row>
    <row r="4" spans="1:20">
      <c r="A4" s="68" t="str">
        <f>Rare!G7</f>
        <v>Cloak of Stealth</v>
      </c>
      <c r="B4" s="14">
        <v>10</v>
      </c>
      <c r="C4" s="14">
        <v>10</v>
      </c>
      <c r="G4" s="14">
        <v>8</v>
      </c>
      <c r="I4" s="14">
        <f t="shared" si="0"/>
        <v>28</v>
      </c>
      <c r="J4" s="14" t="str">
        <f t="shared" ref="J4:J25" si="2">IF(B4&lt;&gt;"","boss"&amp;COLUMN()-9&amp;".add(ITID_"&amp;UPPER(SUBSTITUTE(SUBSTITUTE($A4," ","_"),"'",""))&amp;", "&amp;B4&amp;");","")</f>
        <v>boss1.add(ITID_CLOAK_OF_STEALTH, 10);</v>
      </c>
      <c r="K4" s="14" t="str">
        <f t="shared" si="1"/>
        <v>boss2.add(ITID_CLOAK_OF_STEALTH, 10);</v>
      </c>
      <c r="L4" s="14" t="str">
        <f t="shared" si="1"/>
        <v/>
      </c>
      <c r="M4" s="14" t="str">
        <f t="shared" si="1"/>
        <v/>
      </c>
      <c r="N4" s="14" t="str">
        <f t="shared" si="1"/>
        <v/>
      </c>
      <c r="O4" s="14" t="str">
        <f t="shared" si="1"/>
        <v>boss6.add(ITID_CLOAK_OF_STEALTH, 8);</v>
      </c>
      <c r="P4" s="14" t="str">
        <f t="shared" si="1"/>
        <v/>
      </c>
    </row>
    <row r="5" spans="1:20">
      <c r="A5" s="68" t="str">
        <f>Rare!G11</f>
        <v>Scepter of Archon</v>
      </c>
      <c r="B5" s="14">
        <v>10</v>
      </c>
      <c r="E5" s="14">
        <v>15</v>
      </c>
      <c r="H5" s="14">
        <v>3</v>
      </c>
      <c r="I5" s="14">
        <f t="shared" si="0"/>
        <v>28</v>
      </c>
      <c r="J5" s="14" t="str">
        <f t="shared" si="2"/>
        <v>boss1.add(ITID_SCEPTER_OF_ARCHON, 10);</v>
      </c>
      <c r="K5" s="14" t="str">
        <f t="shared" si="1"/>
        <v/>
      </c>
      <c r="L5" s="14" t="str">
        <f t="shared" si="1"/>
        <v/>
      </c>
      <c r="M5" s="14" t="str">
        <f t="shared" si="1"/>
        <v>boss4.add(ITID_SCEPTER_OF_ARCHON, 15);</v>
      </c>
      <c r="N5" s="14" t="str">
        <f t="shared" si="1"/>
        <v/>
      </c>
      <c r="O5" s="14" t="str">
        <f t="shared" si="1"/>
        <v/>
      </c>
      <c r="P5" s="14" t="str">
        <f t="shared" si="1"/>
        <v>boss7.add(ITID_SCEPTER_OF_ARCHON, 3);</v>
      </c>
    </row>
    <row r="6" spans="1:20">
      <c r="A6" s="68" t="str">
        <f>Rare!G15</f>
        <v>Colossus Blade</v>
      </c>
      <c r="B6" s="14">
        <v>10</v>
      </c>
      <c r="F6" s="14">
        <v>10</v>
      </c>
      <c r="G6" s="14">
        <v>8</v>
      </c>
      <c r="I6" s="14">
        <f t="shared" si="0"/>
        <v>28</v>
      </c>
      <c r="J6" s="14" t="str">
        <f t="shared" si="2"/>
        <v>boss1.add(ITID_COLOSSUS_BLADE, 10);</v>
      </c>
      <c r="K6" s="14" t="str">
        <f t="shared" si="1"/>
        <v/>
      </c>
      <c r="L6" s="14" t="str">
        <f t="shared" si="1"/>
        <v/>
      </c>
      <c r="M6" s="14" t="str">
        <f t="shared" si="1"/>
        <v/>
      </c>
      <c r="N6" s="14" t="str">
        <f t="shared" si="1"/>
        <v>boss5.add(ITID_COLOSSUS_BLADE, 10);</v>
      </c>
      <c r="O6" s="14" t="str">
        <f t="shared" si="1"/>
        <v>boss6.add(ITID_COLOSSUS_BLADE, 8);</v>
      </c>
      <c r="P6" s="14" t="str">
        <f t="shared" si="1"/>
        <v/>
      </c>
    </row>
    <row r="7" spans="1:20">
      <c r="A7" s="68" t="str">
        <f>Rare!G20</f>
        <v>The X Ring</v>
      </c>
      <c r="B7" s="14">
        <v>5</v>
      </c>
      <c r="G7" s="14">
        <v>15</v>
      </c>
      <c r="H7" s="14">
        <v>8</v>
      </c>
      <c r="I7" s="14">
        <f t="shared" si="0"/>
        <v>28</v>
      </c>
      <c r="J7" s="14" t="str">
        <f t="shared" si="2"/>
        <v>boss1.add(ITID_THE_X_RING, 5);</v>
      </c>
      <c r="K7" s="14" t="str">
        <f t="shared" si="1"/>
        <v/>
      </c>
      <c r="L7" s="14" t="str">
        <f t="shared" si="1"/>
        <v/>
      </c>
      <c r="M7" s="14" t="str">
        <f t="shared" si="1"/>
        <v/>
      </c>
      <c r="N7" s="14" t="str">
        <f t="shared" si="1"/>
        <v/>
      </c>
      <c r="O7" s="14" t="str">
        <f t="shared" si="1"/>
        <v>boss6.add(ITID_THE_X_RING, 15);</v>
      </c>
      <c r="P7" s="14" t="str">
        <f t="shared" si="1"/>
        <v>boss7.add(ITID_THE_X_RING, 8);</v>
      </c>
    </row>
    <row r="8" spans="1:20">
      <c r="A8" s="68" t="str">
        <f>Rare!G24</f>
        <v>Goblin Rocket Boots Limited Edition</v>
      </c>
      <c r="B8" s="14">
        <v>15</v>
      </c>
      <c r="D8" s="14">
        <v>10</v>
      </c>
      <c r="H8" s="14">
        <v>3</v>
      </c>
      <c r="I8" s="14">
        <f t="shared" si="0"/>
        <v>28</v>
      </c>
      <c r="J8" s="14" t="str">
        <f t="shared" si="2"/>
        <v>boss1.add(ITID_GOBLIN_ROCKET_BOOTS_LIMITED_EDITION, 15);</v>
      </c>
      <c r="K8" s="14" t="str">
        <f t="shared" si="1"/>
        <v/>
      </c>
      <c r="L8" s="14" t="str">
        <f t="shared" si="1"/>
        <v>boss3.add(ITID_GOBLIN_ROCKET_BOOTS_LIMITED_EDITION, 10);</v>
      </c>
      <c r="M8" s="14" t="str">
        <f t="shared" si="1"/>
        <v/>
      </c>
      <c r="N8" s="14" t="str">
        <f t="shared" si="1"/>
        <v/>
      </c>
      <c r="O8" s="14" t="str">
        <f t="shared" si="1"/>
        <v/>
      </c>
      <c r="P8" s="14" t="str">
        <f t="shared" si="1"/>
        <v>boss7.add(ITID_GOBLIN_ROCKET_BOOTS_LIMITED_EDITION, 3);</v>
      </c>
    </row>
    <row r="9" spans="1:20">
      <c r="A9" s="67" t="str">
        <f>Rare!G31</f>
        <v>Warsong Battle Drums</v>
      </c>
      <c r="F9" s="14">
        <v>15</v>
      </c>
      <c r="G9" s="14">
        <v>10</v>
      </c>
      <c r="H9" s="14">
        <v>3</v>
      </c>
      <c r="I9" s="14">
        <f t="shared" ref="I9:I27" si="3">SUM(B9:H9)</f>
        <v>28</v>
      </c>
      <c r="J9" s="14" t="str">
        <f t="shared" si="2"/>
        <v/>
      </c>
      <c r="K9" s="14" t="str">
        <f t="shared" si="1"/>
        <v/>
      </c>
      <c r="L9" s="14" t="str">
        <f t="shared" si="1"/>
        <v/>
      </c>
      <c r="M9" s="14" t="str">
        <f t="shared" si="1"/>
        <v/>
      </c>
      <c r="N9" s="14" t="str">
        <f t="shared" si="1"/>
        <v>boss5.add(ITID_WARSONG_BATTLE_DRUMS, 15);</v>
      </c>
      <c r="O9" s="14" t="str">
        <f t="shared" si="1"/>
        <v>boss6.add(ITID_WARSONG_BATTLE_DRUMS, 10);</v>
      </c>
      <c r="P9" s="14" t="str">
        <f t="shared" si="1"/>
        <v>boss7.add(ITID_WARSONG_BATTLE_DRUMS, 3);</v>
      </c>
    </row>
    <row r="10" spans="1:20">
      <c r="A10" s="67" t="str">
        <f>Rare!G36</f>
        <v>Troll Bane</v>
      </c>
      <c r="C10" s="14">
        <v>10</v>
      </c>
      <c r="F10" s="14">
        <v>10</v>
      </c>
      <c r="H10" s="14">
        <v>8</v>
      </c>
      <c r="I10" s="14">
        <f t="shared" si="3"/>
        <v>28</v>
      </c>
      <c r="J10" s="14" t="str">
        <f t="shared" si="2"/>
        <v/>
      </c>
      <c r="K10" s="14" t="str">
        <f t="shared" si="1"/>
        <v>boss2.add(ITID_TROLL_BANE, 10);</v>
      </c>
      <c r="L10" s="14" t="str">
        <f t="shared" si="1"/>
        <v/>
      </c>
      <c r="M10" s="14" t="str">
        <f t="shared" si="1"/>
        <v/>
      </c>
      <c r="N10" s="14" t="str">
        <f t="shared" si="1"/>
        <v>boss5.add(ITID_TROLL_BANE, 10);</v>
      </c>
      <c r="O10" s="14" t="str">
        <f t="shared" si="1"/>
        <v/>
      </c>
      <c r="P10" s="14" t="str">
        <f t="shared" si="1"/>
        <v>boss7.add(ITID_TROLL_BANE, 8);</v>
      </c>
    </row>
    <row r="11" spans="1:20">
      <c r="A11" s="67" t="str">
        <f>Rare!G42</f>
        <v>Gorehowl</v>
      </c>
      <c r="F11" s="14">
        <v>10</v>
      </c>
      <c r="G11" s="14">
        <v>10</v>
      </c>
      <c r="H11" s="14">
        <v>8</v>
      </c>
      <c r="I11" s="14">
        <f t="shared" si="3"/>
        <v>28</v>
      </c>
      <c r="J11" s="14" t="str">
        <f t="shared" si="2"/>
        <v/>
      </c>
      <c r="K11" s="14" t="str">
        <f t="shared" si="1"/>
        <v/>
      </c>
      <c r="L11" s="14" t="str">
        <f t="shared" si="1"/>
        <v/>
      </c>
      <c r="M11" s="14" t="str">
        <f t="shared" si="1"/>
        <v/>
      </c>
      <c r="N11" s="14" t="str">
        <f t="shared" si="1"/>
        <v>boss5.add(ITID_GOREHOWL, 10);</v>
      </c>
      <c r="O11" s="14" t="str">
        <f t="shared" si="1"/>
        <v>boss6.add(ITID_GOREHOWL, 10);</v>
      </c>
      <c r="P11" s="14" t="str">
        <f t="shared" si="1"/>
        <v>boss7.add(ITID_GOREHOWL, 8);</v>
      </c>
    </row>
    <row r="12" spans="1:20">
      <c r="A12" s="67" t="str">
        <f>Rare!G48</f>
        <v>Core Hound Tooth</v>
      </c>
      <c r="D12" s="14">
        <v>10</v>
      </c>
      <c r="F12" s="14">
        <v>10</v>
      </c>
      <c r="G12" s="14">
        <v>5</v>
      </c>
      <c r="H12" s="14">
        <v>3</v>
      </c>
      <c r="I12" s="14">
        <f t="shared" si="3"/>
        <v>28</v>
      </c>
      <c r="J12" s="14" t="str">
        <f t="shared" si="2"/>
        <v/>
      </c>
      <c r="K12" s="14" t="str">
        <f t="shared" si="1"/>
        <v/>
      </c>
      <c r="L12" s="14" t="str">
        <f t="shared" si="1"/>
        <v>boss3.add(ITID_CORE_HOUND_TOOTH, 10);</v>
      </c>
      <c r="M12" s="14" t="str">
        <f t="shared" si="1"/>
        <v/>
      </c>
      <c r="N12" s="14" t="str">
        <f t="shared" si="1"/>
        <v>boss5.add(ITID_CORE_HOUND_TOOTH, 10);</v>
      </c>
      <c r="O12" s="14" t="str">
        <f t="shared" si="1"/>
        <v>boss6.add(ITID_CORE_HOUND_TOOTH, 5);</v>
      </c>
      <c r="P12" s="14" t="str">
        <f t="shared" si="1"/>
        <v>boss7.add(ITID_CORE_HOUND_TOOTH, 3);</v>
      </c>
    </row>
    <row r="13" spans="1:20">
      <c r="A13" s="67" t="str">
        <f>Rare!G53</f>
        <v>Vis'kag</v>
      </c>
      <c r="D13" s="14">
        <v>10</v>
      </c>
      <c r="G13" s="14">
        <v>12</v>
      </c>
      <c r="H13" s="14">
        <v>6</v>
      </c>
      <c r="I13" s="14">
        <f t="shared" si="3"/>
        <v>28</v>
      </c>
      <c r="J13" s="14" t="str">
        <f t="shared" si="2"/>
        <v/>
      </c>
      <c r="K13" s="14" t="str">
        <f t="shared" si="1"/>
        <v/>
      </c>
      <c r="L13" s="14" t="str">
        <f t="shared" si="1"/>
        <v>boss3.add(ITID_VISKAG, 10);</v>
      </c>
      <c r="M13" s="14" t="str">
        <f t="shared" si="1"/>
        <v/>
      </c>
      <c r="N13" s="14" t="str">
        <f t="shared" si="1"/>
        <v/>
      </c>
      <c r="O13" s="14" t="str">
        <f t="shared" si="1"/>
        <v>boss6.add(ITID_VISKAG, 12);</v>
      </c>
      <c r="P13" s="14" t="str">
        <f t="shared" si="1"/>
        <v>boss7.add(ITID_VISKAG, 6);</v>
      </c>
    </row>
    <row r="14" spans="1:20">
      <c r="A14" s="67" t="str">
        <f>Rare!G59</f>
        <v>Lion Horn</v>
      </c>
      <c r="C14" s="14">
        <v>15</v>
      </c>
      <c r="F14" s="14">
        <v>10</v>
      </c>
      <c r="H14" s="14">
        <v>3</v>
      </c>
      <c r="I14" s="14">
        <f t="shared" si="3"/>
        <v>28</v>
      </c>
      <c r="J14" s="14" t="str">
        <f t="shared" si="2"/>
        <v/>
      </c>
      <c r="K14" s="14" t="str">
        <f t="shared" si="1"/>
        <v>boss2.add(ITID_LION_HORN, 15);</v>
      </c>
      <c r="L14" s="14" t="str">
        <f t="shared" si="1"/>
        <v/>
      </c>
      <c r="M14" s="14" t="str">
        <f t="shared" si="1"/>
        <v/>
      </c>
      <c r="N14" s="14" t="str">
        <f t="shared" si="1"/>
        <v>boss5.add(ITID_LION_HORN, 10);</v>
      </c>
      <c r="O14" s="14" t="str">
        <f t="shared" si="1"/>
        <v/>
      </c>
      <c r="P14" s="14" t="str">
        <f t="shared" si="1"/>
        <v>boss7.add(ITID_LION_HORN, 3);</v>
      </c>
    </row>
    <row r="15" spans="1:20">
      <c r="A15" s="67" t="str">
        <f>Rare!G65</f>
        <v>Armor of the Damned</v>
      </c>
      <c r="B15" s="14">
        <v>10</v>
      </c>
      <c r="C15" s="14">
        <v>5</v>
      </c>
      <c r="F15" s="14">
        <v>10</v>
      </c>
      <c r="H15" s="14">
        <v>3</v>
      </c>
      <c r="I15" s="14">
        <f t="shared" si="3"/>
        <v>28</v>
      </c>
      <c r="J15" s="14" t="str">
        <f t="shared" si="2"/>
        <v>boss1.add(ITID_ARMOR_OF_THE_DAMNED, 10);</v>
      </c>
      <c r="K15" s="14" t="str">
        <f t="shared" si="1"/>
        <v>boss2.add(ITID_ARMOR_OF_THE_DAMNED, 5);</v>
      </c>
      <c r="L15" s="14" t="str">
        <f t="shared" si="1"/>
        <v/>
      </c>
      <c r="M15" s="14" t="str">
        <f t="shared" si="1"/>
        <v/>
      </c>
      <c r="N15" s="14" t="str">
        <f t="shared" si="1"/>
        <v>boss5.add(ITID_ARMOR_OF_THE_DAMNED, 10);</v>
      </c>
      <c r="O15" s="14" t="str">
        <f t="shared" si="1"/>
        <v/>
      </c>
      <c r="P15" s="14" t="str">
        <f t="shared" si="1"/>
        <v>boss7.add(ITID_ARMOR_OF_THE_DAMNED, 3);</v>
      </c>
    </row>
    <row r="16" spans="1:20">
      <c r="A16" s="67" t="str">
        <f>Rare!G72</f>
        <v>Bulwark of the Amani Empire</v>
      </c>
      <c r="F16" s="14">
        <v>15</v>
      </c>
      <c r="G16" s="14">
        <v>10</v>
      </c>
      <c r="H16" s="14">
        <v>3</v>
      </c>
      <c r="I16" s="14">
        <f t="shared" si="3"/>
        <v>28</v>
      </c>
      <c r="J16" s="14" t="str">
        <f t="shared" si="2"/>
        <v/>
      </c>
      <c r="K16" s="14" t="str">
        <f t="shared" si="1"/>
        <v/>
      </c>
      <c r="L16" s="14" t="str">
        <f t="shared" si="1"/>
        <v/>
      </c>
      <c r="M16" s="14" t="str">
        <f t="shared" si="1"/>
        <v/>
      </c>
      <c r="N16" s="14" t="str">
        <f t="shared" si="1"/>
        <v>boss5.add(ITID_BULWARK_OF_THE_AMANI_EMPIRE, 15);</v>
      </c>
      <c r="O16" s="14" t="str">
        <f t="shared" si="1"/>
        <v>boss6.add(ITID_BULWARK_OF_THE_AMANI_EMPIRE, 10);</v>
      </c>
      <c r="P16" s="14" t="str">
        <f t="shared" si="1"/>
        <v>boss7.add(ITID_BULWARK_OF_THE_AMANI_EMPIRE, 3);</v>
      </c>
    </row>
    <row r="17" spans="1:16">
      <c r="A17" s="67" t="str">
        <f>Rare!G91</f>
        <v>Signet of the Last Defender</v>
      </c>
      <c r="D17" s="14">
        <v>10</v>
      </c>
      <c r="F17" s="14">
        <v>5</v>
      </c>
      <c r="G17" s="14">
        <v>10</v>
      </c>
      <c r="H17" s="14">
        <v>3</v>
      </c>
      <c r="I17" s="14">
        <f t="shared" si="3"/>
        <v>28</v>
      </c>
      <c r="J17" s="14" t="str">
        <f t="shared" si="2"/>
        <v/>
      </c>
      <c r="K17" s="14" t="str">
        <f t="shared" si="1"/>
        <v/>
      </c>
      <c r="L17" s="14" t="str">
        <f t="shared" si="1"/>
        <v>boss3.add(ITID_SIGNET_OF_THE_LAST_DEFENDER, 10);</v>
      </c>
      <c r="M17" s="14" t="str">
        <f t="shared" si="1"/>
        <v/>
      </c>
      <c r="N17" s="14" t="str">
        <f t="shared" si="1"/>
        <v>boss5.add(ITID_SIGNET_OF_THE_LAST_DEFENDER, 5);</v>
      </c>
      <c r="O17" s="14" t="str">
        <f t="shared" si="1"/>
        <v>boss6.add(ITID_SIGNET_OF_THE_LAST_DEFENDER, 10);</v>
      </c>
      <c r="P17" s="14" t="str">
        <f t="shared" si="1"/>
        <v>boss7.add(ITID_SIGNET_OF_THE_LAST_DEFENDER, 3);</v>
      </c>
    </row>
    <row r="18" spans="1:16">
      <c r="A18" s="67" t="str">
        <f>Rare!G97</f>
        <v>Aran's Soothing Emerald</v>
      </c>
      <c r="C18" s="14">
        <v>10</v>
      </c>
      <c r="D18" s="14">
        <v>10</v>
      </c>
      <c r="E18" s="14">
        <v>5</v>
      </c>
      <c r="H18" s="14">
        <v>3</v>
      </c>
      <c r="I18" s="14">
        <f t="shared" si="3"/>
        <v>28</v>
      </c>
      <c r="J18" s="14" t="str">
        <f t="shared" si="2"/>
        <v/>
      </c>
      <c r="K18" s="14" t="str">
        <f t="shared" si="1"/>
        <v>boss2.add(ITID_ARANS_SOOTHING_EMERALD, 10);</v>
      </c>
      <c r="L18" s="14" t="str">
        <f t="shared" si="1"/>
        <v>boss3.add(ITID_ARANS_SOOTHING_EMERALD, 10);</v>
      </c>
      <c r="M18" s="14" t="str">
        <f t="shared" si="1"/>
        <v>boss4.add(ITID_ARANS_SOOTHING_EMERALD, 5);</v>
      </c>
      <c r="N18" s="14" t="str">
        <f t="shared" si="1"/>
        <v/>
      </c>
      <c r="O18" s="14" t="str">
        <f t="shared" si="1"/>
        <v/>
      </c>
      <c r="P18" s="14" t="str">
        <f t="shared" si="1"/>
        <v>boss7.add(ITID_ARANS_SOOTHING_EMERALD, 3);</v>
      </c>
    </row>
    <row r="19" spans="1:16">
      <c r="A19" s="67" t="str">
        <f>Rare!G103</f>
        <v>Pure Arcane</v>
      </c>
      <c r="B19" s="14">
        <v>10</v>
      </c>
      <c r="E19" s="14">
        <v>15</v>
      </c>
      <c r="H19" s="14">
        <v>3</v>
      </c>
      <c r="I19" s="14">
        <f t="shared" si="3"/>
        <v>28</v>
      </c>
      <c r="J19" s="14" t="str">
        <f t="shared" si="2"/>
        <v>boss1.add(ITID_PURE_ARCANE, 10);</v>
      </c>
      <c r="K19" s="14" t="str">
        <f t="shared" ref="K19:K25" si="4">IF(C19&lt;&gt;"","boss"&amp;COLUMN()-9&amp;".add(ITID_"&amp;UPPER(SUBSTITUTE(SUBSTITUTE($A19," ","_"),"'",""))&amp;", "&amp;C19&amp;");","")</f>
        <v/>
      </c>
      <c r="L19" s="14" t="str">
        <f t="shared" ref="L19:L25" si="5">IF(D19&lt;&gt;"","boss"&amp;COLUMN()-9&amp;".add(ITID_"&amp;UPPER(SUBSTITUTE(SUBSTITUTE($A19," ","_"),"'",""))&amp;", "&amp;D19&amp;");","")</f>
        <v/>
      </c>
      <c r="M19" s="14" t="str">
        <f t="shared" ref="M19:M26" si="6">IF(E19&lt;&gt;"","boss"&amp;COLUMN()-9&amp;".add(ITID_"&amp;UPPER(SUBSTITUTE(SUBSTITUTE($A19," ","_"),"'",""))&amp;", "&amp;E19&amp;");","")</f>
        <v>boss4.add(ITID_PURE_ARCANE, 15);</v>
      </c>
      <c r="N19" s="14" t="str">
        <f t="shared" ref="N19:N25" si="7">IF(F19&lt;&gt;"","boss"&amp;COLUMN()-9&amp;".add(ITID_"&amp;UPPER(SUBSTITUTE(SUBSTITUTE($A19," ","_"),"'",""))&amp;", "&amp;F19&amp;");","")</f>
        <v/>
      </c>
      <c r="O19" s="14" t="str">
        <f t="shared" ref="O19:O25" si="8">IF(G19&lt;&gt;"","boss"&amp;COLUMN()-9&amp;".add(ITID_"&amp;UPPER(SUBSTITUTE(SUBSTITUTE($A19," ","_"),"'",""))&amp;", "&amp;G19&amp;");","")</f>
        <v/>
      </c>
      <c r="P19" s="14" t="str">
        <f t="shared" ref="P19:P27" si="9">IF(H19&lt;&gt;"","boss"&amp;COLUMN()-9&amp;".add(ITID_"&amp;UPPER(SUBSTITUTE(SUBSTITUTE($A19," ","_"),"'",""))&amp;", "&amp;H19&amp;");","")</f>
        <v>boss7.add(ITID_PURE_ARCANE, 3);</v>
      </c>
    </row>
    <row r="20" spans="1:16">
      <c r="A20" s="67" t="str">
        <f>Rare!G107</f>
        <v>Hex Shrunken Head</v>
      </c>
      <c r="C20" s="14">
        <v>10</v>
      </c>
      <c r="E20" s="14">
        <v>10</v>
      </c>
      <c r="G20" s="14">
        <v>7</v>
      </c>
      <c r="H20" s="14">
        <v>1</v>
      </c>
      <c r="I20" s="14">
        <f t="shared" si="3"/>
        <v>28</v>
      </c>
      <c r="J20" s="14" t="str">
        <f t="shared" si="2"/>
        <v/>
      </c>
      <c r="K20" s="14" t="str">
        <f t="shared" si="4"/>
        <v>boss2.add(ITID_HEX_SHRUNKEN_HEAD, 10);</v>
      </c>
      <c r="L20" s="14" t="str">
        <f t="shared" si="5"/>
        <v/>
      </c>
      <c r="M20" s="14" t="str">
        <f t="shared" si="6"/>
        <v>boss4.add(ITID_HEX_SHRUNKEN_HEAD, 10);</v>
      </c>
      <c r="N20" s="14" t="str">
        <f t="shared" si="7"/>
        <v/>
      </c>
      <c r="O20" s="14" t="str">
        <f t="shared" si="8"/>
        <v>boss6.add(ITID_HEX_SHRUNKEN_HEAD, 7);</v>
      </c>
      <c r="P20" s="14" t="str">
        <f t="shared" si="9"/>
        <v>boss7.add(ITID_HEX_SHRUNKEN_HEAD, 1);</v>
      </c>
    </row>
    <row r="21" spans="1:16">
      <c r="A21" s="67" t="str">
        <f>Rare!G113</f>
        <v>Staff of the Shadow Flame</v>
      </c>
      <c r="B21" s="14">
        <v>10</v>
      </c>
      <c r="E21" s="14">
        <v>15</v>
      </c>
      <c r="H21" s="14">
        <v>3</v>
      </c>
      <c r="I21" s="14">
        <f t="shared" si="3"/>
        <v>28</v>
      </c>
      <c r="J21" s="14" t="str">
        <f t="shared" si="2"/>
        <v>boss1.add(ITID_STAFF_OF_THE_SHADOW_FLAME, 10);</v>
      </c>
      <c r="K21" s="14" t="str">
        <f t="shared" si="4"/>
        <v/>
      </c>
      <c r="L21" s="14" t="str">
        <f t="shared" si="5"/>
        <v/>
      </c>
      <c r="M21" s="14" t="str">
        <f t="shared" si="6"/>
        <v>boss4.add(ITID_STAFF_OF_THE_SHADOW_FLAME, 15);</v>
      </c>
      <c r="N21" s="14" t="str">
        <f t="shared" si="7"/>
        <v/>
      </c>
      <c r="O21" s="14" t="str">
        <f t="shared" si="8"/>
        <v/>
      </c>
      <c r="P21" s="14" t="str">
        <f t="shared" si="9"/>
        <v>boss7.add(ITID_STAFF_OF_THE_SHADOW_FLAME, 3);</v>
      </c>
    </row>
    <row r="22" spans="1:16">
      <c r="A22" s="67" t="str">
        <f>Rare!G119</f>
        <v>Tidal Loop</v>
      </c>
      <c r="C22" s="14">
        <v>10</v>
      </c>
      <c r="D22" s="14">
        <v>10</v>
      </c>
      <c r="H22" s="14">
        <v>8</v>
      </c>
      <c r="I22" s="14">
        <f t="shared" si="3"/>
        <v>28</v>
      </c>
      <c r="J22" s="14" t="str">
        <f t="shared" si="2"/>
        <v/>
      </c>
      <c r="K22" s="14" t="str">
        <f t="shared" si="4"/>
        <v>boss2.add(ITID_TIDAL_LOOP, 10);</v>
      </c>
      <c r="L22" s="14" t="str">
        <f t="shared" si="5"/>
        <v>boss3.add(ITID_TIDAL_LOOP, 10);</v>
      </c>
      <c r="M22" s="14" t="str">
        <f t="shared" si="6"/>
        <v/>
      </c>
      <c r="N22" s="14" t="str">
        <f t="shared" si="7"/>
        <v/>
      </c>
      <c r="O22" s="14" t="str">
        <f t="shared" si="8"/>
        <v/>
      </c>
      <c r="P22" s="14" t="str">
        <f t="shared" si="9"/>
        <v>boss7.add(ITID_TIDAL_LOOP, 8);</v>
      </c>
    </row>
    <row r="23" spans="1:16">
      <c r="A23" s="68" t="str">
        <f>Rare!G125</f>
        <v>Eagle God Gauntlets</v>
      </c>
      <c r="B23" s="14">
        <v>10</v>
      </c>
      <c r="D23" s="14">
        <v>10</v>
      </c>
      <c r="H23" s="14">
        <v>8</v>
      </c>
      <c r="I23" s="14">
        <f t="shared" si="3"/>
        <v>28</v>
      </c>
      <c r="J23" s="14" t="str">
        <f t="shared" si="2"/>
        <v>boss1.add(ITID_EAGLE_GOD_GAUNTLETS, 10);</v>
      </c>
      <c r="K23" s="14" t="str">
        <f t="shared" si="4"/>
        <v/>
      </c>
      <c r="L23" s="14" t="str">
        <f t="shared" si="5"/>
        <v>boss3.add(ITID_EAGLE_GOD_GAUNTLETS, 10);</v>
      </c>
      <c r="M23" s="14" t="str">
        <f t="shared" si="6"/>
        <v/>
      </c>
      <c r="N23" s="14" t="str">
        <f t="shared" si="7"/>
        <v/>
      </c>
      <c r="O23" s="14" t="str">
        <f t="shared" si="8"/>
        <v/>
      </c>
      <c r="P23" s="14" t="str">
        <f t="shared" si="9"/>
        <v>boss7.add(ITID_EAGLE_GOD_GAUNTLETS, 8);</v>
      </c>
    </row>
    <row r="24" spans="1:16">
      <c r="A24" s="68" t="str">
        <f>Rare!G130</f>
        <v>Moonstone</v>
      </c>
      <c r="C24" s="14">
        <v>10</v>
      </c>
      <c r="D24" s="14">
        <v>10</v>
      </c>
      <c r="H24" s="14">
        <v>8</v>
      </c>
      <c r="I24" s="14">
        <f t="shared" si="3"/>
        <v>28</v>
      </c>
      <c r="J24" s="14" t="str">
        <f t="shared" si="2"/>
        <v/>
      </c>
      <c r="K24" s="14" t="str">
        <f t="shared" si="4"/>
        <v>boss2.add(ITID_MOONSTONE, 10);</v>
      </c>
      <c r="L24" s="14" t="str">
        <f t="shared" si="5"/>
        <v>boss3.add(ITID_MOONSTONE, 10);</v>
      </c>
      <c r="M24" s="14" t="str">
        <f t="shared" si="6"/>
        <v/>
      </c>
      <c r="N24" s="14" t="str">
        <f t="shared" si="7"/>
        <v/>
      </c>
      <c r="O24" s="14" t="str">
        <f t="shared" si="8"/>
        <v/>
      </c>
      <c r="P24" s="14" t="str">
        <f t="shared" si="9"/>
        <v>boss7.add(ITID_MOONSTONE, 8);</v>
      </c>
    </row>
    <row r="25" spans="1:16">
      <c r="A25" s="68" t="str">
        <f>Rare!G135</f>
        <v>Shadow Orb</v>
      </c>
      <c r="E25" s="14">
        <v>25</v>
      </c>
      <c r="H25" s="14">
        <v>3</v>
      </c>
      <c r="I25" s="14">
        <f t="shared" si="3"/>
        <v>28</v>
      </c>
      <c r="J25" s="14" t="str">
        <f t="shared" si="2"/>
        <v/>
      </c>
      <c r="K25" s="14" t="str">
        <f t="shared" si="4"/>
        <v/>
      </c>
      <c r="L25" s="14" t="str">
        <f t="shared" si="5"/>
        <v/>
      </c>
      <c r="M25" s="14" t="str">
        <f t="shared" si="6"/>
        <v>boss4.add(ITID_SHADOW_ORB, 25);</v>
      </c>
      <c r="N25" s="14" t="str">
        <f t="shared" si="7"/>
        <v/>
      </c>
      <c r="O25" s="14" t="str">
        <f t="shared" si="8"/>
        <v/>
      </c>
      <c r="P25" s="14" t="str">
        <f t="shared" si="9"/>
        <v>boss7.add(ITID_SHADOW_ORB, 3);</v>
      </c>
    </row>
    <row r="26" spans="1:16">
      <c r="A26" s="67" t="str">
        <f>Rare!G79</f>
        <v>Shining Jewel of Tanaris</v>
      </c>
      <c r="C26" s="14">
        <v>10</v>
      </c>
      <c r="E26" s="14">
        <v>15</v>
      </c>
      <c r="H26" s="14">
        <v>3</v>
      </c>
      <c r="I26" s="14">
        <f t="shared" si="3"/>
        <v>28</v>
      </c>
      <c r="M26" s="14" t="str">
        <f t="shared" si="6"/>
        <v>boss4.add(ITID_SHINING_JEWEL_OF_TANARIS, 15);</v>
      </c>
      <c r="P26" s="14" t="str">
        <f t="shared" si="9"/>
        <v>boss7.add(ITID_SHINING_JEWEL_OF_TANARIS, 3);</v>
      </c>
    </row>
    <row r="27" spans="1:16">
      <c r="A27" s="67" t="str">
        <f>Rare!G85</f>
        <v>Drakkari Decapitator</v>
      </c>
      <c r="C27" s="14">
        <v>10</v>
      </c>
      <c r="D27" s="14">
        <v>10</v>
      </c>
      <c r="G27" s="14">
        <v>5</v>
      </c>
      <c r="H27" s="14">
        <v>3</v>
      </c>
      <c r="I27" s="14">
        <f t="shared" si="3"/>
        <v>28</v>
      </c>
      <c r="P27" s="14" t="str">
        <f t="shared" si="9"/>
        <v>boss7.add(ITID_DRAKKARI_DECAPITATOR, 3);</v>
      </c>
    </row>
    <row r="28" spans="1:16">
      <c r="B28" s="14">
        <f>SUM(B3:B27)</f>
        <v>100</v>
      </c>
      <c r="C28" s="14">
        <f t="shared" ref="C28:H28" si="10">SUM(C3:C27)</f>
        <v>100</v>
      </c>
      <c r="D28" s="14">
        <f t="shared" si="10"/>
        <v>100</v>
      </c>
      <c r="E28" s="14">
        <f t="shared" si="10"/>
        <v>100</v>
      </c>
      <c r="F28" s="14">
        <f t="shared" si="10"/>
        <v>100</v>
      </c>
      <c r="G28" s="14">
        <f t="shared" si="10"/>
        <v>100</v>
      </c>
      <c r="H28" s="14">
        <f t="shared" si="10"/>
        <v>100</v>
      </c>
    </row>
  </sheetData>
  <mergeCells count="1">
    <mergeCell ref="A1:I1"/>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1"/>
  <sheetViews>
    <sheetView zoomScaleNormal="100" workbookViewId="0">
      <pane ySplit="1" topLeftCell="A23" activePane="bottomLeft" state="frozen"/>
      <selection pane="bottomLeft" activeCell="C38" sqref="C38"/>
    </sheetView>
  </sheetViews>
  <sheetFormatPr defaultColWidth="17.28515625" defaultRowHeight="16.5"/>
  <cols>
    <col min="1" max="1" width="8.42578125" style="11" bestFit="1" customWidth="1"/>
    <col min="2" max="2" width="5" style="6" bestFit="1" customWidth="1"/>
    <col min="3" max="3" width="112" style="1" bestFit="1" customWidth="1"/>
    <col min="4" max="4" width="3.140625" style="6" bestFit="1" customWidth="1"/>
    <col min="5" max="16384" width="17.28515625" style="1"/>
  </cols>
  <sheetData>
    <row r="1" spans="1:4" s="4" customFormat="1">
      <c r="A1" s="2" t="s">
        <v>303</v>
      </c>
      <c r="B1" s="8" t="s">
        <v>275</v>
      </c>
      <c r="C1" s="3" t="s">
        <v>272</v>
      </c>
      <c r="D1" s="9" t="s">
        <v>273</v>
      </c>
    </row>
    <row r="2" spans="1:4">
      <c r="A2" s="12" t="s">
        <v>321</v>
      </c>
      <c r="B2" s="13">
        <v>1</v>
      </c>
      <c r="C2" s="10" t="s">
        <v>288</v>
      </c>
      <c r="D2" s="7"/>
    </row>
    <row r="3" spans="1:4">
      <c r="A3" s="12"/>
      <c r="B3" s="13">
        <v>2</v>
      </c>
      <c r="C3" s="10" t="s">
        <v>289</v>
      </c>
      <c r="D3" s="7"/>
    </row>
    <row r="4" spans="1:4">
      <c r="A4" s="12"/>
      <c r="B4" s="13">
        <v>3</v>
      </c>
      <c r="C4" s="10" t="s">
        <v>290</v>
      </c>
      <c r="D4" s="7"/>
    </row>
    <row r="5" spans="1:4">
      <c r="A5" s="12"/>
      <c r="B5" s="13">
        <v>4</v>
      </c>
      <c r="C5" s="10" t="s">
        <v>291</v>
      </c>
      <c r="D5" s="7"/>
    </row>
    <row r="6" spans="1:4">
      <c r="A6" s="12"/>
      <c r="B6" s="13">
        <v>5</v>
      </c>
      <c r="C6" s="10" t="s">
        <v>292</v>
      </c>
      <c r="D6" s="7"/>
    </row>
    <row r="7" spans="1:4">
      <c r="A7" s="12" t="s">
        <v>322</v>
      </c>
      <c r="B7" s="7">
        <v>1</v>
      </c>
      <c r="C7" s="10" t="s">
        <v>298</v>
      </c>
      <c r="D7" s="7"/>
    </row>
    <row r="8" spans="1:4">
      <c r="A8" s="12"/>
      <c r="B8" s="7">
        <v>2</v>
      </c>
      <c r="C8" s="10" t="s">
        <v>299</v>
      </c>
      <c r="D8" s="7"/>
    </row>
    <row r="9" spans="1:4">
      <c r="A9" s="12"/>
      <c r="B9" s="7">
        <v>3</v>
      </c>
      <c r="C9" s="10" t="s">
        <v>300</v>
      </c>
      <c r="D9" s="7"/>
    </row>
    <row r="10" spans="1:4">
      <c r="A10" s="12"/>
      <c r="B10" s="7">
        <v>4</v>
      </c>
      <c r="C10" s="10" t="s">
        <v>301</v>
      </c>
      <c r="D10" s="7"/>
    </row>
    <row r="11" spans="1:4">
      <c r="A11" s="12"/>
      <c r="B11" s="7">
        <v>5</v>
      </c>
      <c r="C11" s="10" t="s">
        <v>302</v>
      </c>
      <c r="D11" s="7"/>
    </row>
    <row r="12" spans="1:4">
      <c r="A12" s="12" t="s">
        <v>323</v>
      </c>
      <c r="B12" s="13">
        <v>1</v>
      </c>
      <c r="C12" s="10" t="s">
        <v>293</v>
      </c>
      <c r="D12" s="7"/>
    </row>
    <row r="13" spans="1:4">
      <c r="A13" s="12"/>
      <c r="B13" s="13">
        <v>2</v>
      </c>
      <c r="C13" s="10" t="s">
        <v>294</v>
      </c>
      <c r="D13" s="7"/>
    </row>
    <row r="14" spans="1:4">
      <c r="A14" s="12"/>
      <c r="B14" s="13">
        <v>3</v>
      </c>
      <c r="C14" s="10" t="s">
        <v>295</v>
      </c>
      <c r="D14" s="7"/>
    </row>
    <row r="15" spans="1:4">
      <c r="A15" s="12"/>
      <c r="B15" s="13">
        <v>4</v>
      </c>
      <c r="C15" s="10" t="s">
        <v>296</v>
      </c>
      <c r="D15" s="7"/>
    </row>
    <row r="16" spans="1:4">
      <c r="A16" s="12"/>
      <c r="B16" s="13">
        <v>5</v>
      </c>
      <c r="C16" s="10" t="s">
        <v>297</v>
      </c>
      <c r="D16" s="7"/>
    </row>
    <row r="17" spans="1:4">
      <c r="A17" s="12" t="s">
        <v>274</v>
      </c>
      <c r="B17" s="7">
        <v>1</v>
      </c>
      <c r="C17" s="10" t="s">
        <v>283</v>
      </c>
      <c r="D17" s="7"/>
    </row>
    <row r="18" spans="1:4">
      <c r="A18" s="12"/>
      <c r="B18" s="7">
        <v>2</v>
      </c>
      <c r="C18" s="10" t="s">
        <v>284</v>
      </c>
      <c r="D18" s="7"/>
    </row>
    <row r="19" spans="1:4">
      <c r="A19" s="12"/>
      <c r="B19" s="7">
        <v>3</v>
      </c>
      <c r="C19" s="10" t="s">
        <v>285</v>
      </c>
      <c r="D19" s="7"/>
    </row>
    <row r="20" spans="1:4">
      <c r="A20" s="12"/>
      <c r="B20" s="7">
        <v>4</v>
      </c>
      <c r="C20" s="10" t="s">
        <v>286</v>
      </c>
      <c r="D20" s="7"/>
    </row>
    <row r="21" spans="1:4">
      <c r="A21" s="12"/>
      <c r="B21" s="7">
        <v>5</v>
      </c>
      <c r="C21" s="10" t="s">
        <v>287</v>
      </c>
      <c r="D21" s="7">
        <v>60</v>
      </c>
    </row>
    <row r="22" spans="1:4">
      <c r="A22" s="12" t="s">
        <v>304</v>
      </c>
      <c r="B22" s="7">
        <v>1</v>
      </c>
      <c r="C22" s="10" t="s">
        <v>305</v>
      </c>
      <c r="D22" s="7"/>
    </row>
    <row r="23" spans="1:4">
      <c r="A23" s="12"/>
      <c r="B23" s="7">
        <v>2</v>
      </c>
      <c r="C23" s="10" t="s">
        <v>306</v>
      </c>
      <c r="D23" s="7"/>
    </row>
    <row r="24" spans="1:4">
      <c r="A24" s="12"/>
      <c r="B24" s="7">
        <v>3</v>
      </c>
      <c r="C24" s="10" t="s">
        <v>307</v>
      </c>
      <c r="D24" s="7"/>
    </row>
    <row r="25" spans="1:4">
      <c r="A25" s="12"/>
      <c r="B25" s="7">
        <v>4</v>
      </c>
      <c r="C25" s="10" t="s">
        <v>308</v>
      </c>
      <c r="D25" s="7"/>
    </row>
    <row r="26" spans="1:4">
      <c r="A26" s="12"/>
      <c r="B26" s="7">
        <v>5</v>
      </c>
      <c r="C26" s="10" t="s">
        <v>320</v>
      </c>
      <c r="D26" s="7">
        <v>60</v>
      </c>
    </row>
    <row r="27" spans="1:4">
      <c r="A27" s="12" t="s">
        <v>276</v>
      </c>
      <c r="B27" s="13">
        <v>1</v>
      </c>
      <c r="C27" s="10" t="s">
        <v>278</v>
      </c>
      <c r="D27" s="7">
        <v>60</v>
      </c>
    </row>
    <row r="28" spans="1:4">
      <c r="A28" s="12"/>
      <c r="B28" s="13">
        <v>2</v>
      </c>
      <c r="C28" s="10" t="s">
        <v>279</v>
      </c>
      <c r="D28" s="7">
        <v>60</v>
      </c>
    </row>
    <row r="29" spans="1:4">
      <c r="A29" s="12"/>
      <c r="B29" s="13">
        <v>3</v>
      </c>
      <c r="C29" s="10" t="s">
        <v>280</v>
      </c>
      <c r="D29" s="7">
        <v>60</v>
      </c>
    </row>
    <row r="30" spans="1:4">
      <c r="A30" s="12"/>
      <c r="B30" s="13">
        <v>4</v>
      </c>
      <c r="C30" s="10" t="s">
        <v>281</v>
      </c>
      <c r="D30" s="7">
        <v>60</v>
      </c>
    </row>
    <row r="31" spans="1:4">
      <c r="A31" s="12"/>
      <c r="B31" s="13">
        <v>5</v>
      </c>
      <c r="C31" s="10" t="s">
        <v>282</v>
      </c>
      <c r="D31" s="7">
        <v>60</v>
      </c>
    </row>
    <row r="32" spans="1:4">
      <c r="A32" s="12" t="s">
        <v>277</v>
      </c>
      <c r="B32" s="13">
        <v>1</v>
      </c>
      <c r="C32" s="5" t="s">
        <v>309</v>
      </c>
      <c r="D32" s="7">
        <v>60</v>
      </c>
    </row>
    <row r="33" spans="1:4">
      <c r="A33" s="12"/>
      <c r="B33" s="13">
        <v>2</v>
      </c>
      <c r="C33" s="5" t="s">
        <v>310</v>
      </c>
      <c r="D33" s="7">
        <v>60</v>
      </c>
    </row>
    <row r="34" spans="1:4">
      <c r="A34" s="12"/>
      <c r="B34" s="13">
        <v>3</v>
      </c>
      <c r="C34" s="5" t="s">
        <v>311</v>
      </c>
      <c r="D34" s="7">
        <v>60</v>
      </c>
    </row>
    <row r="35" spans="1:4">
      <c r="A35" s="12"/>
      <c r="B35" s="13">
        <v>4</v>
      </c>
      <c r="C35" s="5" t="s">
        <v>312</v>
      </c>
      <c r="D35" s="7">
        <v>60</v>
      </c>
    </row>
    <row r="36" spans="1:4">
      <c r="A36" s="12"/>
      <c r="B36" s="13">
        <v>5</v>
      </c>
      <c r="C36" s="5" t="s">
        <v>313</v>
      </c>
      <c r="D36" s="7">
        <v>60</v>
      </c>
    </row>
    <row r="37" spans="1:4">
      <c r="A37" s="12" t="s">
        <v>314</v>
      </c>
      <c r="B37" s="7">
        <v>1</v>
      </c>
      <c r="C37" s="5" t="s">
        <v>315</v>
      </c>
      <c r="D37" s="7"/>
    </row>
    <row r="38" spans="1:4">
      <c r="A38" s="12"/>
      <c r="B38" s="7">
        <v>2</v>
      </c>
      <c r="C38" s="5" t="s">
        <v>316</v>
      </c>
      <c r="D38" s="7"/>
    </row>
    <row r="39" spans="1:4">
      <c r="A39" s="12"/>
      <c r="B39" s="7">
        <v>3</v>
      </c>
      <c r="C39" s="5" t="s">
        <v>317</v>
      </c>
      <c r="D39" s="7"/>
    </row>
    <row r="40" spans="1:4">
      <c r="A40" s="12"/>
      <c r="B40" s="7">
        <v>4</v>
      </c>
      <c r="C40" s="5" t="s">
        <v>318</v>
      </c>
      <c r="D40" s="7"/>
    </row>
    <row r="41" spans="1:4">
      <c r="A41" s="12"/>
      <c r="B41" s="7">
        <v>5</v>
      </c>
      <c r="C41" s="5" t="s">
        <v>319</v>
      </c>
      <c r="D41" s="7"/>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Prefix</vt:lpstr>
      <vt:lpstr>Attributes</vt:lpstr>
      <vt:lpstr>Uncommon</vt:lpstr>
      <vt:lpstr>Rare</vt:lpstr>
      <vt:lpstr>Legendary</vt:lpstr>
      <vt:lpstr>Relic</vt:lpstr>
      <vt:lpstr>Consumable</vt:lpstr>
      <vt:lpstr>BossLoot</vt:lpstr>
      <vt:lpstr>Glyph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SHILONG SUN</cp:lastModifiedBy>
  <cp:lastPrinted>2015-10-10T16:54:21Z</cp:lastPrinted>
  <dcterms:created xsi:type="dcterms:W3CDTF">2018-05-04T07:31:30Z</dcterms:created>
  <dcterms:modified xsi:type="dcterms:W3CDTF">2024-01-14T00:19:40Z</dcterms:modified>
</cp:coreProperties>
</file>