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DESAIN WEB\BPKH\Maret\Worksheet Database\2019\PROGRAM KEMASLAHATAN\"/>
    </mc:Choice>
  </mc:AlternateContent>
  <xr:revisionPtr revIDLastSave="0" documentId="13_ncr:1_{DF3BFB60-323D-4091-853F-B4FE83A3D279}" xr6:coauthVersionLast="45" xr6:coauthVersionMax="45" xr10:uidLastSave="{00000000-0000-0000-0000-000000000000}"/>
  <bookViews>
    <workbookView xWindow="-120" yWindow="-120" windowWidth="20730" windowHeight="11280" xr2:uid="{00000000-000D-0000-FFFF-FFFF00000000}"/>
  </bookViews>
  <sheets>
    <sheet name="realisasi 2019" sheetId="1" r:id="rId1"/>
    <sheet name="DK 2018" sheetId="3" r:id="rId2"/>
    <sheet name="Sheet1" sheetId="4" r:id="rId3"/>
  </sheets>
  <definedNames>
    <definedName name="_xlnm._FilterDatabase" localSheetId="1" hidden="1">'DK 2018'!$A$3:$G$38</definedName>
    <definedName name="_xlnm._FilterDatabase" localSheetId="0" hidden="1">'realisasi 2019'!$A$1:$I$42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0" i="3" l="1"/>
  <c r="I31" i="3"/>
  <c r="D18" i="4"/>
  <c r="E18" i="4"/>
  <c r="D17" i="4"/>
  <c r="E17" i="4" s="1"/>
  <c r="D19" i="4"/>
  <c r="E19" i="4" s="1"/>
  <c r="D22" i="4"/>
  <c r="E22" i="4" s="1"/>
  <c r="D21" i="4"/>
  <c r="E21" i="4"/>
  <c r="D25" i="4"/>
  <c r="E25" i="4"/>
  <c r="D24" i="4"/>
  <c r="E24" i="4" s="1"/>
  <c r="D23" i="4"/>
  <c r="E23" i="4" s="1"/>
  <c r="D20" i="4"/>
  <c r="E20" i="4"/>
  <c r="D16" i="4"/>
  <c r="E16" i="4"/>
  <c r="D15" i="4"/>
  <c r="E15" i="4" s="1"/>
  <c r="D14" i="4"/>
  <c r="E14" i="4" s="1"/>
  <c r="D13" i="4"/>
  <c r="D26" i="4" s="1"/>
  <c r="E13" i="4"/>
  <c r="D4" i="4"/>
  <c r="D10" i="4" s="1"/>
  <c r="E4" i="4"/>
  <c r="D5" i="4"/>
  <c r="E5" i="4" s="1"/>
  <c r="B6" i="4"/>
  <c r="D6" i="4" s="1"/>
  <c r="E6" i="4" s="1"/>
  <c r="D8" i="4"/>
  <c r="E8" i="4"/>
  <c r="D9" i="4"/>
  <c r="E9" i="4"/>
  <c r="D7" i="4"/>
  <c r="G37" i="3"/>
  <c r="G38" i="3" s="1"/>
  <c r="E10" i="4" l="1"/>
  <c r="E26" i="4"/>
</calcChain>
</file>

<file path=xl/sharedStrings.xml><?xml version="1.0" encoding="utf-8"?>
<sst xmlns="http://schemas.openxmlformats.org/spreadsheetml/2006/main" count="521" uniqueCount="206">
  <si>
    <t>Pelayanan Haji</t>
  </si>
  <si>
    <t>Penyediaan Akomodasi Jamaah Haji Lanjut Usia di Arab Saudi</t>
  </si>
  <si>
    <t>Arab Saudi</t>
  </si>
  <si>
    <t>Kementerian Agama</t>
  </si>
  <si>
    <t>Mei</t>
  </si>
  <si>
    <t xml:space="preserve">Pengadaan Mobil Operasional Evakuasi Jamaah Haji dan Umroh </t>
  </si>
  <si>
    <t>NTB</t>
  </si>
  <si>
    <t>UPT Asrama Haji Embarkasi Lombok</t>
  </si>
  <si>
    <t>Pengadaan mobil Operasional (merek HiAce) untuk Evakuasi Jemaah Haji Udzur</t>
  </si>
  <si>
    <t>Sumatera Utara</t>
  </si>
  <si>
    <t>UPT Asrama Haji Embarkasi Medan</t>
  </si>
  <si>
    <t>Pengadaan Mobil Operasional Pendukukng PelayananJemaah Haji</t>
  </si>
  <si>
    <t>Jawa Barat</t>
  </si>
  <si>
    <t>UPT Asrama Haji Embarkasi Bekasi</t>
  </si>
  <si>
    <t>Pengadaan Mobil Operasional Pendukung Pelayanan Jemaah Haji dan Umroh</t>
  </si>
  <si>
    <t>Kalimantan Timur</t>
  </si>
  <si>
    <t>UPT Asrama Haji Embarkasi Balikpapan</t>
  </si>
  <si>
    <t>Sumatera Barat</t>
  </si>
  <si>
    <t>UPT Asrama Haji Embarkasi Padang</t>
  </si>
  <si>
    <t>Pengadaan Mobil Operasional untuk Jamaah Haji Udzur</t>
  </si>
  <si>
    <t>Kalimantan Selatan</t>
  </si>
  <si>
    <t>UPT Asrama Haji Embarkasi Banjarmasin</t>
  </si>
  <si>
    <t>Maret</t>
  </si>
  <si>
    <t>Pendidikan dan Dakwah</t>
  </si>
  <si>
    <t>Renovasi Asrama Yayasan Pondok Pesantren Al-Awafi Cipanas</t>
  </si>
  <si>
    <t>Banten</t>
  </si>
  <si>
    <t>Yayasan Al-Awafi Cipanas</t>
  </si>
  <si>
    <t>Rehabilitasi Ruang Kelas</t>
  </si>
  <si>
    <t>Yayasan Al-Fadhilah Muncang</t>
  </si>
  <si>
    <t>Yayasan Pondok Pesantren As-Syamsiah Babakan Karet</t>
  </si>
  <si>
    <t>Yayasan Miftahul Hidayah</t>
  </si>
  <si>
    <t>Renovasi Yayasan Darrul Mubtadi (sarana gedung)</t>
  </si>
  <si>
    <t>Yayasan Darrul Mubtadi</t>
  </si>
  <si>
    <t xml:space="preserve">Pembangunan Ruang Kelas Baru </t>
  </si>
  <si>
    <t>Yayasan Athurisin</t>
  </si>
  <si>
    <t>PAUD Kober Al-Ikhlas Yayasan PKBM Tunas Pulosari</t>
  </si>
  <si>
    <t xml:space="preserve">Bantuan Lanjutan Pembangunan Ruang Kelas Baru </t>
  </si>
  <si>
    <t>Yayasan Pondok Pesantren Roihanul Jannah</t>
  </si>
  <si>
    <t>Perbaikan Toilet dan Sanitasi</t>
  </si>
  <si>
    <t>Madrasah Ibtidaiyah Jam'iyyatul Khair (Yayasan Pendidikan Islam Jam'iyyatul Khair Kampung Utan)</t>
  </si>
  <si>
    <t>Sarana Prasarana Ibadah</t>
  </si>
  <si>
    <t>Renovasi Tempat Wudhu/Toilet Pembangunan Sumur Bor dan Peremajaan Masjid Al Ikhlas</t>
  </si>
  <si>
    <t>BKM Masjid Al Ikhlas</t>
  </si>
  <si>
    <t>Pembangunan Ruang Kelas Santri</t>
  </si>
  <si>
    <t>Yayasan Pendidikan Islam Al Jauhariyah</t>
  </si>
  <si>
    <t>Pembangunan Asama Santri</t>
  </si>
  <si>
    <t>Jawa Tengah</t>
  </si>
  <si>
    <t>Yayasan Pendidikan Islam Darussalam Pondok Pesantren Darussalam Cilongok</t>
  </si>
  <si>
    <t>Februari</t>
  </si>
  <si>
    <t>Pengadaan 20 unit Laptop</t>
  </si>
  <si>
    <t>Yayasan Madrasah Aliyah Persiapan Negeri Ranto Baek</t>
  </si>
  <si>
    <t>Sosial Keagamaan</t>
  </si>
  <si>
    <t>Seminar Sosial Keagamaan dengan tema "Kebangkitan Umat Menuju Masyarakat Islami"</t>
  </si>
  <si>
    <t xml:space="preserve">Pembangunan Asrama Pondok Pesantren Raudhatud Tullab </t>
  </si>
  <si>
    <t>Yayasan Sa'adatud Daroin Al Amir Kemiri (YAPSI AL AMIR)</t>
  </si>
  <si>
    <t>Kegiatan Sosialisasi Kewajiban Melaksanakan Ibadah Haji</t>
  </si>
  <si>
    <t>Yayasan Ummul Quro Sasak</t>
  </si>
  <si>
    <t>Pembangunan Masjid Al-Ikhlas</t>
  </si>
  <si>
    <t>Takmir Masjid Al-Ikhlas</t>
  </si>
  <si>
    <t>Pendidikan Perhajian</t>
  </si>
  <si>
    <t>Sekolah Tinggi Agama Islam (STAI YAPATA Al-Jawami)</t>
  </si>
  <si>
    <t xml:space="preserve">Pembangunan Ruang Kelas </t>
  </si>
  <si>
    <t>Pondok Pesantren Darul Falah Al-Burdah</t>
  </si>
  <si>
    <t>KBIH Armina</t>
  </si>
  <si>
    <t>Pengadaan Sarana dan Perlengkapan Masjid Azizah Binty Aly Al-Magriby</t>
  </si>
  <si>
    <t>Yayasan Lukman Al-Hakim</t>
  </si>
  <si>
    <t>Pembangunan Masjid Ushuluddin Pongangan Ngadirejo Salaman Magelang</t>
  </si>
  <si>
    <t>Panitia Pembangunan Masjid Ushuluddin Pongangan Ngadirejo Salaman Magelang</t>
  </si>
  <si>
    <t>Rehabilitasi Asrama Pondok Pesantren Darussalam</t>
  </si>
  <si>
    <t xml:space="preserve">Pondok Pesantren Darussalam </t>
  </si>
  <si>
    <t>Pembangunan Masjid Mamba'ul Hisan Meteseh Sidoagung Tempuran Magelang</t>
  </si>
  <si>
    <t>Panitia Pembangunan Masjid Mamba'ul Hisan Meteseh Sidoagung Tempuran Magelang</t>
  </si>
  <si>
    <t>Pengadaan Sounsystem Musholla</t>
  </si>
  <si>
    <t>DKI Jakarta</t>
  </si>
  <si>
    <t>Yayasan Harum Bunga</t>
  </si>
  <si>
    <t>Yayasan Al-Ikhlas Madina Pesantren Darul Ikhlas</t>
  </si>
  <si>
    <t>Kegiatan Musabaqoh Tilawatil Qur'an (MTQ)</t>
  </si>
  <si>
    <t>Yayasan As Syafi'iyah</t>
  </si>
  <si>
    <t>Juli</t>
  </si>
  <si>
    <t>Musyawarah Nasional Alim Ulama dan Konferensi Besar NU II</t>
  </si>
  <si>
    <t>PBNU</t>
  </si>
  <si>
    <t>Kesehatan</t>
  </si>
  <si>
    <t>Khitanan Massal</t>
  </si>
  <si>
    <t>Yayasan Pendidikan Islam Yaqubiyah</t>
  </si>
  <si>
    <t>Sosial Keagamaan "Momentum Perubahan Menuju Generasi Muda yang Dinamis Berakhlak Mulia, Menjunjung Tinggi Nilai-Nilai Agama dan Menjaga Moral Bangsa"</t>
  </si>
  <si>
    <t>Januari</t>
  </si>
  <si>
    <t>Manasik Haji</t>
  </si>
  <si>
    <t>Yayasan Madrasah GUPPI Malintang</t>
  </si>
  <si>
    <t>Yayasan Pondok Pesantren Al-Mukhtariyah Nagasaribu</t>
  </si>
  <si>
    <t xml:space="preserve">Yayasan Darul Hasan Kota Padangsidimpuan </t>
  </si>
  <si>
    <t>Waktu Persetujuan</t>
  </si>
  <si>
    <t>Nilai Kegiatan</t>
  </si>
  <si>
    <t>Kategori/Asnaf Kegiatan</t>
  </si>
  <si>
    <t>Kegiatan</t>
  </si>
  <si>
    <t>Lokasi</t>
  </si>
  <si>
    <t>Nama Penerima</t>
  </si>
  <si>
    <t>No.</t>
  </si>
  <si>
    <t>Kegiatan Kemaslahatan 2018/2019 berdasarkan Calon Penerima</t>
  </si>
  <si>
    <t>Rumah Zakat</t>
  </si>
  <si>
    <t>Laz Ummul Quro</t>
  </si>
  <si>
    <t>Yayasan Insan Cendekia Madani Jabar</t>
  </si>
  <si>
    <t>Laznas BSM</t>
  </si>
  <si>
    <t>Yayasan Al-Utsmani</t>
  </si>
  <si>
    <t>DKM Al Ihsan Darul Hikam</t>
  </si>
  <si>
    <t>UPT Asrama Haji Jogja 1</t>
  </si>
  <si>
    <t>UPT Asrama Haji Jogja 2</t>
  </si>
  <si>
    <t>Yayasan Ponpes An-Nuur Sumedang</t>
  </si>
  <si>
    <t>Yayasan Ponpes TPI Balakka</t>
  </si>
  <si>
    <t>Yayasan Satya Buana Konawe Ponpes Al-Ikhlas Lambuya</t>
  </si>
  <si>
    <t>Solo Peduli</t>
  </si>
  <si>
    <t>Yayasan Ponpes Al Mukhlishin</t>
  </si>
  <si>
    <t>Yayasan Nurul Huda Cakul</t>
  </si>
  <si>
    <t>Yayasan Tarbiyatus Sholihin</t>
  </si>
  <si>
    <t>UPT Asrama Haji Lombok</t>
  </si>
  <si>
    <t>Al Jamiyatul Washliyah</t>
  </si>
  <si>
    <t>Yayasan Al Furqon Madina</t>
  </si>
  <si>
    <t>UPT Asrama Haji Jakarta 1</t>
  </si>
  <si>
    <t>UPT Asrama Haji Jakarta 2</t>
  </si>
  <si>
    <t>Nasyiatul Aisyiah</t>
  </si>
  <si>
    <t>Masjid Istiqlal</t>
  </si>
  <si>
    <t>ALPPIND</t>
  </si>
  <si>
    <t>NU Care Laziznu</t>
  </si>
  <si>
    <t>YPI Al Hijrah Bintuju</t>
  </si>
  <si>
    <t>DT Peduli 1</t>
  </si>
  <si>
    <t>DT Peduli 2</t>
  </si>
  <si>
    <t>MTS Wonoyoso</t>
  </si>
  <si>
    <t>Mandiri Amal Insani Foundation</t>
  </si>
  <si>
    <t>UPT Asrama Haji Aceh 1</t>
  </si>
  <si>
    <t>UPT Asrama Haji Aceh 2</t>
  </si>
  <si>
    <t>Sekolah Darurat Palu</t>
  </si>
  <si>
    <t>Renovasi Kamar Mandi, Tempat Wudhu &amp; Pengadaan Soundsystem Masjid/Musholah di Kabupaten Jombang Jawa Timur</t>
  </si>
  <si>
    <t>Kegiatan Workshop Pelayanan haji</t>
  </si>
  <si>
    <t>Program MPASI untuk Korban Pengungsi Gempa Lombok</t>
  </si>
  <si>
    <t>Pembinaan da'i hafizh quran</t>
  </si>
  <si>
    <t>Rehabilitasi Tempat Wudhu dan Toilet Akhwat</t>
  </si>
  <si>
    <t>Renovasi Atap</t>
  </si>
  <si>
    <t>Pengadaan meubelair</t>
  </si>
  <si>
    <t>Renovasi Fasilitas Manasik Haji</t>
  </si>
  <si>
    <t>Pembangunan Ruang Kelas Baru</t>
  </si>
  <si>
    <t>Pembangunan 3 Ruang Kelas</t>
  </si>
  <si>
    <t>Pembangunan 5 Ruang Rawat Inap</t>
  </si>
  <si>
    <t>Kegiatan Manasik Haji</t>
  </si>
  <si>
    <t>Pengadaan Buku Perpustakaan</t>
  </si>
  <si>
    <t>Tabligh Akbar Peringatan Maulid Nabi dan Santunan Anak Yatim</t>
  </si>
  <si>
    <t>Rehabilitasi Gedung Asrama</t>
  </si>
  <si>
    <t>Kegiatan Sosialisasi program BPKH ke 350 jamaah Al Washliyah</t>
  </si>
  <si>
    <t>Pengadaan tangga hidrolik</t>
  </si>
  <si>
    <t>Pengadaan Kendaraan Operasional dan ambulance</t>
  </si>
  <si>
    <t>Pelatihan Pra Nikah</t>
  </si>
  <si>
    <t>Pengadaan Mobil Ambulance</t>
  </si>
  <si>
    <t>Pembinaan dan Peningkatan Kapasitas Ustadzaat</t>
  </si>
  <si>
    <t>Makanan Siap Saji, MCK dan tenda darurat</t>
  </si>
  <si>
    <t>Renovasi Masjid</t>
  </si>
  <si>
    <t>Pengadaan Ambulan</t>
  </si>
  <si>
    <t>Pengadaan Rumah Ramah Gempa dan Air Bersih</t>
  </si>
  <si>
    <t>Pelayanan haji</t>
  </si>
  <si>
    <t>Renovasi Masjid Asrama Haji Aceh</t>
  </si>
  <si>
    <t>Pengadaan Kendaraan Operasional dan Ambulance (1 unit operasional, 1 unit ambulan, 1 unit kendaraan roda 3, 1 unit buggy car)</t>
  </si>
  <si>
    <t>Desember</t>
  </si>
  <si>
    <t>Renovasi Masjid Jami' Nurul Iman Padang Lawas</t>
  </si>
  <si>
    <t>Pengadaan Laboratorium Komputer</t>
  </si>
  <si>
    <t>Sulawesi Tengah</t>
  </si>
  <si>
    <t>Jawa Timur</t>
  </si>
  <si>
    <t>DIY</t>
  </si>
  <si>
    <t>Sulawesi Tenggara</t>
  </si>
  <si>
    <t>Aceh</t>
  </si>
  <si>
    <t>Ekonomi Umat</t>
  </si>
  <si>
    <t>DK 2018</t>
  </si>
  <si>
    <t>Total</t>
  </si>
  <si>
    <t>Wilayah</t>
  </si>
  <si>
    <t xml:space="preserve">Jawa Tengah </t>
  </si>
  <si>
    <t>Kalimantan</t>
  </si>
  <si>
    <t>Sulawesi</t>
  </si>
  <si>
    <t>Pagu Anggaran</t>
  </si>
  <si>
    <t>Presentase dari Pagu Keseluruhan</t>
  </si>
  <si>
    <t>Ruang Lingkup</t>
  </si>
  <si>
    <t>Realisasi dari Pagu Keseluruhan</t>
  </si>
  <si>
    <t>UPT Asrama Haji Embarkasi Makassar</t>
  </si>
  <si>
    <t>UPT Asrama Haji Embarkasi Surabaya</t>
  </si>
  <si>
    <t>Baznas</t>
  </si>
  <si>
    <t>DT Peduli</t>
  </si>
  <si>
    <t>BWI</t>
  </si>
  <si>
    <t>Kanwil Kementerian Agama Jawa Tengah</t>
  </si>
  <si>
    <t>Sulawesi Selatan</t>
  </si>
  <si>
    <t>Oktober</t>
  </si>
  <si>
    <t>Renovasi Sarana Kesehatan RSIA Islam Sitti Masyithah Kota Palu</t>
  </si>
  <si>
    <t>Pengadaan Mobil Klinik Ambulan Toyota Hiace</t>
  </si>
  <si>
    <t xml:space="preserve">Pembangunan Masjid Al Ikhlas di Pantoloan </t>
  </si>
  <si>
    <t>Pembangunan Kampung BPKH di  Donggala</t>
  </si>
  <si>
    <t>Pembangunan Kampung BPKH di Sigi</t>
  </si>
  <si>
    <t xml:space="preserve">Pengadaan Kendaraan Jemaah Haji Udzur </t>
  </si>
  <si>
    <t>Penambahan Layanan dan Fasilitas Retina Center di RS Mata Achmad Wardi BWI - DD melalui Program CWLS</t>
  </si>
  <si>
    <t>September</t>
  </si>
  <si>
    <t>Pengadaan Kendaraan Operasional Pendukung Pelayanan Jamaah Haji Udzur dan Lansia</t>
  </si>
  <si>
    <t>Pengadaan Kendaraan Pendukung Pelayanan Jamaah Haji dan Umrah</t>
  </si>
  <si>
    <t>Lazismu</t>
  </si>
  <si>
    <t>Pembangunan Masjid Nur Illahi</t>
  </si>
  <si>
    <t>Kesehatan
Sarana Prasarana Ibadah 
Pendidikan dan Dakwah</t>
  </si>
  <si>
    <t>Kesehatan
Pendidikan dan Dakwah
Sarana Prasarana Ibadah</t>
  </si>
  <si>
    <t>penerima manfaat</t>
  </si>
  <si>
    <t>Mitra</t>
  </si>
  <si>
    <t>Kemenag/DJPHU</t>
  </si>
  <si>
    <t>Kemenag</t>
  </si>
  <si>
    <t>Lainnya</t>
  </si>
  <si>
    <t>Jenis</t>
  </si>
  <si>
    <t>Tahun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</si>
</sst>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2" formatCode="_-&quot;Rp&quot;* #,##0_-;\-&quot;Rp&quot;* #,##0_-;_-&quot;Rp&quot;* &quot;-&quot;_-;_-@_-"/>
    <numFmt numFmtId="41" formatCode="_-* #,##0_-;\-* #,##0_-;_-* &quot;-&quot;_-;_-@_-"/>
    <numFmt numFmtId="164" formatCode="&quot;Rp&quot;#,##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5">
    <xf numFmtId="0" fontId="0" fillId="0" borderId="0" xfId="0"/>
    <xf numFmtId="0" fontId="0" fillId="0" borderId="2" xfId="0" applyFont="1" applyFill="1" applyBorder="1" applyAlignment="1">
      <alignment vertical="center" wrapText="1"/>
    </xf>
    <xf numFmtId="42" fontId="0" fillId="0" borderId="1" xfId="0" applyNumberFormat="1" applyFont="1" applyFill="1" applyBorder="1" applyAlignment="1">
      <alignment vertical="center" wrapText="1"/>
    </xf>
    <xf numFmtId="0" fontId="0" fillId="0" borderId="4" xfId="0" applyFont="1" applyFill="1" applyBorder="1" applyAlignment="1">
      <alignment vertical="center" wrapText="1"/>
    </xf>
    <xf numFmtId="0" fontId="0" fillId="0" borderId="5" xfId="0" applyFont="1" applyFill="1" applyBorder="1" applyAlignment="1">
      <alignment vertical="center" wrapText="1"/>
    </xf>
    <xf numFmtId="0" fontId="0" fillId="0" borderId="1" xfId="0" applyFont="1" applyFill="1" applyBorder="1" applyAlignment="1">
      <alignment vertical="center" wrapText="1"/>
    </xf>
    <xf numFmtId="0" fontId="4" fillId="0" borderId="1" xfId="0" applyFont="1" applyFill="1" applyBorder="1" applyAlignment="1">
      <alignment vertical="center" wrapText="1"/>
    </xf>
    <xf numFmtId="0" fontId="3" fillId="0" borderId="0" xfId="0" applyFont="1"/>
    <xf numFmtId="0" fontId="3" fillId="0" borderId="0" xfId="0" applyFont="1" applyFill="1"/>
    <xf numFmtId="0" fontId="0" fillId="0" borderId="0" xfId="0" applyFont="1" applyFill="1"/>
    <xf numFmtId="0" fontId="0" fillId="0" borderId="3" xfId="0" applyFont="1" applyFill="1" applyBorder="1" applyAlignment="1">
      <alignment horizontal="center" vertical="center" wrapText="1"/>
    </xf>
    <xf numFmtId="0" fontId="2" fillId="0" borderId="0" xfId="0" applyFont="1" applyFill="1"/>
    <xf numFmtId="0" fontId="5" fillId="0" borderId="1" xfId="0" applyFont="1" applyFill="1" applyBorder="1" applyAlignment="1">
      <alignment vertical="center" wrapText="1"/>
    </xf>
    <xf numFmtId="0" fontId="6" fillId="0" borderId="0" xfId="0" applyFont="1" applyFill="1"/>
    <xf numFmtId="42" fontId="5" fillId="0" borderId="1" xfId="0" applyNumberFormat="1" applyFont="1" applyFill="1" applyBorder="1" applyAlignment="1">
      <alignment vertical="center" wrapText="1"/>
    </xf>
    <xf numFmtId="0" fontId="5" fillId="0" borderId="0" xfId="0" applyFont="1" applyFill="1"/>
    <xf numFmtId="164" fontId="5" fillId="0" borderId="0" xfId="1" applyNumberFormat="1" applyFont="1" applyFill="1"/>
    <xf numFmtId="164" fontId="5" fillId="0" borderId="1" xfId="1" applyNumberFormat="1" applyFont="1" applyFill="1" applyBorder="1" applyAlignment="1">
      <alignment vertical="center" wrapText="1"/>
    </xf>
    <xf numFmtId="164" fontId="6" fillId="0" borderId="1" xfId="1" applyNumberFormat="1" applyFont="1" applyFill="1" applyBorder="1" applyAlignment="1">
      <alignment vertical="center" wrapText="1"/>
    </xf>
    <xf numFmtId="164" fontId="3" fillId="0" borderId="1" xfId="1" applyNumberFormat="1" applyFont="1" applyFill="1" applyBorder="1" applyAlignment="1">
      <alignment vertical="center" wrapText="1"/>
    </xf>
    <xf numFmtId="41" fontId="0" fillId="0" borderId="0" xfId="1" applyFont="1"/>
    <xf numFmtId="41" fontId="0" fillId="0" borderId="0" xfId="0" applyNumberFormat="1"/>
    <xf numFmtId="0" fontId="0" fillId="0" borderId="1" xfId="0" applyBorder="1"/>
    <xf numFmtId="41" fontId="0" fillId="0" borderId="1" xfId="1" applyFont="1" applyBorder="1"/>
    <xf numFmtId="41" fontId="0" fillId="0" borderId="1" xfId="0" applyNumberFormat="1" applyBorder="1"/>
    <xf numFmtId="41" fontId="3" fillId="0" borderId="1" xfId="1" applyFont="1" applyBorder="1"/>
    <xf numFmtId="41" fontId="3" fillId="0" borderId="1" xfId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41" fontId="1" fillId="0" borderId="0" xfId="1" applyFont="1"/>
    <xf numFmtId="41" fontId="3" fillId="0" borderId="0" xfId="1" applyFont="1"/>
    <xf numFmtId="1" fontId="3" fillId="0" borderId="1" xfId="1" applyNumberFormat="1" applyFont="1" applyBorder="1" applyAlignment="1">
      <alignment horizontal="center" vertical="center"/>
    </xf>
    <xf numFmtId="0" fontId="0" fillId="0" borderId="1" xfId="0" applyFill="1" applyBorder="1"/>
    <xf numFmtId="0" fontId="3" fillId="0" borderId="1" xfId="0" applyFont="1" applyFill="1" applyBorder="1"/>
    <xf numFmtId="41" fontId="3" fillId="0" borderId="1" xfId="0" applyNumberFormat="1" applyFont="1" applyBorder="1"/>
    <xf numFmtId="9" fontId="0" fillId="0" borderId="0" xfId="0" applyNumberFormat="1"/>
    <xf numFmtId="0" fontId="3" fillId="0" borderId="1" xfId="0" applyFont="1" applyFill="1" applyBorder="1" applyAlignment="1">
      <alignment horizontal="center" vertical="center" wrapText="1"/>
    </xf>
    <xf numFmtId="10" fontId="0" fillId="0" borderId="1" xfId="2" applyNumberFormat="1" applyFont="1" applyBorder="1"/>
    <xf numFmtId="10" fontId="3" fillId="0" borderId="1" xfId="0" applyNumberFormat="1" applyFont="1" applyBorder="1"/>
    <xf numFmtId="10" fontId="0" fillId="0" borderId="1" xfId="0" applyNumberFormat="1" applyBorder="1"/>
    <xf numFmtId="0" fontId="0" fillId="0" borderId="0" xfId="0" applyFont="1" applyAlignment="1">
      <alignment vertical="center"/>
    </xf>
    <xf numFmtId="42" fontId="1" fillId="0" borderId="0" xfId="1" applyNumberFormat="1" applyFont="1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1" xfId="0" applyFont="1" applyBorder="1" applyAlignment="1">
      <alignment vertical="center" wrapText="1"/>
    </xf>
    <xf numFmtId="42" fontId="1" fillId="0" borderId="1" xfId="1" applyNumberFormat="1" applyFont="1" applyBorder="1" applyAlignment="1">
      <alignment vertical="center"/>
    </xf>
    <xf numFmtId="0" fontId="2" fillId="0" borderId="0" xfId="0" applyFont="1" applyAlignment="1">
      <alignment vertical="center"/>
    </xf>
    <xf numFmtId="0" fontId="7" fillId="0" borderId="0" xfId="0" applyFont="1" applyFill="1"/>
    <xf numFmtId="0" fontId="8" fillId="0" borderId="1" xfId="0" applyFont="1" applyFill="1" applyBorder="1" applyAlignment="1">
      <alignment vertical="center" wrapText="1"/>
    </xf>
    <xf numFmtId="42" fontId="8" fillId="0" borderId="1" xfId="0" applyNumberFormat="1" applyFont="1" applyFill="1" applyBorder="1" applyAlignment="1">
      <alignment vertical="center" wrapText="1"/>
    </xf>
    <xf numFmtId="0" fontId="4" fillId="0" borderId="0" xfId="0" applyFont="1" applyFill="1"/>
    <xf numFmtId="0" fontId="0" fillId="0" borderId="1" xfId="0" applyFont="1" applyBorder="1" applyAlignment="1">
      <alignment horizontal="left" vertical="center" wrapText="1"/>
    </xf>
    <xf numFmtId="42" fontId="3" fillId="0" borderId="5" xfId="1" applyNumberFormat="1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 wrapText="1"/>
    </xf>
    <xf numFmtId="0" fontId="0" fillId="0" borderId="6" xfId="0" applyFont="1" applyFill="1" applyBorder="1" applyAlignment="1">
      <alignment horizontal="center" vertical="center" wrapText="1"/>
    </xf>
    <xf numFmtId="0" fontId="0" fillId="0" borderId="7" xfId="0" applyFont="1" applyFill="1" applyBorder="1" applyAlignment="1">
      <alignment horizontal="center" vertical="center" wrapText="1"/>
    </xf>
    <xf numFmtId="164" fontId="6" fillId="0" borderId="5" xfId="1" applyNumberFormat="1" applyFont="1" applyFill="1" applyBorder="1" applyAlignment="1">
      <alignment horizontal="center" vertical="center" wrapText="1"/>
    </xf>
    <xf numFmtId="164" fontId="6" fillId="0" borderId="3" xfId="1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42" fontId="6" fillId="0" borderId="5" xfId="1" applyNumberFormat="1" applyFont="1" applyFill="1" applyBorder="1" applyAlignment="1">
      <alignment horizontal="center" vertical="center" wrapText="1"/>
    </xf>
    <xf numFmtId="42" fontId="6" fillId="0" borderId="3" xfId="1" applyNumberFormat="1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center" vertical="center" wrapText="1"/>
    </xf>
    <xf numFmtId="0" fontId="7" fillId="0" borderId="3" xfId="0" applyFont="1" applyFill="1" applyBorder="1" applyAlignment="1">
      <alignment horizontal="center" vertical="center" wrapText="1"/>
    </xf>
    <xf numFmtId="1" fontId="0" fillId="0" borderId="1" xfId="0" applyNumberFormat="1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/>
    </xf>
  </cellXfs>
  <cellStyles count="3">
    <cellStyle name="Comma [0]" xfId="1" builtinId="6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D">
                <a:solidFill>
                  <a:schemeClr val="lt1"/>
                </a:solidFill>
                <a:latin typeface="+mn-lt"/>
                <a:ea typeface="+mn-ea"/>
                <a:cs typeface="+mn-cs"/>
              </a:rPr>
              <a:t>REALISASI KEGIATAN KEMASLAHATAN</a:t>
            </a:r>
          </a:p>
          <a:p>
            <a:pPr>
              <a:defRPr>
                <a:solidFill>
                  <a:schemeClr val="lt1"/>
                </a:solidFill>
              </a:defRPr>
            </a:pPr>
            <a:r>
              <a:rPr lang="en-ID">
                <a:solidFill>
                  <a:schemeClr val="lt1"/>
                </a:solidFill>
                <a:latin typeface="+mn-lt"/>
                <a:ea typeface="+mn-ea"/>
                <a:cs typeface="+mn-cs"/>
              </a:rPr>
              <a:t>SAMPAI DENGAN AGUSTUS 2019</a:t>
            </a:r>
            <a:endParaRPr lang="en-ID"/>
          </a:p>
        </c:rich>
      </c:tx>
      <c:overlay val="0"/>
      <c:spPr>
        <a:gradFill rotWithShape="1">
          <a:gsLst>
            <a:gs pos="0">
              <a:schemeClr val="accent5">
                <a:satMod val="103000"/>
                <a:lumMod val="102000"/>
                <a:tint val="94000"/>
              </a:schemeClr>
            </a:gs>
            <a:gs pos="50000">
              <a:schemeClr val="accent5">
                <a:satMod val="110000"/>
                <a:lumMod val="100000"/>
                <a:shade val="100000"/>
              </a:schemeClr>
            </a:gs>
            <a:gs pos="100000">
              <a:schemeClr val="accent5"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solidFill>
            <a:sysClr val="windowText" lastClr="000000"/>
          </a:solidFill>
        </a:ln>
        <a:effectLst>
          <a:outerShdw blurRad="57150" dist="19050" dir="5400000" algn="ctr" rotWithShape="0">
            <a:srgbClr val="000000">
              <a:alpha val="63000"/>
            </a:srgb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Sheet1!$B$3</c:f>
              <c:strCache>
                <c:ptCount val="1"/>
                <c:pt idx="0">
                  <c:v> DK 2018 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-3.3441050211981418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DBC-4020-BE8A-7B6586A408CC}"/>
                </c:ext>
              </c:extLst>
            </c:dLbl>
            <c:dLbl>
              <c:idx val="1"/>
              <c:layout>
                <c:manualLayout>
                  <c:x val="1.4331878662277742E-2"/>
                  <c:y val="-1.39644737922379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DBC-4020-BE8A-7B6586A408CC}"/>
                </c:ext>
              </c:extLst>
            </c:dLbl>
            <c:dLbl>
              <c:idx val="2"/>
              <c:layout>
                <c:manualLayout>
                  <c:x val="6.0512376574061583E-2"/>
                  <c:y val="-4.654824597412650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DBC-4020-BE8A-7B6586A408CC}"/>
                </c:ext>
              </c:extLst>
            </c:dLbl>
            <c:dLbl>
              <c:idx val="4"/>
              <c:layout>
                <c:manualLayout>
                  <c:x val="2.547889539960476E-2"/>
                  <c:y val="-2.172251478792570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DBC-4020-BE8A-7B6586A408CC}"/>
                </c:ext>
              </c:extLst>
            </c:dLbl>
            <c:dLbl>
              <c:idx val="5"/>
              <c:layout>
                <c:manualLayout>
                  <c:x val="2.866375732455537E-2"/>
                  <c:y val="-1.861929838965060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DBC-4020-BE8A-7B6586A408CC}"/>
                </c:ext>
              </c:extLst>
            </c:dLbl>
            <c:spPr>
              <a:solidFill>
                <a:schemeClr val="accent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Sheet1!$A$4:$A$9</c:f>
              <c:strCache>
                <c:ptCount val="6"/>
                <c:pt idx="0">
                  <c:v>Pelayanan Haji</c:v>
                </c:pt>
                <c:pt idx="1">
                  <c:v>Pendidikan dan Dakwah</c:v>
                </c:pt>
                <c:pt idx="2">
                  <c:v>Kesehatan</c:v>
                </c:pt>
                <c:pt idx="3">
                  <c:v>Ekonomi Umat</c:v>
                </c:pt>
                <c:pt idx="4">
                  <c:v>Sosial Keagamaan</c:v>
                </c:pt>
                <c:pt idx="5">
                  <c:v>Sarana Prasarana Ibadah</c:v>
                </c:pt>
              </c:strCache>
            </c:strRef>
          </c:cat>
          <c:val>
            <c:numRef>
              <c:f>Sheet1!$B$4:$B$9</c:f>
              <c:numCache>
                <c:formatCode>_(* #,##0_);_(* \(#,##0\);_(* "-"_);_(@_)</c:formatCode>
                <c:ptCount val="6"/>
                <c:pt idx="0">
                  <c:v>7260076000</c:v>
                </c:pt>
                <c:pt idx="1">
                  <c:v>1356952000</c:v>
                </c:pt>
                <c:pt idx="2">
                  <c:v>1850850000</c:v>
                </c:pt>
                <c:pt idx="3">
                  <c:v>0</c:v>
                </c:pt>
                <c:pt idx="4">
                  <c:v>401840000</c:v>
                </c:pt>
                <c:pt idx="5">
                  <c:v>814445000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E8-46A9-9174-DE6B4CF86FEF}"/>
            </c:ext>
          </c:extLst>
        </c:ser>
        <c:ser>
          <c:idx val="2"/>
          <c:order val="1"/>
          <c:tx>
            <c:strRef>
              <c:f>Sheet1!$C$3</c:f>
              <c:strCache>
                <c:ptCount val="1"/>
                <c:pt idx="0">
                  <c:v>2019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-4.2995635986833244E-2"/>
                  <c:y val="-1.551608199137550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DBC-4020-BE8A-7B6586A408CC}"/>
                </c:ext>
              </c:extLst>
            </c:dLbl>
            <c:dLbl>
              <c:idx val="1"/>
              <c:layout>
                <c:manualLayout>
                  <c:x val="-1.1147016737327192E-2"/>
                  <c:y val="-4.728813095475461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DBC-4020-BE8A-7B6586A408CC}"/>
                </c:ext>
              </c:extLst>
            </c:dLbl>
            <c:dLbl>
              <c:idx val="2"/>
              <c:layout>
                <c:manualLayout>
                  <c:x val="2.3886464437129513E-2"/>
                  <c:y val="-6.051271976636456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8DBC-4020-BE8A-7B6586A408CC}"/>
                </c:ext>
              </c:extLst>
            </c:dLbl>
            <c:dLbl>
              <c:idx val="4"/>
              <c:layout>
                <c:manualLayout>
                  <c:x val="-7.9621548123765245E-3"/>
                  <c:y val="-6.206432796550211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8DBC-4020-BE8A-7B6586A408CC}"/>
                </c:ext>
              </c:extLst>
            </c:dLbl>
            <c:dLbl>
              <c:idx val="5"/>
              <c:layout>
                <c:manualLayout>
                  <c:x val="-7.9621548123765245E-3"/>
                  <c:y val="-5.740950336808935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8DBC-4020-BE8A-7B6586A408CC}"/>
                </c:ext>
              </c:extLst>
            </c:dLbl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Sheet1!$A$4:$A$9</c:f>
              <c:strCache>
                <c:ptCount val="6"/>
                <c:pt idx="0">
                  <c:v>Pelayanan Haji</c:v>
                </c:pt>
                <c:pt idx="1">
                  <c:v>Pendidikan dan Dakwah</c:v>
                </c:pt>
                <c:pt idx="2">
                  <c:v>Kesehatan</c:v>
                </c:pt>
                <c:pt idx="3">
                  <c:v>Ekonomi Umat</c:v>
                </c:pt>
                <c:pt idx="4">
                  <c:v>Sosial Keagamaan</c:v>
                </c:pt>
                <c:pt idx="5">
                  <c:v>Sarana Prasarana Ibadah</c:v>
                </c:pt>
              </c:strCache>
            </c:strRef>
          </c:cat>
          <c:val>
            <c:numRef>
              <c:f>Sheet1!$C$4:$C$9</c:f>
              <c:numCache>
                <c:formatCode>_(* #,##0_);_(* \(#,##0\);_(* "-"_);_(@_)</c:formatCode>
                <c:ptCount val="6"/>
                <c:pt idx="0">
                  <c:v>122922885991</c:v>
                </c:pt>
                <c:pt idx="1">
                  <c:v>2693023700</c:v>
                </c:pt>
                <c:pt idx="2">
                  <c:v>111400000</c:v>
                </c:pt>
                <c:pt idx="3">
                  <c:v>0</c:v>
                </c:pt>
                <c:pt idx="4">
                  <c:v>435030000</c:v>
                </c:pt>
                <c:pt idx="5">
                  <c:v>602869750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E8-46A9-9174-DE6B4CF86FEF}"/>
            </c:ext>
          </c:extLst>
        </c:ser>
        <c:ser>
          <c:idx val="3"/>
          <c:order val="2"/>
          <c:tx>
            <c:strRef>
              <c:f>Sheet1!$D$3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7.1659393311388708E-2"/>
                  <c:y val="4.1893360289776894E-2"/>
                </c:manualLayout>
              </c:layout>
              <c:spPr>
                <a:solidFill>
                  <a:schemeClr val="accent4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032691479165235"/>
                      <c:h val="8.0660413319102522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8-8DBC-4020-BE8A-7B6586A408CC}"/>
                </c:ext>
              </c:extLst>
            </c:dLbl>
            <c:dLbl>
              <c:idx val="1"/>
              <c:layout>
                <c:manualLayout>
                  <c:x val="-3.9014621274777374E-2"/>
                  <c:y val="-7.0598173060758537E-2"/>
                </c:manualLayout>
              </c:layout>
              <c:spPr>
                <a:solidFill>
                  <a:schemeClr val="accent4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0243305896709158"/>
                      <c:h val="7.7557196920827423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F-8DBC-4020-BE8A-7B6586A408CC}"/>
                </c:ext>
              </c:extLst>
            </c:dLbl>
            <c:dLbl>
              <c:idx val="2"/>
              <c:layout>
                <c:manualLayout>
                  <c:x val="-3.9810147120559391E-3"/>
                  <c:y val="-8.9993214463041052E-2"/>
                </c:manualLayout>
              </c:layout>
              <c:spPr>
                <a:solidFill>
                  <a:schemeClr val="accent4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9.6063335117190368E-2"/>
                      <c:h val="6.8247547726002111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9-8DBC-4020-BE8A-7B6586A408CC}"/>
                </c:ext>
              </c:extLst>
            </c:dLbl>
            <c:dLbl>
              <c:idx val="4"/>
              <c:layout>
                <c:manualLayout>
                  <c:x val="-3.5033543868589083E-2"/>
                  <c:y val="-0.10085453294394088"/>
                </c:manualLayout>
              </c:layout>
              <c:spPr>
                <a:solidFill>
                  <a:schemeClr val="accent4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9.9948866665630104E-2"/>
                      <c:h val="7.7557196920827423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B-8DBC-4020-BE8A-7B6586A408CC}"/>
                </c:ext>
              </c:extLst>
            </c:dLbl>
            <c:dLbl>
              <c:idx val="5"/>
              <c:layout>
                <c:manualLayout>
                  <c:x val="-2.1542832380466115E-2"/>
                  <c:y val="-9.930286365786635E-2"/>
                </c:manualLayout>
              </c:layout>
              <c:spPr>
                <a:solidFill>
                  <a:schemeClr val="accent4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9.9158042879777225E-2"/>
                      <c:h val="6.8247547726002111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D-8DBC-4020-BE8A-7B6586A408CC}"/>
                </c:ext>
              </c:extLst>
            </c:dLbl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Sheet1!$A$4:$A$9</c:f>
              <c:strCache>
                <c:ptCount val="6"/>
                <c:pt idx="0">
                  <c:v>Pelayanan Haji</c:v>
                </c:pt>
                <c:pt idx="1">
                  <c:v>Pendidikan dan Dakwah</c:v>
                </c:pt>
                <c:pt idx="2">
                  <c:v>Kesehatan</c:v>
                </c:pt>
                <c:pt idx="3">
                  <c:v>Ekonomi Umat</c:v>
                </c:pt>
                <c:pt idx="4">
                  <c:v>Sosial Keagamaan</c:v>
                </c:pt>
                <c:pt idx="5">
                  <c:v>Sarana Prasarana Ibadah</c:v>
                </c:pt>
              </c:strCache>
            </c:strRef>
          </c:cat>
          <c:val>
            <c:numRef>
              <c:f>Sheet1!$D$4:$D$9</c:f>
              <c:numCache>
                <c:formatCode>_(* #,##0_);_(* \(#,##0\);_(* "-"_);_(@_)</c:formatCode>
                <c:ptCount val="6"/>
                <c:pt idx="0">
                  <c:v>130182961991</c:v>
                </c:pt>
                <c:pt idx="1">
                  <c:v>4049975700</c:v>
                </c:pt>
                <c:pt idx="2">
                  <c:v>1962250000</c:v>
                </c:pt>
                <c:pt idx="3">
                  <c:v>0</c:v>
                </c:pt>
                <c:pt idx="4">
                  <c:v>836870000</c:v>
                </c:pt>
                <c:pt idx="5">
                  <c:v>1417314750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7E8-46A9-9174-DE6B4CF86F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310439760"/>
        <c:axId val="-310426704"/>
      </c:barChart>
      <c:lineChart>
        <c:grouping val="stacked"/>
        <c:varyColors val="0"/>
        <c:ser>
          <c:idx val="0"/>
          <c:order val="3"/>
          <c:tx>
            <c:strRef>
              <c:f>Sheet1!$E$3</c:f>
              <c:strCache>
                <c:ptCount val="1"/>
                <c:pt idx="0">
                  <c:v>Realisasi dari Pagu Keseluruhan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Sheet1!$A$4:$A$9</c:f>
              <c:strCache>
                <c:ptCount val="6"/>
                <c:pt idx="0">
                  <c:v>Pelayanan Haji</c:v>
                </c:pt>
                <c:pt idx="1">
                  <c:v>Pendidikan dan Dakwah</c:v>
                </c:pt>
                <c:pt idx="2">
                  <c:v>Kesehatan</c:v>
                </c:pt>
                <c:pt idx="3">
                  <c:v>Ekonomi Umat</c:v>
                </c:pt>
                <c:pt idx="4">
                  <c:v>Sosial Keagamaan</c:v>
                </c:pt>
                <c:pt idx="5">
                  <c:v>Sarana Prasarana Ibadah</c:v>
                </c:pt>
              </c:strCache>
            </c:strRef>
          </c:cat>
          <c:val>
            <c:numRef>
              <c:f>Sheet1!$E$4:$E$9</c:f>
              <c:numCache>
                <c:formatCode>0.00%</c:formatCode>
                <c:ptCount val="6"/>
                <c:pt idx="0">
                  <c:v>0.73495716135606615</c:v>
                </c:pt>
                <c:pt idx="1">
                  <c:v>2.2864425563145711E-2</c:v>
                </c:pt>
                <c:pt idx="2">
                  <c:v>1.1078021791904251E-2</c:v>
                </c:pt>
                <c:pt idx="4">
                  <c:v>4.7246090442048215E-3</c:v>
                </c:pt>
                <c:pt idx="5">
                  <c:v>8.0015511206458535E-3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BC-4020-BE8A-7B6586A408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10439216"/>
        <c:axId val="-310426160"/>
      </c:lineChart>
      <c:catAx>
        <c:axId val="-310439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10426704"/>
        <c:crossesAt val="1E+22"/>
        <c:auto val="1"/>
        <c:lblAlgn val="ctr"/>
        <c:lblOffset val="100"/>
        <c:noMultiLvlLbl val="0"/>
      </c:catAx>
      <c:valAx>
        <c:axId val="-31042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10439760"/>
        <c:crosses val="autoZero"/>
        <c:crossBetween val="between"/>
        <c:dispUnits>
          <c:builtInUnit val="hundreds"/>
        </c:dispUnits>
      </c:valAx>
      <c:valAx>
        <c:axId val="-310426160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10439216"/>
        <c:crosses val="max"/>
        <c:crossBetween val="between"/>
      </c:valAx>
      <c:catAx>
        <c:axId val="-3104392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-3104261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0682340366946252"/>
          <c:y val="0.96450677918391758"/>
          <c:w val="0.79750020939840216"/>
          <c:h val="3.54932208160823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Sheet1!$E$3</c:f>
              <c:strCache>
                <c:ptCount val="1"/>
                <c:pt idx="0">
                  <c:v>Realisasi dari Pagu Keseluruhan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dLbls>
            <c:dLbl>
              <c:idx val="0"/>
              <c:layout>
                <c:manualLayout>
                  <c:x val="1.6368845134706021E-2"/>
                  <c:y val="-2.387185512979381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235-4DA0-B22C-BBF388557F76}"/>
                </c:ext>
              </c:extLst>
            </c:dLbl>
            <c:dLbl>
              <c:idx val="1"/>
              <c:layout>
                <c:manualLayout>
                  <c:x val="1.4030438686890832E-2"/>
                  <c:y val="-9.250343862795114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235-4DA0-B22C-BBF388557F76}"/>
                </c:ext>
              </c:extLst>
            </c:dLbl>
            <c:dLbl>
              <c:idx val="2"/>
              <c:layout>
                <c:manualLayout>
                  <c:x val="1.8707251582521168E-2"/>
                  <c:y val="-5.967963782448453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235-4DA0-B22C-BBF388557F76}"/>
                </c:ext>
              </c:extLst>
            </c:dLbl>
            <c:dLbl>
              <c:idx val="4"/>
              <c:layout>
                <c:manualLayout>
                  <c:x val="9.3536257912605839E-3"/>
                  <c:y val="-3.580778269469071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235-4DA0-B22C-BBF388557F76}"/>
                </c:ext>
              </c:extLst>
            </c:dLbl>
            <c:dLbl>
              <c:idx val="5"/>
              <c:layout>
                <c:manualLayout>
                  <c:x val="2.1045658030336312E-2"/>
                  <c:y val="-6.266361971570887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235-4DA0-B22C-BBF388557F7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Sheet1!$A$4:$A$9</c:f>
              <c:strCache>
                <c:ptCount val="6"/>
                <c:pt idx="0">
                  <c:v>Pelayanan Haji</c:v>
                </c:pt>
                <c:pt idx="1">
                  <c:v>Pendidikan dan Dakwah</c:v>
                </c:pt>
                <c:pt idx="2">
                  <c:v>Kesehatan</c:v>
                </c:pt>
                <c:pt idx="3">
                  <c:v>Ekonomi Umat</c:v>
                </c:pt>
                <c:pt idx="4">
                  <c:v>Sosial Keagamaan</c:v>
                </c:pt>
                <c:pt idx="5">
                  <c:v>Sarana Prasarana Ibadah</c:v>
                </c:pt>
              </c:strCache>
            </c:strRef>
          </c:cat>
          <c:val>
            <c:numRef>
              <c:f>Sheet1!$E$4:$E$9</c:f>
              <c:numCache>
                <c:formatCode>0.00%</c:formatCode>
                <c:ptCount val="6"/>
                <c:pt idx="0">
                  <c:v>0.73495716135606615</c:v>
                </c:pt>
                <c:pt idx="1">
                  <c:v>2.2864425563145711E-2</c:v>
                </c:pt>
                <c:pt idx="2">
                  <c:v>1.1078021791904251E-2</c:v>
                </c:pt>
                <c:pt idx="4">
                  <c:v>4.7246090442048215E-3</c:v>
                </c:pt>
                <c:pt idx="5">
                  <c:v>8.0015511206458535E-3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35-4DA0-B22C-BBF388557F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-463328432"/>
        <c:axId val="-463325712"/>
        <c:axId val="0"/>
      </c:bar3DChart>
      <c:catAx>
        <c:axId val="-463328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63325712"/>
        <c:crosses val="autoZero"/>
        <c:auto val="1"/>
        <c:lblAlgn val="ctr"/>
        <c:lblOffset val="100"/>
        <c:noMultiLvlLbl val="0"/>
      </c:catAx>
      <c:valAx>
        <c:axId val="-46332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63328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0"/>
    <c:view3D>
      <c:rotX val="40"/>
      <c:rotY val="6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Sheet1!$A$13:$A$25</c:f>
              <c:strCache>
                <c:ptCount val="13"/>
                <c:pt idx="0">
                  <c:v>Aceh</c:v>
                </c:pt>
                <c:pt idx="1">
                  <c:v>Sumatera Utara</c:v>
                </c:pt>
                <c:pt idx="2">
                  <c:v>Sumatera Barat</c:v>
                </c:pt>
                <c:pt idx="3">
                  <c:v>Banten</c:v>
                </c:pt>
                <c:pt idx="4">
                  <c:v>DKI Jakarta</c:v>
                </c:pt>
                <c:pt idx="5">
                  <c:v>DIY</c:v>
                </c:pt>
                <c:pt idx="6">
                  <c:v>Jawa Barat</c:v>
                </c:pt>
                <c:pt idx="7">
                  <c:v>Jawa Tengah </c:v>
                </c:pt>
                <c:pt idx="8">
                  <c:v>Jawa Timur</c:v>
                </c:pt>
                <c:pt idx="9">
                  <c:v>NTB</c:v>
                </c:pt>
                <c:pt idx="10">
                  <c:v>Kalimantan</c:v>
                </c:pt>
                <c:pt idx="11">
                  <c:v>Sulawesi</c:v>
                </c:pt>
                <c:pt idx="12">
                  <c:v>Arab Saudi</c:v>
                </c:pt>
              </c:strCache>
            </c:strRef>
          </c:cat>
          <c:val>
            <c:numRef>
              <c:f>Sheet1!$E$13:$E$25</c:f>
              <c:numCache>
                <c:formatCode>0.00%</c:formatCode>
                <c:ptCount val="13"/>
                <c:pt idx="0">
                  <c:v>1.4430079602551799E-2</c:v>
                </c:pt>
                <c:pt idx="1">
                  <c:v>1.3277396262631965E-2</c:v>
                </c:pt>
                <c:pt idx="2">
                  <c:v>2.7607971546321909E-3</c:v>
                </c:pt>
                <c:pt idx="3">
                  <c:v>8.0316716535877609E-3</c:v>
                </c:pt>
                <c:pt idx="4">
                  <c:v>7.7420538587478121E-3</c:v>
                </c:pt>
                <c:pt idx="5">
                  <c:v>2.0429627956867836E-3</c:v>
                </c:pt>
                <c:pt idx="6">
                  <c:v>9.0683396375543391E-3</c:v>
                </c:pt>
                <c:pt idx="7">
                  <c:v>7.9056526280133228E-3</c:v>
                </c:pt>
                <c:pt idx="8">
                  <c:v>3.0652740924744537E-3</c:v>
                </c:pt>
                <c:pt idx="9">
                  <c:v>2.584383216281827E-2</c:v>
                </c:pt>
                <c:pt idx="10">
                  <c:v>5.5677412070230907E-3</c:v>
                </c:pt>
                <c:pt idx="11">
                  <c:v>4.4214418788460453E-3</c:v>
                </c:pt>
                <c:pt idx="12">
                  <c:v>0.67746852594139895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95-4257-BFDB-FC4573DB45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463347552"/>
        <c:axId val="-310617776"/>
        <c:axId val="0"/>
      </c:bar3DChart>
      <c:catAx>
        <c:axId val="-463347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310617776"/>
        <c:crosses val="autoZero"/>
        <c:auto val="1"/>
        <c:lblAlgn val="ctr"/>
        <c:lblOffset val="100"/>
        <c:noMultiLvlLbl val="0"/>
      </c:catAx>
      <c:valAx>
        <c:axId val="-310617776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-463347552"/>
        <c:crosses val="autoZero"/>
        <c:crossBetween val="between"/>
      </c:valAx>
    </c:plotArea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</c:spPr>
  <c:printSettings>
    <c:headerFooter/>
    <c:pageMargins b="0.75" l="0.7" r="0.7" t="0.75" header="0.3" footer="0.3"/>
    <c:pageSetup/>
  </c:printSettings>
  <c:userShapes r:id="rId1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59391</xdr:colOff>
      <xdr:row>0</xdr:row>
      <xdr:rowOff>163327</xdr:rowOff>
    </xdr:from>
    <xdr:to>
      <xdr:col>19</xdr:col>
      <xdr:colOff>168089</xdr:colOff>
      <xdr:row>25</xdr:row>
      <xdr:rowOff>179295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580484</xdr:colOff>
      <xdr:row>26</xdr:row>
      <xdr:rowOff>138023</xdr:rowOff>
    </xdr:from>
    <xdr:to>
      <xdr:col>16</xdr:col>
      <xdr:colOff>512194</xdr:colOff>
      <xdr:row>49</xdr:row>
      <xdr:rowOff>53916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404363</xdr:colOff>
      <xdr:row>26</xdr:row>
      <xdr:rowOff>179718</xdr:rowOff>
    </xdr:from>
    <xdr:to>
      <xdr:col>6</xdr:col>
      <xdr:colOff>566108</xdr:colOff>
      <xdr:row>46</xdr:row>
      <xdr:rowOff>145033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0.17051</cdr:x>
      <cdr:y>0.05767</cdr:y>
    </cdr:from>
    <cdr:to>
      <cdr:x>0.80256</cdr:x>
      <cdr:y>0.13938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195118" y="215662"/>
          <a:ext cx="4430023" cy="305518"/>
        </a:xfrm>
        <a:prstGeom xmlns:a="http://schemas.openxmlformats.org/drawingml/2006/main" prst="rect">
          <a:avLst/>
        </a:prstGeom>
        <a:gradFill xmlns:a="http://schemas.openxmlformats.org/drawingml/2006/main">
          <a:gsLst>
            <a:gs pos="0">
              <a:srgbClr val="E6DCAC"/>
            </a:gs>
            <a:gs pos="12000">
              <a:srgbClr val="E6D78A"/>
            </a:gs>
            <a:gs pos="30000">
              <a:srgbClr val="C7AC4C"/>
            </a:gs>
            <a:gs pos="45000">
              <a:srgbClr val="E6D78A"/>
            </a:gs>
            <a:gs pos="77000">
              <a:srgbClr val="C7AC4C"/>
            </a:gs>
            <a:gs pos="100000">
              <a:srgbClr val="E6DCAC"/>
            </a:gs>
          </a:gsLst>
          <a:lin ang="5400000" scaled="0"/>
        </a:gradFill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600" b="1"/>
            <a:t>Realisasi</a:t>
          </a:r>
          <a:r>
            <a:rPr lang="en-US" sz="1600" b="1" baseline="0"/>
            <a:t> Daerah Penerima Program Kemaslahatan</a:t>
          </a:r>
          <a:endParaRPr lang="en-US" sz="1600" b="1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2"/>
  <sheetViews>
    <sheetView tabSelected="1" zoomScale="77" zoomScaleNormal="77" workbookViewId="0">
      <selection activeCell="I1" sqref="I1:I1048576"/>
    </sheetView>
  </sheetViews>
  <sheetFormatPr defaultRowHeight="15" x14ac:dyDescent="0.25"/>
  <cols>
    <col min="1" max="1" width="24.140625" style="39" bestFit="1" customWidth="1"/>
    <col min="2" max="2" width="12.7109375" style="64" bestFit="1" customWidth="1"/>
    <col min="3" max="3" width="21.5703125" style="39" customWidth="1"/>
    <col min="4" max="4" width="17.7109375" style="39" bestFit="1" customWidth="1"/>
    <col min="5" max="5" width="16.140625" style="39" bestFit="1" customWidth="1"/>
    <col min="6" max="6" width="18.7109375" style="39" bestFit="1" customWidth="1"/>
    <col min="7" max="7" width="55.5703125" style="39" bestFit="1" customWidth="1"/>
    <col min="8" max="8" width="22.85546875" style="39" customWidth="1"/>
    <col min="9" max="9" width="19.85546875" style="40" customWidth="1"/>
    <col min="10" max="16384" width="9.140625" style="39"/>
  </cols>
  <sheetData>
    <row r="1" spans="1:9" ht="30" x14ac:dyDescent="0.25">
      <c r="A1" s="50" t="s">
        <v>90</v>
      </c>
      <c r="B1" s="50" t="s">
        <v>205</v>
      </c>
      <c r="C1" s="51" t="s">
        <v>95</v>
      </c>
      <c r="D1" s="51" t="s">
        <v>204</v>
      </c>
      <c r="E1" s="51" t="s">
        <v>200</v>
      </c>
      <c r="F1" s="51" t="s">
        <v>94</v>
      </c>
      <c r="G1" s="51" t="s">
        <v>93</v>
      </c>
      <c r="H1" s="51" t="s">
        <v>92</v>
      </c>
      <c r="I1" s="50" t="s">
        <v>91</v>
      </c>
    </row>
    <row r="2" spans="1:9" ht="30" x14ac:dyDescent="0.25">
      <c r="A2" s="2" t="s">
        <v>85</v>
      </c>
      <c r="B2" s="63">
        <v>2019</v>
      </c>
      <c r="C2" s="6" t="s">
        <v>89</v>
      </c>
      <c r="D2" s="6" t="s">
        <v>199</v>
      </c>
      <c r="E2" s="6"/>
      <c r="F2" s="5" t="s">
        <v>9</v>
      </c>
      <c r="G2" s="5" t="s">
        <v>86</v>
      </c>
      <c r="H2" s="5" t="s">
        <v>23</v>
      </c>
      <c r="I2" s="2">
        <v>123700000</v>
      </c>
    </row>
    <row r="3" spans="1:9" ht="60" x14ac:dyDescent="0.25">
      <c r="A3" s="2" t="s">
        <v>85</v>
      </c>
      <c r="B3" s="63">
        <v>2019</v>
      </c>
      <c r="C3" s="6" t="s">
        <v>88</v>
      </c>
      <c r="D3" s="6" t="s">
        <v>199</v>
      </c>
      <c r="E3" s="6"/>
      <c r="F3" s="5" t="s">
        <v>9</v>
      </c>
      <c r="G3" s="5" t="s">
        <v>86</v>
      </c>
      <c r="H3" s="5" t="s">
        <v>23</v>
      </c>
      <c r="I3" s="2">
        <v>123700000</v>
      </c>
    </row>
    <row r="4" spans="1:9" ht="30" x14ac:dyDescent="0.25">
      <c r="A4" s="2" t="s">
        <v>85</v>
      </c>
      <c r="B4" s="63">
        <v>2019</v>
      </c>
      <c r="C4" s="6" t="s">
        <v>87</v>
      </c>
      <c r="D4" s="6" t="s">
        <v>199</v>
      </c>
      <c r="E4" s="6"/>
      <c r="F4" s="5" t="s">
        <v>9</v>
      </c>
      <c r="G4" s="5" t="s">
        <v>86</v>
      </c>
      <c r="H4" s="5" t="s">
        <v>23</v>
      </c>
      <c r="I4" s="2">
        <v>123700000</v>
      </c>
    </row>
    <row r="5" spans="1:9" ht="45" x14ac:dyDescent="0.25">
      <c r="A5" s="2" t="s">
        <v>48</v>
      </c>
      <c r="B5" s="63">
        <v>2019</v>
      </c>
      <c r="C5" s="6" t="s">
        <v>75</v>
      </c>
      <c r="D5" s="6" t="s">
        <v>199</v>
      </c>
      <c r="E5" s="6"/>
      <c r="F5" s="5" t="s">
        <v>9</v>
      </c>
      <c r="G5" s="5" t="s">
        <v>84</v>
      </c>
      <c r="H5" s="5" t="s">
        <v>51</v>
      </c>
      <c r="I5" s="2">
        <v>46310000</v>
      </c>
    </row>
    <row r="6" spans="1:9" ht="30" x14ac:dyDescent="0.25">
      <c r="A6" s="2" t="s">
        <v>48</v>
      </c>
      <c r="B6" s="63">
        <v>2019</v>
      </c>
      <c r="C6" s="6" t="s">
        <v>83</v>
      </c>
      <c r="D6" s="6" t="s">
        <v>199</v>
      </c>
      <c r="E6" s="6"/>
      <c r="F6" s="5" t="s">
        <v>9</v>
      </c>
      <c r="G6" s="5" t="s">
        <v>82</v>
      </c>
      <c r="H6" s="5" t="s">
        <v>81</v>
      </c>
      <c r="I6" s="2">
        <v>111400000</v>
      </c>
    </row>
    <row r="7" spans="1:9" ht="30" x14ac:dyDescent="0.25">
      <c r="A7" s="2" t="s">
        <v>48</v>
      </c>
      <c r="B7" s="63">
        <v>2019</v>
      </c>
      <c r="C7" s="6" t="s">
        <v>80</v>
      </c>
      <c r="D7" s="6" t="s">
        <v>200</v>
      </c>
      <c r="E7" s="6"/>
      <c r="F7" s="5" t="s">
        <v>12</v>
      </c>
      <c r="G7" s="5" t="s">
        <v>79</v>
      </c>
      <c r="H7" s="5" t="s">
        <v>51</v>
      </c>
      <c r="I7" s="2">
        <v>200000000</v>
      </c>
    </row>
    <row r="8" spans="1:9" x14ac:dyDescent="0.25">
      <c r="A8" s="2" t="s">
        <v>48</v>
      </c>
      <c r="B8" s="63">
        <v>2019</v>
      </c>
      <c r="C8" s="6" t="s">
        <v>77</v>
      </c>
      <c r="D8" s="6" t="s">
        <v>199</v>
      </c>
      <c r="E8" s="6"/>
      <c r="F8" s="5" t="s">
        <v>25</v>
      </c>
      <c r="G8" s="5" t="s">
        <v>55</v>
      </c>
      <c r="H8" s="5" t="s">
        <v>51</v>
      </c>
      <c r="I8" s="2">
        <v>75000000</v>
      </c>
    </row>
    <row r="9" spans="1:9" ht="45" x14ac:dyDescent="0.25">
      <c r="A9" s="2" t="s">
        <v>48</v>
      </c>
      <c r="B9" s="63">
        <v>2019</v>
      </c>
      <c r="C9" s="6" t="s">
        <v>54</v>
      </c>
      <c r="D9" s="6" t="s">
        <v>199</v>
      </c>
      <c r="E9" s="6"/>
      <c r="F9" s="5" t="s">
        <v>25</v>
      </c>
      <c r="G9" s="5" t="s">
        <v>76</v>
      </c>
      <c r="H9" s="5" t="s">
        <v>23</v>
      </c>
      <c r="I9" s="2">
        <v>142650000</v>
      </c>
    </row>
    <row r="10" spans="1:9" ht="45" x14ac:dyDescent="0.25">
      <c r="A10" s="2" t="s">
        <v>48</v>
      </c>
      <c r="B10" s="63">
        <v>2019</v>
      </c>
      <c r="C10" s="6" t="s">
        <v>75</v>
      </c>
      <c r="D10" s="6" t="s">
        <v>199</v>
      </c>
      <c r="E10" s="6"/>
      <c r="F10" s="5" t="s">
        <v>9</v>
      </c>
      <c r="G10" s="5" t="s">
        <v>49</v>
      </c>
      <c r="H10" s="5" t="s">
        <v>23</v>
      </c>
      <c r="I10" s="2">
        <v>151500000</v>
      </c>
    </row>
    <row r="11" spans="1:9" x14ac:dyDescent="0.25">
      <c r="A11" s="2" t="s">
        <v>48</v>
      </c>
      <c r="B11" s="63">
        <v>2019</v>
      </c>
      <c r="C11" s="6" t="s">
        <v>74</v>
      </c>
      <c r="D11" s="6" t="s">
        <v>199</v>
      </c>
      <c r="E11" s="6"/>
      <c r="F11" s="5" t="s">
        <v>73</v>
      </c>
      <c r="G11" s="5" t="s">
        <v>72</v>
      </c>
      <c r="H11" s="5" t="s">
        <v>40</v>
      </c>
      <c r="I11" s="2">
        <v>90000000</v>
      </c>
    </row>
    <row r="12" spans="1:9" ht="75" x14ac:dyDescent="0.25">
      <c r="A12" s="2" t="s">
        <v>48</v>
      </c>
      <c r="B12" s="63">
        <v>2019</v>
      </c>
      <c r="C12" s="6" t="s">
        <v>71</v>
      </c>
      <c r="D12" s="6" t="s">
        <v>199</v>
      </c>
      <c r="E12" s="6"/>
      <c r="F12" s="5" t="s">
        <v>46</v>
      </c>
      <c r="G12" s="5" t="s">
        <v>70</v>
      </c>
      <c r="H12" s="5" t="s">
        <v>40</v>
      </c>
      <c r="I12" s="2">
        <v>199943000</v>
      </c>
    </row>
    <row r="13" spans="1:9" ht="60" x14ac:dyDescent="0.25">
      <c r="A13" s="2" t="s">
        <v>48</v>
      </c>
      <c r="B13" s="63">
        <v>2019</v>
      </c>
      <c r="C13" s="6" t="s">
        <v>67</v>
      </c>
      <c r="D13" s="6" t="s">
        <v>199</v>
      </c>
      <c r="E13" s="6"/>
      <c r="F13" s="5" t="s">
        <v>46</v>
      </c>
      <c r="G13" s="5" t="s">
        <v>66</v>
      </c>
      <c r="H13" s="5" t="s">
        <v>40</v>
      </c>
      <c r="I13" s="2">
        <v>57485000</v>
      </c>
    </row>
    <row r="14" spans="1:9" ht="30" x14ac:dyDescent="0.25">
      <c r="A14" s="2" t="s">
        <v>48</v>
      </c>
      <c r="B14" s="63">
        <v>2019</v>
      </c>
      <c r="C14" s="6" t="s">
        <v>65</v>
      </c>
      <c r="D14" s="6" t="s">
        <v>199</v>
      </c>
      <c r="E14" s="6"/>
      <c r="F14" s="5" t="s">
        <v>6</v>
      </c>
      <c r="G14" s="5" t="s">
        <v>64</v>
      </c>
      <c r="H14" s="5" t="s">
        <v>40</v>
      </c>
      <c r="I14" s="2">
        <v>40000000</v>
      </c>
    </row>
    <row r="15" spans="1:9" x14ac:dyDescent="0.25">
      <c r="A15" s="2" t="s">
        <v>48</v>
      </c>
      <c r="B15" s="63">
        <v>2019</v>
      </c>
      <c r="C15" s="6" t="s">
        <v>63</v>
      </c>
      <c r="D15" s="6" t="s">
        <v>199</v>
      </c>
      <c r="E15" s="6"/>
      <c r="F15" s="5" t="s">
        <v>46</v>
      </c>
      <c r="G15" s="5" t="s">
        <v>59</v>
      </c>
      <c r="H15" s="5" t="s">
        <v>23</v>
      </c>
      <c r="I15" s="2">
        <v>83090000</v>
      </c>
    </row>
    <row r="16" spans="1:9" ht="30" x14ac:dyDescent="0.25">
      <c r="A16" s="2" t="s">
        <v>48</v>
      </c>
      <c r="B16" s="63">
        <v>2019</v>
      </c>
      <c r="C16" s="6" t="s">
        <v>62</v>
      </c>
      <c r="D16" s="6" t="s">
        <v>199</v>
      </c>
      <c r="E16" s="6"/>
      <c r="F16" s="5" t="s">
        <v>12</v>
      </c>
      <c r="G16" s="5" t="s">
        <v>61</v>
      </c>
      <c r="H16" s="5" t="s">
        <v>23</v>
      </c>
      <c r="I16" s="2">
        <v>87170000</v>
      </c>
    </row>
    <row r="17" spans="1:9" ht="45" x14ac:dyDescent="0.25">
      <c r="A17" s="2" t="s">
        <v>48</v>
      </c>
      <c r="B17" s="63">
        <v>2019</v>
      </c>
      <c r="C17" s="6" t="s">
        <v>60</v>
      </c>
      <c r="D17" s="6" t="s">
        <v>199</v>
      </c>
      <c r="E17" s="6"/>
      <c r="F17" s="5" t="s">
        <v>12</v>
      </c>
      <c r="G17" s="5" t="s">
        <v>59</v>
      </c>
      <c r="H17" s="5" t="s">
        <v>23</v>
      </c>
      <c r="I17" s="2">
        <v>40050000</v>
      </c>
    </row>
    <row r="18" spans="1:9" ht="30" x14ac:dyDescent="0.25">
      <c r="A18" s="2" t="s">
        <v>48</v>
      </c>
      <c r="B18" s="63">
        <v>2019</v>
      </c>
      <c r="C18" s="6" t="s">
        <v>58</v>
      </c>
      <c r="D18" s="6" t="s">
        <v>199</v>
      </c>
      <c r="E18" s="6"/>
      <c r="F18" s="5" t="s">
        <v>46</v>
      </c>
      <c r="G18" s="5" t="s">
        <v>57</v>
      </c>
      <c r="H18" s="5" t="s">
        <v>40</v>
      </c>
      <c r="I18" s="2">
        <v>134986750</v>
      </c>
    </row>
    <row r="19" spans="1:9" ht="30" x14ac:dyDescent="0.25">
      <c r="A19" s="2" t="s">
        <v>48</v>
      </c>
      <c r="B19" s="63">
        <v>2019</v>
      </c>
      <c r="C19" s="6" t="s">
        <v>56</v>
      </c>
      <c r="D19" s="6" t="s">
        <v>200</v>
      </c>
      <c r="E19" s="6"/>
      <c r="F19" s="5" t="s">
        <v>25</v>
      </c>
      <c r="G19" s="5" t="s">
        <v>55</v>
      </c>
      <c r="H19" s="5" t="s">
        <v>51</v>
      </c>
      <c r="I19" s="2">
        <v>75900000</v>
      </c>
    </row>
    <row r="20" spans="1:9" ht="45" x14ac:dyDescent="0.25">
      <c r="A20" s="2" t="s">
        <v>48</v>
      </c>
      <c r="B20" s="63">
        <v>2019</v>
      </c>
      <c r="C20" s="6" t="s">
        <v>54</v>
      </c>
      <c r="D20" s="6" t="s">
        <v>199</v>
      </c>
      <c r="E20" s="6"/>
      <c r="F20" s="5" t="s">
        <v>25</v>
      </c>
      <c r="G20" s="5" t="s">
        <v>53</v>
      </c>
      <c r="H20" s="5" t="s">
        <v>23</v>
      </c>
      <c r="I20" s="2">
        <v>194100000</v>
      </c>
    </row>
    <row r="21" spans="1:9" ht="45" x14ac:dyDescent="0.25">
      <c r="A21" s="2" t="s">
        <v>48</v>
      </c>
      <c r="B21" s="63">
        <v>2019</v>
      </c>
      <c r="C21" s="6" t="s">
        <v>50</v>
      </c>
      <c r="D21" s="6" t="s">
        <v>199</v>
      </c>
      <c r="E21" s="6"/>
      <c r="F21" s="5" t="s">
        <v>9</v>
      </c>
      <c r="G21" s="5" t="s">
        <v>52</v>
      </c>
      <c r="H21" s="5" t="s">
        <v>51</v>
      </c>
      <c r="I21" s="2">
        <v>37820000</v>
      </c>
    </row>
    <row r="22" spans="1:9" ht="45" x14ac:dyDescent="0.25">
      <c r="A22" s="2" t="s">
        <v>48</v>
      </c>
      <c r="B22" s="63">
        <v>2019</v>
      </c>
      <c r="C22" s="6" t="s">
        <v>50</v>
      </c>
      <c r="D22" s="6" t="s">
        <v>199</v>
      </c>
      <c r="E22" s="6"/>
      <c r="F22" s="5" t="s">
        <v>9</v>
      </c>
      <c r="G22" s="5" t="s">
        <v>49</v>
      </c>
      <c r="H22" s="5" t="s">
        <v>23</v>
      </c>
      <c r="I22" s="2">
        <v>112600000</v>
      </c>
    </row>
    <row r="23" spans="1:9" ht="30" x14ac:dyDescent="0.25">
      <c r="A23" s="2" t="s">
        <v>22</v>
      </c>
      <c r="B23" s="63">
        <v>2019</v>
      </c>
      <c r="C23" s="6" t="s">
        <v>69</v>
      </c>
      <c r="D23" s="6" t="s">
        <v>199</v>
      </c>
      <c r="E23" s="6"/>
      <c r="F23" s="5" t="s">
        <v>46</v>
      </c>
      <c r="G23" s="5" t="s">
        <v>68</v>
      </c>
      <c r="H23" s="5" t="s">
        <v>23</v>
      </c>
      <c r="I23" s="2">
        <v>100000000</v>
      </c>
    </row>
    <row r="24" spans="1:9" ht="60" x14ac:dyDescent="0.25">
      <c r="A24" s="2" t="s">
        <v>22</v>
      </c>
      <c r="B24" s="63">
        <v>2019</v>
      </c>
      <c r="C24" s="6" t="s">
        <v>47</v>
      </c>
      <c r="D24" s="6" t="s">
        <v>199</v>
      </c>
      <c r="E24" s="6"/>
      <c r="F24" s="5" t="s">
        <v>46</v>
      </c>
      <c r="G24" s="5" t="s">
        <v>45</v>
      </c>
      <c r="H24" s="5" t="s">
        <v>23</v>
      </c>
      <c r="I24" s="2">
        <v>199993500</v>
      </c>
    </row>
    <row r="25" spans="1:9" ht="30" x14ac:dyDescent="0.25">
      <c r="A25" s="2" t="s">
        <v>22</v>
      </c>
      <c r="B25" s="63">
        <v>2019</v>
      </c>
      <c r="C25" s="6" t="s">
        <v>44</v>
      </c>
      <c r="D25" s="6" t="s">
        <v>199</v>
      </c>
      <c r="E25" s="6"/>
      <c r="F25" s="5" t="s">
        <v>12</v>
      </c>
      <c r="G25" s="5" t="s">
        <v>43</v>
      </c>
      <c r="H25" s="5" t="s">
        <v>23</v>
      </c>
      <c r="I25" s="2">
        <v>87170000</v>
      </c>
    </row>
    <row r="26" spans="1:9" ht="30" x14ac:dyDescent="0.25">
      <c r="A26" s="2" t="s">
        <v>22</v>
      </c>
      <c r="B26" s="63">
        <v>2019</v>
      </c>
      <c r="C26" s="6" t="s">
        <v>42</v>
      </c>
      <c r="D26" s="6" t="s">
        <v>199</v>
      </c>
      <c r="E26" s="6"/>
      <c r="F26" s="5" t="s">
        <v>9</v>
      </c>
      <c r="G26" s="5" t="s">
        <v>41</v>
      </c>
      <c r="H26" s="5" t="s">
        <v>40</v>
      </c>
      <c r="I26" s="2">
        <v>80455000</v>
      </c>
    </row>
    <row r="27" spans="1:9" ht="75" x14ac:dyDescent="0.25">
      <c r="A27" s="2" t="s">
        <v>22</v>
      </c>
      <c r="B27" s="63">
        <v>2019</v>
      </c>
      <c r="C27" s="6" t="s">
        <v>39</v>
      </c>
      <c r="D27" s="6" t="s">
        <v>199</v>
      </c>
      <c r="E27" s="6"/>
      <c r="F27" s="5" t="s">
        <v>25</v>
      </c>
      <c r="G27" s="5" t="s">
        <v>38</v>
      </c>
      <c r="H27" s="5" t="s">
        <v>23</v>
      </c>
      <c r="I27" s="2">
        <v>120000000</v>
      </c>
    </row>
    <row r="28" spans="1:9" ht="45" x14ac:dyDescent="0.25">
      <c r="A28" s="2" t="s">
        <v>22</v>
      </c>
      <c r="B28" s="63">
        <v>2019</v>
      </c>
      <c r="C28" s="6" t="s">
        <v>37</v>
      </c>
      <c r="D28" s="6" t="s">
        <v>199</v>
      </c>
      <c r="E28" s="6"/>
      <c r="F28" s="5" t="s">
        <v>9</v>
      </c>
      <c r="G28" s="5" t="s">
        <v>36</v>
      </c>
      <c r="H28" s="5" t="s">
        <v>23</v>
      </c>
      <c r="I28" s="2">
        <v>188600200</v>
      </c>
    </row>
    <row r="29" spans="1:9" ht="45" x14ac:dyDescent="0.25">
      <c r="A29" s="2" t="s">
        <v>22</v>
      </c>
      <c r="B29" s="63">
        <v>2019</v>
      </c>
      <c r="C29" s="6" t="s">
        <v>35</v>
      </c>
      <c r="D29" s="6" t="s">
        <v>199</v>
      </c>
      <c r="E29" s="6"/>
      <c r="F29" s="5" t="s">
        <v>25</v>
      </c>
      <c r="G29" s="5" t="s">
        <v>33</v>
      </c>
      <c r="H29" s="5" t="s">
        <v>23</v>
      </c>
      <c r="I29" s="2">
        <v>93000000</v>
      </c>
    </row>
    <row r="30" spans="1:9" x14ac:dyDescent="0.25">
      <c r="A30" s="2" t="s">
        <v>22</v>
      </c>
      <c r="B30" s="63">
        <v>2019</v>
      </c>
      <c r="C30" s="6" t="s">
        <v>34</v>
      </c>
      <c r="D30" s="6" t="s">
        <v>199</v>
      </c>
      <c r="E30" s="6"/>
      <c r="F30" s="5" t="s">
        <v>25</v>
      </c>
      <c r="G30" s="5" t="s">
        <v>33</v>
      </c>
      <c r="H30" s="5" t="s">
        <v>23</v>
      </c>
      <c r="I30" s="2">
        <v>142000000</v>
      </c>
    </row>
    <row r="31" spans="1:9" ht="30" x14ac:dyDescent="0.25">
      <c r="A31" s="2" t="s">
        <v>22</v>
      </c>
      <c r="B31" s="63">
        <v>2019</v>
      </c>
      <c r="C31" s="6" t="s">
        <v>32</v>
      </c>
      <c r="D31" s="6" t="s">
        <v>199</v>
      </c>
      <c r="E31" s="6"/>
      <c r="F31" s="5" t="s">
        <v>25</v>
      </c>
      <c r="G31" s="5" t="s">
        <v>31</v>
      </c>
      <c r="H31" s="5" t="s">
        <v>23</v>
      </c>
      <c r="I31" s="2">
        <v>150000000</v>
      </c>
    </row>
    <row r="32" spans="1:9" ht="30" x14ac:dyDescent="0.25">
      <c r="A32" s="2" t="s">
        <v>22</v>
      </c>
      <c r="B32" s="63">
        <v>2019</v>
      </c>
      <c r="C32" s="6" t="s">
        <v>30</v>
      </c>
      <c r="D32" s="6" t="s">
        <v>199</v>
      </c>
      <c r="E32" s="6"/>
      <c r="F32" s="5" t="s">
        <v>25</v>
      </c>
      <c r="G32" s="5" t="s">
        <v>27</v>
      </c>
      <c r="H32" s="5" t="s">
        <v>23</v>
      </c>
      <c r="I32" s="2">
        <v>150000000</v>
      </c>
    </row>
    <row r="33" spans="1:9" ht="60" x14ac:dyDescent="0.25">
      <c r="A33" s="2" t="s">
        <v>22</v>
      </c>
      <c r="B33" s="63">
        <v>2019</v>
      </c>
      <c r="C33" s="6" t="s">
        <v>29</v>
      </c>
      <c r="D33" s="6" t="s">
        <v>199</v>
      </c>
      <c r="E33" s="6"/>
      <c r="F33" s="5" t="s">
        <v>25</v>
      </c>
      <c r="G33" s="5" t="s">
        <v>27</v>
      </c>
      <c r="H33" s="5" t="s">
        <v>23</v>
      </c>
      <c r="I33" s="2">
        <v>90000000</v>
      </c>
    </row>
    <row r="34" spans="1:9" ht="30" x14ac:dyDescent="0.25">
      <c r="A34" s="2" t="s">
        <v>22</v>
      </c>
      <c r="B34" s="63">
        <v>2019</v>
      </c>
      <c r="C34" s="6" t="s">
        <v>28</v>
      </c>
      <c r="D34" s="6" t="s">
        <v>199</v>
      </c>
      <c r="E34" s="6"/>
      <c r="F34" s="5" t="s">
        <v>25</v>
      </c>
      <c r="G34" s="5" t="s">
        <v>27</v>
      </c>
      <c r="H34" s="5" t="s">
        <v>23</v>
      </c>
      <c r="I34" s="2">
        <v>90000000</v>
      </c>
    </row>
    <row r="35" spans="1:9" ht="30" x14ac:dyDescent="0.25">
      <c r="A35" s="2" t="s">
        <v>22</v>
      </c>
      <c r="B35" s="63">
        <v>2019</v>
      </c>
      <c r="C35" s="6" t="s">
        <v>26</v>
      </c>
      <c r="D35" s="6" t="s">
        <v>199</v>
      </c>
      <c r="E35" s="6"/>
      <c r="F35" s="5" t="s">
        <v>25</v>
      </c>
      <c r="G35" s="4" t="s">
        <v>24</v>
      </c>
      <c r="H35" s="3" t="s">
        <v>23</v>
      </c>
      <c r="I35" s="2">
        <v>100000000</v>
      </c>
    </row>
    <row r="36" spans="1:9" s="44" customFormat="1" ht="45" x14ac:dyDescent="0.25">
      <c r="A36" s="2" t="s">
        <v>4</v>
      </c>
      <c r="B36" s="63">
        <v>2019</v>
      </c>
      <c r="C36" s="6" t="s">
        <v>21</v>
      </c>
      <c r="D36" s="6" t="s">
        <v>200</v>
      </c>
      <c r="E36" s="6" t="s">
        <v>201</v>
      </c>
      <c r="F36" s="5" t="s">
        <v>20</v>
      </c>
      <c r="G36" s="4" t="s">
        <v>19</v>
      </c>
      <c r="H36" s="3" t="s">
        <v>0</v>
      </c>
      <c r="I36" s="2">
        <v>490094000</v>
      </c>
    </row>
    <row r="37" spans="1:9" ht="30" x14ac:dyDescent="0.25">
      <c r="A37" s="2" t="s">
        <v>4</v>
      </c>
      <c r="B37" s="63">
        <v>2019</v>
      </c>
      <c r="C37" s="6" t="s">
        <v>18</v>
      </c>
      <c r="D37" s="6" t="s">
        <v>200</v>
      </c>
      <c r="E37" s="6" t="s">
        <v>201</v>
      </c>
      <c r="F37" s="5" t="s">
        <v>17</v>
      </c>
      <c r="G37" s="4" t="s">
        <v>14</v>
      </c>
      <c r="H37" s="3" t="s">
        <v>0</v>
      </c>
      <c r="I37" s="2">
        <v>489020000</v>
      </c>
    </row>
    <row r="38" spans="1:9" ht="30" x14ac:dyDescent="0.25">
      <c r="A38" s="2" t="s">
        <v>4</v>
      </c>
      <c r="B38" s="63">
        <v>2019</v>
      </c>
      <c r="C38" s="6" t="s">
        <v>16</v>
      </c>
      <c r="D38" s="6" t="s">
        <v>200</v>
      </c>
      <c r="E38" s="6" t="s">
        <v>201</v>
      </c>
      <c r="F38" s="5" t="s">
        <v>15</v>
      </c>
      <c r="G38" s="4" t="s">
        <v>14</v>
      </c>
      <c r="H38" s="3" t="s">
        <v>0</v>
      </c>
      <c r="I38" s="2">
        <v>496120000</v>
      </c>
    </row>
    <row r="39" spans="1:9" ht="30" x14ac:dyDescent="0.25">
      <c r="A39" s="2" t="s">
        <v>4</v>
      </c>
      <c r="B39" s="63">
        <v>2019</v>
      </c>
      <c r="C39" s="6" t="s">
        <v>13</v>
      </c>
      <c r="D39" s="6" t="s">
        <v>200</v>
      </c>
      <c r="E39" s="6" t="s">
        <v>201</v>
      </c>
      <c r="F39" s="5" t="s">
        <v>12</v>
      </c>
      <c r="G39" s="4" t="s">
        <v>11</v>
      </c>
      <c r="H39" s="3" t="s">
        <v>0</v>
      </c>
      <c r="I39" s="2">
        <v>470520000</v>
      </c>
    </row>
    <row r="40" spans="1:9" ht="30" x14ac:dyDescent="0.25">
      <c r="A40" s="2" t="s">
        <v>4</v>
      </c>
      <c r="B40" s="63">
        <v>2019</v>
      </c>
      <c r="C40" s="6" t="s">
        <v>10</v>
      </c>
      <c r="D40" s="6" t="s">
        <v>200</v>
      </c>
      <c r="E40" s="6" t="s">
        <v>201</v>
      </c>
      <c r="F40" s="5" t="s">
        <v>9</v>
      </c>
      <c r="G40" s="4" t="s">
        <v>8</v>
      </c>
      <c r="H40" s="3" t="s">
        <v>0</v>
      </c>
      <c r="I40" s="2">
        <v>479020000</v>
      </c>
    </row>
    <row r="41" spans="1:9" ht="30" x14ac:dyDescent="0.25">
      <c r="A41" s="2" t="s">
        <v>4</v>
      </c>
      <c r="B41" s="63">
        <v>2019</v>
      </c>
      <c r="C41" s="6" t="s">
        <v>7</v>
      </c>
      <c r="D41" s="6" t="s">
        <v>200</v>
      </c>
      <c r="E41" s="6" t="s">
        <v>201</v>
      </c>
      <c r="F41" s="5" t="s">
        <v>6</v>
      </c>
      <c r="G41" s="4" t="s">
        <v>5</v>
      </c>
      <c r="H41" s="3" t="s">
        <v>0</v>
      </c>
      <c r="I41" s="2">
        <v>498111991</v>
      </c>
    </row>
    <row r="42" spans="1:9" ht="30" x14ac:dyDescent="0.25">
      <c r="A42" s="2" t="s">
        <v>78</v>
      </c>
      <c r="B42" s="63">
        <v>2019</v>
      </c>
      <c r="C42" s="6" t="s">
        <v>3</v>
      </c>
      <c r="D42" s="6" t="s">
        <v>200</v>
      </c>
      <c r="E42" s="6" t="s">
        <v>202</v>
      </c>
      <c r="F42" s="5" t="s">
        <v>2</v>
      </c>
      <c r="G42" s="5" t="s">
        <v>1</v>
      </c>
      <c r="H42" s="1" t="s">
        <v>0</v>
      </c>
      <c r="I42" s="2">
        <v>120000000000</v>
      </c>
    </row>
    <row r="43" spans="1:9" ht="30" x14ac:dyDescent="0.25">
      <c r="A43" s="41" t="s">
        <v>192</v>
      </c>
      <c r="B43" s="63">
        <v>2019</v>
      </c>
      <c r="C43" s="42" t="s">
        <v>177</v>
      </c>
      <c r="D43" s="6" t="s">
        <v>200</v>
      </c>
      <c r="E43" s="6" t="s">
        <v>201</v>
      </c>
      <c r="F43" s="41" t="s">
        <v>183</v>
      </c>
      <c r="G43" s="42" t="s">
        <v>194</v>
      </c>
      <c r="H43" s="1" t="s">
        <v>0</v>
      </c>
      <c r="I43" s="43">
        <v>507000000</v>
      </c>
    </row>
    <row r="44" spans="1:9" ht="30" x14ac:dyDescent="0.25">
      <c r="A44" s="41" t="s">
        <v>192</v>
      </c>
      <c r="B44" s="63">
        <v>2019</v>
      </c>
      <c r="C44" s="42" t="s">
        <v>178</v>
      </c>
      <c r="D44" s="6" t="s">
        <v>200</v>
      </c>
      <c r="E44" s="6" t="s">
        <v>201</v>
      </c>
      <c r="F44" s="41" t="s">
        <v>162</v>
      </c>
      <c r="G44" s="42" t="s">
        <v>193</v>
      </c>
      <c r="H44" s="1" t="s">
        <v>0</v>
      </c>
      <c r="I44" s="43">
        <v>484000000</v>
      </c>
    </row>
    <row r="45" spans="1:9" ht="30" x14ac:dyDescent="0.25">
      <c r="A45" s="42" t="s">
        <v>184</v>
      </c>
      <c r="B45" s="63">
        <v>2019</v>
      </c>
      <c r="C45" s="42" t="s">
        <v>179</v>
      </c>
      <c r="D45" s="49" t="s">
        <v>200</v>
      </c>
      <c r="E45" s="49"/>
      <c r="F45" s="41" t="s">
        <v>161</v>
      </c>
      <c r="G45" s="42" t="s">
        <v>185</v>
      </c>
      <c r="H45" s="41" t="s">
        <v>81</v>
      </c>
      <c r="I45" s="43">
        <v>2489467000</v>
      </c>
    </row>
    <row r="46" spans="1:9" x14ac:dyDescent="0.25">
      <c r="A46" s="42" t="s">
        <v>184</v>
      </c>
      <c r="B46" s="63">
        <v>2019</v>
      </c>
      <c r="C46" s="42" t="s">
        <v>179</v>
      </c>
      <c r="D46" s="49" t="s">
        <v>200</v>
      </c>
      <c r="E46" s="49"/>
      <c r="F46" s="41" t="s">
        <v>161</v>
      </c>
      <c r="G46" s="41" t="s">
        <v>186</v>
      </c>
      <c r="H46" s="41" t="s">
        <v>81</v>
      </c>
      <c r="I46" s="43">
        <v>622675000</v>
      </c>
    </row>
    <row r="47" spans="1:9" x14ac:dyDescent="0.25">
      <c r="A47" s="41" t="s">
        <v>184</v>
      </c>
      <c r="B47" s="63">
        <v>2019</v>
      </c>
      <c r="C47" s="42" t="s">
        <v>180</v>
      </c>
      <c r="D47" s="42" t="s">
        <v>200</v>
      </c>
      <c r="E47" s="42"/>
      <c r="F47" s="41" t="s">
        <v>161</v>
      </c>
      <c r="G47" s="41" t="s">
        <v>187</v>
      </c>
      <c r="H47" s="41" t="s">
        <v>40</v>
      </c>
      <c r="I47" s="43">
        <v>2004658000</v>
      </c>
    </row>
    <row r="48" spans="1:9" ht="45" x14ac:dyDescent="0.25">
      <c r="A48" s="41" t="s">
        <v>184</v>
      </c>
      <c r="B48" s="63">
        <v>2019</v>
      </c>
      <c r="C48" s="42" t="s">
        <v>180</v>
      </c>
      <c r="D48" s="42" t="s">
        <v>200</v>
      </c>
      <c r="E48" s="42"/>
      <c r="F48" s="41" t="s">
        <v>161</v>
      </c>
      <c r="G48" s="41" t="s">
        <v>188</v>
      </c>
      <c r="H48" s="42" t="s">
        <v>197</v>
      </c>
      <c r="I48" s="43">
        <v>5011389000</v>
      </c>
    </row>
    <row r="49" spans="1:9" ht="45" x14ac:dyDescent="0.25">
      <c r="A49" s="41" t="s">
        <v>184</v>
      </c>
      <c r="B49" s="63">
        <v>2019</v>
      </c>
      <c r="C49" s="42" t="s">
        <v>98</v>
      </c>
      <c r="D49" s="42" t="s">
        <v>200</v>
      </c>
      <c r="E49" s="42"/>
      <c r="F49" s="41" t="s">
        <v>161</v>
      </c>
      <c r="G49" s="41" t="s">
        <v>189</v>
      </c>
      <c r="H49" s="42" t="s">
        <v>198</v>
      </c>
      <c r="I49" s="43">
        <v>4360647000</v>
      </c>
    </row>
    <row r="50" spans="1:9" x14ac:dyDescent="0.25">
      <c r="A50" s="41" t="s">
        <v>184</v>
      </c>
      <c r="B50" s="63">
        <v>2019</v>
      </c>
      <c r="C50" s="42" t="s">
        <v>195</v>
      </c>
      <c r="D50" s="42" t="s">
        <v>200</v>
      </c>
      <c r="E50" s="42"/>
      <c r="F50" s="41" t="s">
        <v>161</v>
      </c>
      <c r="G50" s="41" t="s">
        <v>196</v>
      </c>
      <c r="H50" s="41" t="s">
        <v>40</v>
      </c>
      <c r="I50" s="43">
        <v>2766798000</v>
      </c>
    </row>
    <row r="51" spans="1:9" ht="30" x14ac:dyDescent="0.25">
      <c r="A51" s="41" t="s">
        <v>184</v>
      </c>
      <c r="B51" s="63">
        <v>2019</v>
      </c>
      <c r="C51" s="42" t="s">
        <v>181</v>
      </c>
      <c r="D51" s="42" t="s">
        <v>203</v>
      </c>
      <c r="E51" s="42"/>
      <c r="F51" s="41" t="s">
        <v>25</v>
      </c>
      <c r="G51" s="42" t="s">
        <v>191</v>
      </c>
      <c r="H51" s="41" t="s">
        <v>81</v>
      </c>
      <c r="I51" s="43">
        <v>15000000000</v>
      </c>
    </row>
    <row r="52" spans="1:9" ht="30" x14ac:dyDescent="0.25">
      <c r="A52" s="41" t="s">
        <v>184</v>
      </c>
      <c r="B52" s="63">
        <v>2019</v>
      </c>
      <c r="C52" s="42" t="s">
        <v>182</v>
      </c>
      <c r="D52" s="42" t="s">
        <v>200</v>
      </c>
      <c r="E52" s="42" t="s">
        <v>201</v>
      </c>
      <c r="F52" s="41" t="s">
        <v>46</v>
      </c>
      <c r="G52" s="41" t="s">
        <v>190</v>
      </c>
      <c r="H52" s="41" t="s">
        <v>0</v>
      </c>
      <c r="I52" s="43">
        <v>518000000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40"/>
  <sheetViews>
    <sheetView topLeftCell="E1" zoomScale="106" zoomScaleNormal="106" workbookViewId="0">
      <selection activeCell="E3" sqref="E3:E4"/>
    </sheetView>
  </sheetViews>
  <sheetFormatPr defaultRowHeight="15" x14ac:dyDescent="0.25"/>
  <cols>
    <col min="1" max="1" width="9.140625" style="9"/>
    <col min="2" max="2" width="20.140625" style="15" customWidth="1"/>
    <col min="3" max="3" width="21.5703125" style="48" customWidth="1"/>
    <col min="4" max="4" width="17.42578125" style="9" customWidth="1"/>
    <col min="5" max="5" width="42.85546875" style="9" customWidth="1"/>
    <col min="6" max="6" width="22.85546875" style="9" customWidth="1"/>
    <col min="7" max="7" width="19.85546875" style="16" customWidth="1"/>
    <col min="8" max="8" width="9.140625" style="9"/>
    <col min="9" max="9" width="23" style="9" bestFit="1" customWidth="1"/>
    <col min="10" max="11" width="11.7109375" style="9" bestFit="1" customWidth="1"/>
    <col min="12" max="16384" width="9.140625" style="9"/>
  </cols>
  <sheetData>
    <row r="1" spans="1:7" x14ac:dyDescent="0.25">
      <c r="A1" s="8" t="s">
        <v>97</v>
      </c>
      <c r="B1" s="13"/>
      <c r="C1" s="45"/>
      <c r="D1" s="8"/>
    </row>
    <row r="3" spans="1:7" x14ac:dyDescent="0.25">
      <c r="A3" s="57" t="s">
        <v>96</v>
      </c>
      <c r="B3" s="59" t="s">
        <v>90</v>
      </c>
      <c r="C3" s="61" t="s">
        <v>95</v>
      </c>
      <c r="D3" s="57" t="s">
        <v>94</v>
      </c>
      <c r="E3" s="57" t="s">
        <v>93</v>
      </c>
      <c r="F3" s="57" t="s">
        <v>92</v>
      </c>
      <c r="G3" s="55" t="s">
        <v>91</v>
      </c>
    </row>
    <row r="4" spans="1:7" x14ac:dyDescent="0.25">
      <c r="A4" s="58"/>
      <c r="B4" s="60"/>
      <c r="C4" s="62"/>
      <c r="D4" s="58"/>
      <c r="E4" s="58"/>
      <c r="F4" s="58"/>
      <c r="G4" s="56"/>
    </row>
    <row r="5" spans="1:7" x14ac:dyDescent="0.25">
      <c r="A5" s="10">
        <v>1</v>
      </c>
      <c r="B5" s="12" t="s">
        <v>158</v>
      </c>
      <c r="C5" s="46" t="s">
        <v>98</v>
      </c>
      <c r="D5" s="5" t="s">
        <v>161</v>
      </c>
      <c r="E5" s="12" t="s">
        <v>129</v>
      </c>
      <c r="F5" s="5" t="s">
        <v>23</v>
      </c>
      <c r="G5" s="17">
        <v>91100000</v>
      </c>
    </row>
    <row r="6" spans="1:7" ht="38.25" x14ac:dyDescent="0.25">
      <c r="A6" s="10">
        <v>2</v>
      </c>
      <c r="B6" s="12" t="s">
        <v>158</v>
      </c>
      <c r="C6" s="46" t="s">
        <v>99</v>
      </c>
      <c r="D6" s="5" t="s">
        <v>162</v>
      </c>
      <c r="E6" s="12" t="s">
        <v>130</v>
      </c>
      <c r="F6" s="5" t="s">
        <v>40</v>
      </c>
      <c r="G6" s="17">
        <v>481100000</v>
      </c>
    </row>
    <row r="7" spans="1:7" ht="25.5" x14ac:dyDescent="0.25">
      <c r="A7" s="10">
        <v>3</v>
      </c>
      <c r="B7" s="12" t="s">
        <v>158</v>
      </c>
      <c r="C7" s="46" t="s">
        <v>100</v>
      </c>
      <c r="D7" s="5" t="s">
        <v>12</v>
      </c>
      <c r="E7" s="12" t="s">
        <v>131</v>
      </c>
      <c r="F7" s="5" t="s">
        <v>155</v>
      </c>
      <c r="G7" s="17">
        <v>119400000</v>
      </c>
    </row>
    <row r="8" spans="1:7" ht="25.5" x14ac:dyDescent="0.25">
      <c r="A8" s="10">
        <v>4</v>
      </c>
      <c r="B8" s="12" t="s">
        <v>158</v>
      </c>
      <c r="C8" s="46" t="s">
        <v>101</v>
      </c>
      <c r="D8" s="5" t="s">
        <v>6</v>
      </c>
      <c r="E8" s="12" t="s">
        <v>132</v>
      </c>
      <c r="F8" s="5" t="s">
        <v>81</v>
      </c>
      <c r="G8" s="17">
        <v>195000000</v>
      </c>
    </row>
    <row r="9" spans="1:7" x14ac:dyDescent="0.25">
      <c r="A9" s="10">
        <v>5</v>
      </c>
      <c r="B9" s="12" t="s">
        <v>158</v>
      </c>
      <c r="C9" s="46" t="s">
        <v>102</v>
      </c>
      <c r="D9" s="5" t="s">
        <v>73</v>
      </c>
      <c r="E9" s="12" t="s">
        <v>133</v>
      </c>
      <c r="F9" s="5" t="s">
        <v>23</v>
      </c>
      <c r="G9" s="17">
        <v>99000000</v>
      </c>
    </row>
    <row r="10" spans="1:7" ht="25.5" x14ac:dyDescent="0.25">
      <c r="A10" s="10">
        <v>6</v>
      </c>
      <c r="B10" s="12" t="s">
        <v>158</v>
      </c>
      <c r="C10" s="46" t="s">
        <v>103</v>
      </c>
      <c r="D10" s="5" t="s">
        <v>12</v>
      </c>
      <c r="E10" s="12" t="s">
        <v>134</v>
      </c>
      <c r="F10" s="5" t="s">
        <v>40</v>
      </c>
      <c r="G10" s="17">
        <v>54152000</v>
      </c>
    </row>
    <row r="11" spans="1:7" x14ac:dyDescent="0.25">
      <c r="A11" s="10">
        <v>7</v>
      </c>
      <c r="B11" s="12" t="s">
        <v>158</v>
      </c>
      <c r="C11" s="46" t="s">
        <v>104</v>
      </c>
      <c r="D11" s="5" t="s">
        <v>163</v>
      </c>
      <c r="E11" s="12" t="s">
        <v>135</v>
      </c>
      <c r="F11" s="5" t="s">
        <v>155</v>
      </c>
      <c r="G11" s="17">
        <v>162530000</v>
      </c>
    </row>
    <row r="12" spans="1:7" x14ac:dyDescent="0.25">
      <c r="A12" s="10">
        <v>8</v>
      </c>
      <c r="B12" s="12" t="s">
        <v>158</v>
      </c>
      <c r="C12" s="46" t="s">
        <v>105</v>
      </c>
      <c r="D12" s="5" t="s">
        <v>163</v>
      </c>
      <c r="E12" s="12" t="s">
        <v>136</v>
      </c>
      <c r="F12" s="5" t="s">
        <v>155</v>
      </c>
      <c r="G12" s="17">
        <v>131140000</v>
      </c>
    </row>
    <row r="13" spans="1:7" ht="25.5" x14ac:dyDescent="0.25">
      <c r="A13" s="10">
        <v>9</v>
      </c>
      <c r="B13" s="12" t="s">
        <v>158</v>
      </c>
      <c r="C13" s="46" t="s">
        <v>106</v>
      </c>
      <c r="D13" s="5" t="s">
        <v>12</v>
      </c>
      <c r="E13" s="12" t="s">
        <v>137</v>
      </c>
      <c r="F13" s="5" t="s">
        <v>155</v>
      </c>
      <c r="G13" s="17">
        <v>152500000</v>
      </c>
    </row>
    <row r="14" spans="1:7" ht="25.5" x14ac:dyDescent="0.25">
      <c r="A14" s="10">
        <v>10</v>
      </c>
      <c r="B14" s="12" t="s">
        <v>158</v>
      </c>
      <c r="C14" s="46" t="s">
        <v>107</v>
      </c>
      <c r="D14" s="5" t="s">
        <v>9</v>
      </c>
      <c r="E14" s="12" t="s">
        <v>138</v>
      </c>
      <c r="F14" s="5" t="s">
        <v>23</v>
      </c>
      <c r="G14" s="17">
        <v>500000000</v>
      </c>
    </row>
    <row r="15" spans="1:7" ht="38.25" x14ac:dyDescent="0.25">
      <c r="A15" s="10">
        <v>11</v>
      </c>
      <c r="B15" s="12" t="s">
        <v>158</v>
      </c>
      <c r="C15" s="46" t="s">
        <v>108</v>
      </c>
      <c r="D15" s="5" t="s">
        <v>164</v>
      </c>
      <c r="E15" s="12" t="s">
        <v>139</v>
      </c>
      <c r="F15" s="5" t="s">
        <v>23</v>
      </c>
      <c r="G15" s="17">
        <v>500000000</v>
      </c>
    </row>
    <row r="16" spans="1:7" x14ac:dyDescent="0.25">
      <c r="A16" s="10">
        <v>12</v>
      </c>
      <c r="B16" s="12" t="s">
        <v>158</v>
      </c>
      <c r="C16" s="46" t="s">
        <v>109</v>
      </c>
      <c r="D16" s="5" t="s">
        <v>46</v>
      </c>
      <c r="E16" s="12" t="s">
        <v>140</v>
      </c>
      <c r="F16" s="5" t="s">
        <v>81</v>
      </c>
      <c r="G16" s="17">
        <v>474830000</v>
      </c>
    </row>
    <row r="17" spans="1:9" ht="25.5" x14ac:dyDescent="0.25">
      <c r="A17" s="10">
        <v>13</v>
      </c>
      <c r="B17" s="12" t="s">
        <v>158</v>
      </c>
      <c r="C17" s="46" t="s">
        <v>110</v>
      </c>
      <c r="D17" s="5" t="s">
        <v>9</v>
      </c>
      <c r="E17" s="12" t="s">
        <v>141</v>
      </c>
      <c r="F17" s="5" t="s">
        <v>155</v>
      </c>
      <c r="G17" s="17">
        <v>65500000</v>
      </c>
    </row>
    <row r="18" spans="1:9" ht="25.5" x14ac:dyDescent="0.25">
      <c r="A18" s="10">
        <v>14</v>
      </c>
      <c r="B18" s="12" t="s">
        <v>158</v>
      </c>
      <c r="C18" s="46" t="s">
        <v>111</v>
      </c>
      <c r="D18" s="5" t="s">
        <v>162</v>
      </c>
      <c r="E18" s="12" t="s">
        <v>142</v>
      </c>
      <c r="F18" s="5" t="s">
        <v>23</v>
      </c>
      <c r="G18" s="17">
        <v>16852000</v>
      </c>
    </row>
    <row r="19" spans="1:9" ht="25.5" x14ac:dyDescent="0.25">
      <c r="A19" s="10">
        <v>15</v>
      </c>
      <c r="B19" s="12" t="s">
        <v>158</v>
      </c>
      <c r="C19" s="46" t="s">
        <v>112</v>
      </c>
      <c r="D19" s="5" t="s">
        <v>162</v>
      </c>
      <c r="E19" s="12" t="s">
        <v>143</v>
      </c>
      <c r="F19" s="5" t="s">
        <v>51</v>
      </c>
      <c r="G19" s="17">
        <v>45000000</v>
      </c>
    </row>
    <row r="20" spans="1:9" x14ac:dyDescent="0.25">
      <c r="A20" s="10">
        <v>16</v>
      </c>
      <c r="B20" s="12" t="s">
        <v>158</v>
      </c>
      <c r="C20" s="46" t="s">
        <v>113</v>
      </c>
      <c r="D20" s="5" t="s">
        <v>6</v>
      </c>
      <c r="E20" s="12" t="s">
        <v>144</v>
      </c>
      <c r="F20" s="5" t="s">
        <v>155</v>
      </c>
      <c r="G20" s="17">
        <v>3350156000</v>
      </c>
    </row>
    <row r="21" spans="1:9" ht="25.5" x14ac:dyDescent="0.25">
      <c r="A21" s="10">
        <v>17</v>
      </c>
      <c r="B21" s="12" t="s">
        <v>158</v>
      </c>
      <c r="C21" s="46" t="s">
        <v>114</v>
      </c>
      <c r="D21" s="5" t="s">
        <v>12</v>
      </c>
      <c r="E21" s="12" t="s">
        <v>145</v>
      </c>
      <c r="F21" s="5" t="s">
        <v>51</v>
      </c>
      <c r="G21" s="17">
        <v>198640000</v>
      </c>
    </row>
    <row r="22" spans="1:9" ht="25.5" x14ac:dyDescent="0.25">
      <c r="A22" s="10">
        <v>18</v>
      </c>
      <c r="B22" s="12" t="s">
        <v>158</v>
      </c>
      <c r="C22" s="46" t="s">
        <v>115</v>
      </c>
      <c r="D22" s="5" t="s">
        <v>9</v>
      </c>
      <c r="E22" s="12" t="s">
        <v>86</v>
      </c>
      <c r="F22" s="5" t="s">
        <v>155</v>
      </c>
      <c r="G22" s="17">
        <v>62500000</v>
      </c>
    </row>
    <row r="23" spans="1:9" ht="25.5" x14ac:dyDescent="0.25">
      <c r="A23" s="10">
        <v>19</v>
      </c>
      <c r="B23" s="12" t="s">
        <v>158</v>
      </c>
      <c r="C23" s="46" t="s">
        <v>116</v>
      </c>
      <c r="D23" s="5" t="s">
        <v>73</v>
      </c>
      <c r="E23" s="12" t="s">
        <v>146</v>
      </c>
      <c r="F23" s="5" t="s">
        <v>155</v>
      </c>
      <c r="G23" s="17">
        <v>126500000</v>
      </c>
    </row>
    <row r="24" spans="1:9" ht="25.5" x14ac:dyDescent="0.25">
      <c r="A24" s="10">
        <v>20</v>
      </c>
      <c r="B24" s="12" t="s">
        <v>158</v>
      </c>
      <c r="C24" s="46" t="s">
        <v>117</v>
      </c>
      <c r="D24" s="5" t="s">
        <v>73</v>
      </c>
      <c r="E24" s="12" t="s">
        <v>147</v>
      </c>
      <c r="F24" s="5" t="s">
        <v>155</v>
      </c>
      <c r="G24" s="17">
        <v>471350000</v>
      </c>
    </row>
    <row r="25" spans="1:9" x14ac:dyDescent="0.25">
      <c r="A25" s="10">
        <v>21</v>
      </c>
      <c r="B25" s="12" t="s">
        <v>158</v>
      </c>
      <c r="C25" s="46" t="s">
        <v>118</v>
      </c>
      <c r="D25" s="5" t="s">
        <v>163</v>
      </c>
      <c r="E25" s="12" t="s">
        <v>148</v>
      </c>
      <c r="F25" s="5" t="s">
        <v>51</v>
      </c>
      <c r="G25" s="17">
        <v>68200000</v>
      </c>
    </row>
    <row r="26" spans="1:9" x14ac:dyDescent="0.25">
      <c r="A26" s="10">
        <v>22</v>
      </c>
      <c r="B26" s="12" t="s">
        <v>158</v>
      </c>
      <c r="C26" s="46" t="s">
        <v>119</v>
      </c>
      <c r="D26" s="5" t="s">
        <v>73</v>
      </c>
      <c r="E26" s="12" t="s">
        <v>149</v>
      </c>
      <c r="F26" s="5" t="s">
        <v>81</v>
      </c>
      <c r="G26" s="17">
        <v>494500000</v>
      </c>
    </row>
    <row r="27" spans="1:9" x14ac:dyDescent="0.25">
      <c r="A27" s="10">
        <v>23</v>
      </c>
      <c r="B27" s="12" t="s">
        <v>158</v>
      </c>
      <c r="C27" s="46" t="s">
        <v>120</v>
      </c>
      <c r="D27" s="5" t="s">
        <v>73</v>
      </c>
      <c r="E27" s="12" t="s">
        <v>150</v>
      </c>
      <c r="F27" s="5" t="s">
        <v>51</v>
      </c>
      <c r="G27" s="17">
        <v>90000000</v>
      </c>
    </row>
    <row r="28" spans="1:9" x14ac:dyDescent="0.25">
      <c r="A28" s="10"/>
      <c r="B28" s="12"/>
      <c r="C28" s="46" t="s">
        <v>121</v>
      </c>
      <c r="D28" s="5"/>
      <c r="E28" s="12" t="s">
        <v>151</v>
      </c>
      <c r="F28" s="5" t="s">
        <v>81</v>
      </c>
      <c r="G28" s="17">
        <v>199950000</v>
      </c>
    </row>
    <row r="29" spans="1:9" x14ac:dyDescent="0.25">
      <c r="A29" s="10">
        <v>24</v>
      </c>
      <c r="B29" s="12" t="s">
        <v>158</v>
      </c>
      <c r="C29" s="46" t="s">
        <v>122</v>
      </c>
      <c r="D29" s="5" t="s">
        <v>9</v>
      </c>
      <c r="E29" s="12" t="s">
        <v>141</v>
      </c>
      <c r="F29" s="5" t="s">
        <v>155</v>
      </c>
      <c r="G29" s="17">
        <v>62500000</v>
      </c>
    </row>
    <row r="30" spans="1:9" x14ac:dyDescent="0.25">
      <c r="A30" s="10">
        <v>25</v>
      </c>
      <c r="B30" s="14" t="s">
        <v>158</v>
      </c>
      <c r="C30" s="47" t="s">
        <v>123</v>
      </c>
      <c r="D30" s="5" t="s">
        <v>12</v>
      </c>
      <c r="E30" s="5" t="s">
        <v>152</v>
      </c>
      <c r="F30" s="5" t="s">
        <v>40</v>
      </c>
      <c r="G30" s="17">
        <v>196673000</v>
      </c>
    </row>
    <row r="31" spans="1:9" x14ac:dyDescent="0.25">
      <c r="A31" s="10">
        <v>26</v>
      </c>
      <c r="B31" s="14" t="s">
        <v>158</v>
      </c>
      <c r="C31" s="47" t="s">
        <v>124</v>
      </c>
      <c r="D31" s="5" t="s">
        <v>6</v>
      </c>
      <c r="E31" s="5" t="s">
        <v>153</v>
      </c>
      <c r="F31" s="5" t="s">
        <v>81</v>
      </c>
      <c r="G31" s="17">
        <v>494450000</v>
      </c>
      <c r="I31" s="9">
        <f>32-7</f>
        <v>25</v>
      </c>
    </row>
    <row r="32" spans="1:9" x14ac:dyDescent="0.25">
      <c r="A32" s="10">
        <v>27</v>
      </c>
      <c r="B32" s="12" t="s">
        <v>158</v>
      </c>
      <c r="C32" s="46" t="s">
        <v>125</v>
      </c>
      <c r="D32" s="5" t="s">
        <v>46</v>
      </c>
      <c r="E32" s="12" t="s">
        <v>160</v>
      </c>
      <c r="F32" s="5" t="s">
        <v>23</v>
      </c>
      <c r="G32" s="17">
        <v>150000000</v>
      </c>
    </row>
    <row r="33" spans="1:7" ht="38.25" x14ac:dyDescent="0.25">
      <c r="A33" s="10">
        <v>28</v>
      </c>
      <c r="B33" s="12" t="s">
        <v>158</v>
      </c>
      <c r="C33" s="46" t="s">
        <v>88</v>
      </c>
      <c r="D33" s="5" t="s">
        <v>9</v>
      </c>
      <c r="E33" s="12" t="s">
        <v>159</v>
      </c>
      <c r="F33" s="5" t="s">
        <v>40</v>
      </c>
      <c r="G33" s="17">
        <v>82520000</v>
      </c>
    </row>
    <row r="34" spans="1:7" ht="25.5" x14ac:dyDescent="0.25">
      <c r="A34" s="10">
        <v>29</v>
      </c>
      <c r="B34" s="12" t="s">
        <v>158</v>
      </c>
      <c r="C34" s="46" t="s">
        <v>126</v>
      </c>
      <c r="D34" s="5" t="s">
        <v>161</v>
      </c>
      <c r="E34" s="12" t="s">
        <v>154</v>
      </c>
      <c r="F34" s="5" t="s">
        <v>81</v>
      </c>
      <c r="G34" s="17">
        <v>192070000</v>
      </c>
    </row>
    <row r="35" spans="1:7" x14ac:dyDescent="0.25">
      <c r="A35" s="10">
        <v>30</v>
      </c>
      <c r="B35" s="12" t="s">
        <v>158</v>
      </c>
      <c r="C35" s="46" t="s">
        <v>127</v>
      </c>
      <c r="D35" s="5" t="s">
        <v>165</v>
      </c>
      <c r="E35" s="12" t="s">
        <v>156</v>
      </c>
      <c r="F35" s="5" t="s">
        <v>155</v>
      </c>
      <c r="G35" s="17">
        <v>1131000000</v>
      </c>
    </row>
    <row r="36" spans="1:7" ht="38.25" x14ac:dyDescent="0.25">
      <c r="A36" s="10">
        <v>31</v>
      </c>
      <c r="B36" s="12" t="s">
        <v>158</v>
      </c>
      <c r="C36" s="46" t="s">
        <v>128</v>
      </c>
      <c r="D36" s="5" t="s">
        <v>165</v>
      </c>
      <c r="E36" s="12" t="s">
        <v>157</v>
      </c>
      <c r="F36" s="3" t="s">
        <v>155</v>
      </c>
      <c r="G36" s="17">
        <v>1425000000</v>
      </c>
    </row>
    <row r="37" spans="1:7" s="11" customFormat="1" x14ac:dyDescent="0.25">
      <c r="A37" s="52"/>
      <c r="B37" s="53"/>
      <c r="C37" s="53"/>
      <c r="D37" s="53"/>
      <c r="E37" s="53"/>
      <c r="F37" s="54"/>
      <c r="G37" s="18">
        <f>SUM(G5:G36)</f>
        <v>11884113000</v>
      </c>
    </row>
    <row r="38" spans="1:7" x14ac:dyDescent="0.25">
      <c r="A38" s="52"/>
      <c r="B38" s="53"/>
      <c r="C38" s="53"/>
      <c r="D38" s="53"/>
      <c r="E38" s="53"/>
      <c r="F38" s="54"/>
      <c r="G38" s="19">
        <f>G37-G28</f>
        <v>11684163000</v>
      </c>
    </row>
    <row r="40" spans="1:7" x14ac:dyDescent="0.25">
      <c r="B40" s="15">
        <f>31-9</f>
        <v>22</v>
      </c>
    </row>
  </sheetData>
  <autoFilter ref="A3:G38" xr:uid="{00000000-0009-0000-0000-000001000000}"/>
  <mergeCells count="9">
    <mergeCell ref="A38:F38"/>
    <mergeCell ref="A37:F37"/>
    <mergeCell ref="G3:G4"/>
    <mergeCell ref="A3:A4"/>
    <mergeCell ref="B3:B4"/>
    <mergeCell ref="C3:C4"/>
    <mergeCell ref="D3:D4"/>
    <mergeCell ref="E3:E4"/>
    <mergeCell ref="F3:F4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33"/>
  <sheetViews>
    <sheetView zoomScale="106" zoomScaleNormal="106" workbookViewId="0">
      <selection activeCell="H35" sqref="H35"/>
    </sheetView>
  </sheetViews>
  <sheetFormatPr defaultRowHeight="15" x14ac:dyDescent="0.25"/>
  <cols>
    <col min="1" max="1" width="22.7109375" bestFit="1" customWidth="1"/>
    <col min="2" max="2" width="17" style="20" bestFit="1" customWidth="1"/>
    <col min="3" max="3" width="18.7109375" style="20" bestFit="1" customWidth="1"/>
    <col min="4" max="4" width="17" bestFit="1" customWidth="1"/>
    <col min="5" max="5" width="18" customWidth="1"/>
  </cols>
  <sheetData>
    <row r="1" spans="1:7" x14ac:dyDescent="0.25">
      <c r="A1" s="7" t="s">
        <v>173</v>
      </c>
      <c r="B1" s="29">
        <v>177130000000</v>
      </c>
    </row>
    <row r="2" spans="1:7" x14ac:dyDescent="0.25">
      <c r="A2" s="7"/>
    </row>
    <row r="3" spans="1:7" ht="30" x14ac:dyDescent="0.25">
      <c r="A3" s="27" t="s">
        <v>175</v>
      </c>
      <c r="B3" s="26" t="s">
        <v>167</v>
      </c>
      <c r="C3" s="30">
        <v>2019</v>
      </c>
      <c r="D3" s="27" t="s">
        <v>168</v>
      </c>
      <c r="E3" s="35" t="s">
        <v>176</v>
      </c>
    </row>
    <row r="4" spans="1:7" x14ac:dyDescent="0.25">
      <c r="A4" s="22" t="s">
        <v>0</v>
      </c>
      <c r="B4" s="23">
        <v>7260076000</v>
      </c>
      <c r="C4" s="28">
        <v>122922885991</v>
      </c>
      <c r="D4" s="24">
        <f>SUM(B4:C4)</f>
        <v>130182961991</v>
      </c>
      <c r="E4" s="36">
        <f>D4/B1*100%</f>
        <v>0.73495716135606615</v>
      </c>
      <c r="G4" s="34"/>
    </row>
    <row r="5" spans="1:7" x14ac:dyDescent="0.25">
      <c r="A5" s="22" t="s">
        <v>23</v>
      </c>
      <c r="B5" s="23">
        <v>1356952000</v>
      </c>
      <c r="C5" s="23">
        <v>2693023700</v>
      </c>
      <c r="D5" s="24">
        <f t="shared" ref="D5:D9" si="0">SUM(B5:C5)</f>
        <v>4049975700</v>
      </c>
      <c r="E5" s="36">
        <f>D5/B1*100%</f>
        <v>2.2864425563145711E-2</v>
      </c>
    </row>
    <row r="6" spans="1:7" x14ac:dyDescent="0.25">
      <c r="A6" s="22" t="s">
        <v>81</v>
      </c>
      <c r="B6" s="23">
        <f>2050800000-199950000</f>
        <v>1850850000</v>
      </c>
      <c r="C6" s="23">
        <v>111400000</v>
      </c>
      <c r="D6" s="24">
        <f t="shared" si="0"/>
        <v>1962250000</v>
      </c>
      <c r="E6" s="36">
        <f>D6/B1*100%</f>
        <v>1.1078021791904251E-2</v>
      </c>
    </row>
    <row r="7" spans="1:7" x14ac:dyDescent="0.25">
      <c r="A7" s="22" t="s">
        <v>166</v>
      </c>
      <c r="B7" s="23">
        <v>0</v>
      </c>
      <c r="C7" s="23">
        <v>0</v>
      </c>
      <c r="D7" s="24">
        <f t="shared" si="0"/>
        <v>0</v>
      </c>
      <c r="E7" s="36"/>
    </row>
    <row r="8" spans="1:7" x14ac:dyDescent="0.25">
      <c r="A8" s="22" t="s">
        <v>51</v>
      </c>
      <c r="B8" s="23">
        <v>401840000</v>
      </c>
      <c r="C8" s="23">
        <v>435030000</v>
      </c>
      <c r="D8" s="24">
        <f t="shared" si="0"/>
        <v>836870000</v>
      </c>
      <c r="E8" s="36">
        <f>D8/B1*100%</f>
        <v>4.7246090442048215E-3</v>
      </c>
    </row>
    <row r="9" spans="1:7" x14ac:dyDescent="0.25">
      <c r="A9" s="22" t="s">
        <v>40</v>
      </c>
      <c r="B9" s="23">
        <v>814445000</v>
      </c>
      <c r="C9" s="23">
        <v>602869750</v>
      </c>
      <c r="D9" s="24">
        <f t="shared" si="0"/>
        <v>1417314750</v>
      </c>
      <c r="E9" s="36">
        <f>D9/B1*100%</f>
        <v>8.0015511206458535E-3</v>
      </c>
    </row>
    <row r="10" spans="1:7" x14ac:dyDescent="0.25">
      <c r="A10" s="32" t="s">
        <v>168</v>
      </c>
      <c r="B10" s="23"/>
      <c r="C10" s="23"/>
      <c r="D10" s="33">
        <f>SUM(D4:D9)</f>
        <v>138449372441</v>
      </c>
      <c r="E10" s="37">
        <f>SUM(E4:E9)</f>
        <v>0.78162576887596669</v>
      </c>
    </row>
    <row r="11" spans="1:7" x14ac:dyDescent="0.25">
      <c r="D11" s="21"/>
    </row>
    <row r="12" spans="1:7" ht="30" x14ac:dyDescent="0.25">
      <c r="A12" s="27" t="s">
        <v>169</v>
      </c>
      <c r="B12" s="26" t="s">
        <v>167</v>
      </c>
      <c r="C12" s="30">
        <v>2019</v>
      </c>
      <c r="D12" s="27" t="s">
        <v>168</v>
      </c>
      <c r="E12" s="35" t="s">
        <v>174</v>
      </c>
    </row>
    <row r="13" spans="1:7" x14ac:dyDescent="0.25">
      <c r="A13" s="22" t="s">
        <v>165</v>
      </c>
      <c r="B13" s="23">
        <v>2556000000</v>
      </c>
      <c r="C13" s="23">
        <v>0</v>
      </c>
      <c r="D13" s="24">
        <f>SUM(B13:C13)</f>
        <v>2556000000</v>
      </c>
      <c r="E13" s="38">
        <f>D13/B1*100%</f>
        <v>1.4430079602551799E-2</v>
      </c>
    </row>
    <row r="14" spans="1:7" x14ac:dyDescent="0.25">
      <c r="A14" s="22" t="s">
        <v>9</v>
      </c>
      <c r="B14" s="23">
        <v>773020000</v>
      </c>
      <c r="C14" s="23">
        <v>1578805200</v>
      </c>
      <c r="D14" s="24">
        <f t="shared" ref="D14:D25" si="1">SUM(B14:C14)</f>
        <v>2351825200</v>
      </c>
      <c r="E14" s="38">
        <f>D14/B1*100%</f>
        <v>1.3277396262631965E-2</v>
      </c>
    </row>
    <row r="15" spans="1:7" x14ac:dyDescent="0.25">
      <c r="A15" s="22" t="s">
        <v>17</v>
      </c>
      <c r="B15" s="23">
        <v>0</v>
      </c>
      <c r="C15" s="23">
        <v>489020000</v>
      </c>
      <c r="D15" s="24">
        <f t="shared" si="1"/>
        <v>489020000</v>
      </c>
      <c r="E15" s="38">
        <f>D15/B1*100%</f>
        <v>2.7607971546321909E-3</v>
      </c>
    </row>
    <row r="16" spans="1:7" x14ac:dyDescent="0.25">
      <c r="A16" s="22" t="s">
        <v>25</v>
      </c>
      <c r="B16" s="23">
        <v>0</v>
      </c>
      <c r="C16" s="23">
        <v>1422650000</v>
      </c>
      <c r="D16" s="24">
        <f t="shared" si="1"/>
        <v>1422650000</v>
      </c>
      <c r="E16" s="38">
        <f>D16/B1*100%</f>
        <v>8.0316716535877609E-3</v>
      </c>
    </row>
    <row r="17" spans="1:5" x14ac:dyDescent="0.25">
      <c r="A17" s="22" t="s">
        <v>73</v>
      </c>
      <c r="B17" s="23">
        <v>1281350000</v>
      </c>
      <c r="C17" s="23">
        <v>90000000</v>
      </c>
      <c r="D17" s="24">
        <f t="shared" si="1"/>
        <v>1371350000</v>
      </c>
      <c r="E17" s="38">
        <f>D17/B1*100%</f>
        <v>7.7420538587478121E-3</v>
      </c>
    </row>
    <row r="18" spans="1:5" x14ac:dyDescent="0.25">
      <c r="A18" s="22" t="s">
        <v>163</v>
      </c>
      <c r="B18" s="23">
        <v>361870000</v>
      </c>
      <c r="C18" s="23">
        <v>0</v>
      </c>
      <c r="D18" s="24">
        <f t="shared" si="1"/>
        <v>361870000</v>
      </c>
      <c r="E18" s="38">
        <f>D18/B1*100%</f>
        <v>2.0429627956867836E-3</v>
      </c>
    </row>
    <row r="19" spans="1:5" x14ac:dyDescent="0.25">
      <c r="A19" s="22" t="s">
        <v>12</v>
      </c>
      <c r="B19" s="23">
        <v>721365000</v>
      </c>
      <c r="C19" s="23">
        <v>884910000</v>
      </c>
      <c r="D19" s="24">
        <f t="shared" si="1"/>
        <v>1606275000</v>
      </c>
      <c r="E19" s="38">
        <f>D19/B1*100%</f>
        <v>9.0683396375543391E-3</v>
      </c>
    </row>
    <row r="20" spans="1:5" x14ac:dyDescent="0.25">
      <c r="A20" s="22" t="s">
        <v>170</v>
      </c>
      <c r="B20" s="23">
        <v>624830000</v>
      </c>
      <c r="C20" s="23">
        <v>775498250</v>
      </c>
      <c r="D20" s="24">
        <f t="shared" si="1"/>
        <v>1400328250</v>
      </c>
      <c r="E20" s="38">
        <f>D20/B1*100%</f>
        <v>7.9056526280133228E-3</v>
      </c>
    </row>
    <row r="21" spans="1:5" x14ac:dyDescent="0.25">
      <c r="A21" s="22" t="s">
        <v>162</v>
      </c>
      <c r="B21" s="23">
        <v>542952000</v>
      </c>
      <c r="C21" s="23">
        <v>0</v>
      </c>
      <c r="D21" s="24">
        <f t="shared" si="1"/>
        <v>542952000</v>
      </c>
      <c r="E21" s="38">
        <f>D21/B1*100%</f>
        <v>3.0652740924744537E-3</v>
      </c>
    </row>
    <row r="22" spans="1:5" x14ac:dyDescent="0.25">
      <c r="A22" s="22" t="s">
        <v>6</v>
      </c>
      <c r="B22" s="23">
        <v>4039606000</v>
      </c>
      <c r="C22" s="23">
        <v>538111991</v>
      </c>
      <c r="D22" s="24">
        <f t="shared" si="1"/>
        <v>4577717991</v>
      </c>
      <c r="E22" s="38">
        <f>D22/B1*100%</f>
        <v>2.584383216281827E-2</v>
      </c>
    </row>
    <row r="23" spans="1:5" x14ac:dyDescent="0.25">
      <c r="A23" s="22" t="s">
        <v>171</v>
      </c>
      <c r="B23" s="23">
        <v>0</v>
      </c>
      <c r="C23" s="23">
        <v>986214000</v>
      </c>
      <c r="D23" s="24">
        <f t="shared" si="1"/>
        <v>986214000</v>
      </c>
      <c r="E23" s="38">
        <f>D23/B1*100%</f>
        <v>5.5677412070230907E-3</v>
      </c>
    </row>
    <row r="24" spans="1:5" x14ac:dyDescent="0.25">
      <c r="A24" s="22" t="s">
        <v>172</v>
      </c>
      <c r="B24" s="23">
        <v>783170000</v>
      </c>
      <c r="C24" s="23">
        <v>0</v>
      </c>
      <c r="D24" s="24">
        <f t="shared" si="1"/>
        <v>783170000</v>
      </c>
      <c r="E24" s="38">
        <f>D24/B1*100%</f>
        <v>4.4214418788460453E-3</v>
      </c>
    </row>
    <row r="25" spans="1:5" x14ac:dyDescent="0.25">
      <c r="A25" s="31" t="s">
        <v>2</v>
      </c>
      <c r="B25" s="23">
        <v>0</v>
      </c>
      <c r="C25" s="23">
        <v>120000000000</v>
      </c>
      <c r="D25" s="24">
        <f t="shared" si="1"/>
        <v>120000000000</v>
      </c>
      <c r="E25" s="38">
        <f>D25/B1*100%</f>
        <v>0.67746852594139895</v>
      </c>
    </row>
    <row r="26" spans="1:5" x14ac:dyDescent="0.25">
      <c r="A26" s="32" t="s">
        <v>168</v>
      </c>
      <c r="B26" s="25"/>
      <c r="C26" s="25"/>
      <c r="D26" s="33">
        <f>SUM(D13:D25)</f>
        <v>138449372441</v>
      </c>
      <c r="E26" s="37">
        <f>SUM(E13:E25)</f>
        <v>0.7816257688759668</v>
      </c>
    </row>
    <row r="33" spans="1:1" x14ac:dyDescent="0.25">
      <c r="A33" s="20"/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realisasi 2019</vt:lpstr>
      <vt:lpstr>DK 2018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cp:lastPrinted>2020-01-22T08:11:18Z</cp:lastPrinted>
  <dcterms:created xsi:type="dcterms:W3CDTF">2019-08-27T04:42:20Z</dcterms:created>
  <dcterms:modified xsi:type="dcterms:W3CDTF">2020-03-31T08:12:15Z</dcterms:modified>
</cp:coreProperties>
</file>