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dd6555becf33e9/Documentos/"/>
    </mc:Choice>
  </mc:AlternateContent>
  <xr:revisionPtr revIDLastSave="1" documentId="8_{05D8FBD9-7C67-4FAC-B586-97FD47888584}" xr6:coauthVersionLast="47" xr6:coauthVersionMax="47" xr10:uidLastSave="{A488AFEA-428B-48DA-8707-405897FAB7BE}"/>
  <bookViews>
    <workbookView xWindow="-120" yWindow="-120" windowWidth="20730" windowHeight="11040" xr2:uid="{1D2CF1A7-96E4-4404-8829-27C8596D95EE}"/>
  </bookViews>
  <sheets>
    <sheet name="RLC Seri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4" i="1"/>
  <c r="C11" i="1"/>
  <c r="C14" i="1" s="1"/>
  <c r="C10" i="1"/>
  <c r="G3" i="1"/>
  <c r="C28" i="1" l="1"/>
  <c r="C36" i="1" s="1"/>
  <c r="G16" i="1"/>
  <c r="G14" i="1"/>
  <c r="C15" i="1"/>
  <c r="C16" i="1" s="1"/>
  <c r="I14" i="1" s="1"/>
  <c r="C33" i="1" l="1"/>
  <c r="D18" i="1"/>
  <c r="C34" i="1"/>
  <c r="C32" i="1"/>
  <c r="E21" i="1"/>
  <c r="I16" i="1"/>
  <c r="D20" i="1"/>
  <c r="D19" i="1"/>
  <c r="D21" i="1" s="1"/>
  <c r="C35" i="1" l="1"/>
  <c r="C37" i="1"/>
</calcChain>
</file>

<file path=xl/sharedStrings.xml><?xml version="1.0" encoding="utf-8"?>
<sst xmlns="http://schemas.openxmlformats.org/spreadsheetml/2006/main" count="63" uniqueCount="48">
  <si>
    <t>Datos Usuario</t>
  </si>
  <si>
    <t>Vrms</t>
  </si>
  <si>
    <t>f</t>
  </si>
  <si>
    <t>R</t>
  </si>
  <si>
    <t>L</t>
  </si>
  <si>
    <t>C</t>
  </si>
  <si>
    <t>[V]</t>
  </si>
  <si>
    <t>[Hz]</t>
  </si>
  <si>
    <t>[Ohm]</t>
  </si>
  <si>
    <t>[H]</t>
  </si>
  <si>
    <t>[F]</t>
  </si>
  <si>
    <t>XL</t>
  </si>
  <si>
    <t>XC</t>
  </si>
  <si>
    <t>Reactancia Inductiva</t>
  </si>
  <si>
    <t>Reactancia Capacitiva</t>
  </si>
  <si>
    <t>pi</t>
  </si>
  <si>
    <t>Cálculo de impedancia</t>
  </si>
  <si>
    <t>magZ</t>
  </si>
  <si>
    <t>angZ</t>
  </si>
  <si>
    <t>rad</t>
  </si>
  <si>
    <t xml:space="preserve">° </t>
  </si>
  <si>
    <t>I</t>
  </si>
  <si>
    <t>&lt;</t>
  </si>
  <si>
    <t>Z</t>
  </si>
  <si>
    <t>angVf</t>
  </si>
  <si>
    <t>P</t>
  </si>
  <si>
    <t>Q</t>
  </si>
  <si>
    <t>S</t>
  </si>
  <si>
    <t>fp</t>
  </si>
  <si>
    <t>VA</t>
  </si>
  <si>
    <t>W</t>
  </si>
  <si>
    <t>VAR</t>
  </si>
  <si>
    <t>Circuito RLC Serie</t>
  </si>
  <si>
    <t>Cálculo de impedancias individuales</t>
  </si>
  <si>
    <t>magZr</t>
  </si>
  <si>
    <t>angZR</t>
  </si>
  <si>
    <t>magZL</t>
  </si>
  <si>
    <t>angZL</t>
  </si>
  <si>
    <t>magZC</t>
  </si>
  <si>
    <t>angZC</t>
  </si>
  <si>
    <t>°</t>
  </si>
  <si>
    <t>Cálculo de Tensiones (voltajes) individuales</t>
  </si>
  <si>
    <t>VR</t>
  </si>
  <si>
    <t>AngVR</t>
  </si>
  <si>
    <t>VL</t>
  </si>
  <si>
    <t>AngVL</t>
  </si>
  <si>
    <t>VC</t>
  </si>
  <si>
    <t>AngVC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</si>
</sst>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5192-2E1B-4E7B-A326-E73032928226}">
  <dimension ref="B1:I37"/>
  <sheetViews>
    <sheetView tabSelected="1" zoomScale="160" zoomScaleNormal="160" workbookViewId="0">
      <selection activeCell="E28" sqref="E28"/>
    </sheetView>
  </sheetViews>
  <sheetFormatPr baseColWidth="10" defaultRowHeight="15" x14ac:dyDescent="0.25"/>
  <cols>
    <col min="2" max="2" width="6.85546875" bestFit="1" customWidth="1"/>
    <col min="3" max="4" width="13.28515625" bestFit="1" customWidth="1"/>
    <col min="6" max="6" width="6.140625" bestFit="1" customWidth="1"/>
    <col min="7" max="7" width="12.7109375" bestFit="1" customWidth="1"/>
    <col min="8" max="8" width="2" bestFit="1" customWidth="1"/>
  </cols>
  <sheetData>
    <row r="1" spans="2:9" x14ac:dyDescent="0.25">
      <c r="B1" s="2" t="s">
        <v>32</v>
      </c>
      <c r="C1" s="2"/>
      <c r="D1" s="2"/>
      <c r="E1" s="2"/>
      <c r="F1" s="2"/>
      <c r="G1" s="2"/>
    </row>
    <row r="2" spans="2:9" ht="15.75" thickBot="1" x14ac:dyDescent="0.3"/>
    <row r="3" spans="2:9" ht="15.75" thickBot="1" x14ac:dyDescent="0.3">
      <c r="B3" s="5" t="s">
        <v>0</v>
      </c>
      <c r="C3" s="6"/>
      <c r="D3" s="7"/>
      <c r="E3" s="3"/>
      <c r="F3" s="30" t="s">
        <v>15</v>
      </c>
      <c r="G3" s="31">
        <f>3.1416</f>
        <v>3.1415999999999999</v>
      </c>
    </row>
    <row r="4" spans="2:9" ht="15.75" thickBot="1" x14ac:dyDescent="0.3">
      <c r="B4" s="11" t="s">
        <v>1</v>
      </c>
      <c r="C4" s="21">
        <v>120</v>
      </c>
      <c r="D4" s="13" t="s">
        <v>6</v>
      </c>
      <c r="F4" s="32" t="s">
        <v>24</v>
      </c>
      <c r="G4" s="20">
        <v>0</v>
      </c>
    </row>
    <row r="5" spans="2:9" x14ac:dyDescent="0.25">
      <c r="B5" s="11" t="s">
        <v>2</v>
      </c>
      <c r="C5" s="21">
        <v>60</v>
      </c>
      <c r="D5" s="13" t="s">
        <v>7</v>
      </c>
    </row>
    <row r="6" spans="2:9" x14ac:dyDescent="0.25">
      <c r="B6" s="11" t="s">
        <v>3</v>
      </c>
      <c r="C6" s="21">
        <v>120</v>
      </c>
      <c r="D6" s="13" t="s">
        <v>8</v>
      </c>
    </row>
    <row r="7" spans="2:9" x14ac:dyDescent="0.25">
      <c r="B7" s="11" t="s">
        <v>4</v>
      </c>
      <c r="C7" s="21">
        <v>0.5</v>
      </c>
      <c r="D7" s="13" t="s">
        <v>9</v>
      </c>
    </row>
    <row r="8" spans="2:9" ht="15.75" thickBot="1" x14ac:dyDescent="0.3">
      <c r="B8" s="12" t="s">
        <v>5</v>
      </c>
      <c r="C8" s="22">
        <v>2.5000000000000001E-5</v>
      </c>
      <c r="D8" s="14" t="s">
        <v>10</v>
      </c>
    </row>
    <row r="9" spans="2:9" ht="15.75" thickBot="1" x14ac:dyDescent="0.3"/>
    <row r="10" spans="2:9" x14ac:dyDescent="0.25">
      <c r="B10" s="17" t="s">
        <v>11</v>
      </c>
      <c r="C10" s="23">
        <f>2*G3*C5*C7</f>
        <v>188.49600000000001</v>
      </c>
      <c r="D10" s="18" t="s">
        <v>8</v>
      </c>
      <c r="E10" t="s">
        <v>13</v>
      </c>
    </row>
    <row r="11" spans="2:9" ht="15.75" thickBot="1" x14ac:dyDescent="0.3">
      <c r="B11" s="19" t="s">
        <v>12</v>
      </c>
      <c r="C11" s="24">
        <f>1/(2*G3*C5*C8)</f>
        <v>106.10304727951787</v>
      </c>
      <c r="D11" s="14" t="s">
        <v>8</v>
      </c>
      <c r="E11" t="s">
        <v>14</v>
      </c>
    </row>
    <row r="13" spans="2:9" ht="15.75" thickBot="1" x14ac:dyDescent="0.3">
      <c r="B13" s="2" t="s">
        <v>16</v>
      </c>
      <c r="C13" s="2"/>
      <c r="D13" s="2"/>
    </row>
    <row r="14" spans="2:9" ht="15.75" thickBot="1" x14ac:dyDescent="0.3">
      <c r="B14" s="4" t="s">
        <v>17</v>
      </c>
      <c r="C14" s="26">
        <f>SQRT(C6^2+(C10-C11)^2)</f>
        <v>145.56304015099303</v>
      </c>
      <c r="D14" s="16" t="s">
        <v>8</v>
      </c>
      <c r="F14" s="27" t="s">
        <v>23</v>
      </c>
      <c r="G14" s="28">
        <f>C14</f>
        <v>145.56304015099303</v>
      </c>
      <c r="H14" s="28" t="s">
        <v>22</v>
      </c>
      <c r="I14" s="29">
        <f>C16</f>
        <v>34.473801647170319</v>
      </c>
    </row>
    <row r="15" spans="2:9" ht="15.75" thickBot="1" x14ac:dyDescent="0.3">
      <c r="B15" s="25" t="s">
        <v>18</v>
      </c>
      <c r="C15" s="26">
        <f>ATAN((C10-C11)/C6)</f>
        <v>0.6016813444225666</v>
      </c>
      <c r="D15" s="15" t="s">
        <v>19</v>
      </c>
    </row>
    <row r="16" spans="2:9" ht="15.75" thickBot="1" x14ac:dyDescent="0.3">
      <c r="B16" s="25"/>
      <c r="C16" s="26">
        <f>DEGREES(C15)</f>
        <v>34.473801647170319</v>
      </c>
      <c r="D16" s="15" t="s">
        <v>20</v>
      </c>
      <c r="F16" s="27" t="s">
        <v>21</v>
      </c>
      <c r="G16" s="28">
        <f>C4/C14</f>
        <v>0.824385090305366</v>
      </c>
      <c r="H16" s="28" t="s">
        <v>22</v>
      </c>
      <c r="I16" s="29">
        <f>G4-I14</f>
        <v>-34.473801647170319</v>
      </c>
    </row>
    <row r="18" spans="2:5" x14ac:dyDescent="0.25">
      <c r="C18" t="s">
        <v>27</v>
      </c>
      <c r="D18">
        <f>C4*G16</f>
        <v>98.926210836643918</v>
      </c>
      <c r="E18" s="1" t="s">
        <v>29</v>
      </c>
    </row>
    <row r="19" spans="2:5" x14ac:dyDescent="0.25">
      <c r="C19" t="s">
        <v>25</v>
      </c>
      <c r="D19">
        <f>D18*COS(C15)</f>
        <v>81.553293254134374</v>
      </c>
      <c r="E19" s="1" t="s">
        <v>30</v>
      </c>
    </row>
    <row r="20" spans="2:5" x14ac:dyDescent="0.25">
      <c r="C20" t="s">
        <v>26</v>
      </c>
      <c r="D20">
        <f>D18*SIN(C15)</f>
        <v>55.99513862739591</v>
      </c>
      <c r="E20" s="1" t="s">
        <v>31</v>
      </c>
    </row>
    <row r="21" spans="2:5" x14ac:dyDescent="0.25">
      <c r="C21" t="s">
        <v>28</v>
      </c>
      <c r="D21">
        <f>D19/D18</f>
        <v>0.824385090305366</v>
      </c>
      <c r="E21" s="1" t="str">
        <f>IF(I14&gt;0,"Atraso","Adelanto")</f>
        <v>Atraso</v>
      </c>
    </row>
    <row r="22" spans="2:5" ht="15.75" thickBot="1" x14ac:dyDescent="0.3"/>
    <row r="23" spans="2:5" x14ac:dyDescent="0.25">
      <c r="B23" s="33" t="s">
        <v>33</v>
      </c>
      <c r="C23" s="34"/>
      <c r="D23" s="35"/>
    </row>
    <row r="24" spans="2:5" x14ac:dyDescent="0.25">
      <c r="B24" s="8" t="s">
        <v>34</v>
      </c>
      <c r="C24" s="4">
        <f>C6</f>
        <v>120</v>
      </c>
      <c r="D24" s="13" t="s">
        <v>8</v>
      </c>
    </row>
    <row r="25" spans="2:5" x14ac:dyDescent="0.25">
      <c r="B25" s="8" t="s">
        <v>35</v>
      </c>
      <c r="C25" s="4">
        <v>0</v>
      </c>
      <c r="D25" s="36" t="s">
        <v>40</v>
      </c>
    </row>
    <row r="26" spans="2:5" x14ac:dyDescent="0.25">
      <c r="B26" s="8" t="s">
        <v>36</v>
      </c>
      <c r="C26" s="4">
        <f>C10</f>
        <v>188.49600000000001</v>
      </c>
      <c r="D26" s="13" t="s">
        <v>8</v>
      </c>
    </row>
    <row r="27" spans="2:5" x14ac:dyDescent="0.25">
      <c r="B27" s="8" t="s">
        <v>37</v>
      </c>
      <c r="C27" s="4">
        <v>90</v>
      </c>
      <c r="D27" s="36" t="s">
        <v>40</v>
      </c>
    </row>
    <row r="28" spans="2:5" x14ac:dyDescent="0.25">
      <c r="B28" s="8" t="s">
        <v>38</v>
      </c>
      <c r="C28" s="4">
        <f>C11</f>
        <v>106.10304727951787</v>
      </c>
      <c r="D28" s="13" t="s">
        <v>8</v>
      </c>
    </row>
    <row r="29" spans="2:5" ht="15.75" thickBot="1" x14ac:dyDescent="0.3">
      <c r="B29" s="9" t="s">
        <v>39</v>
      </c>
      <c r="C29" s="10">
        <v>-90</v>
      </c>
      <c r="D29" s="37" t="s">
        <v>40</v>
      </c>
    </row>
    <row r="30" spans="2:5" ht="15.75" thickBot="1" x14ac:dyDescent="0.3"/>
    <row r="31" spans="2:5" x14ac:dyDescent="0.25">
      <c r="B31" s="33" t="s">
        <v>41</v>
      </c>
      <c r="C31" s="34"/>
      <c r="D31" s="35"/>
    </row>
    <row r="32" spans="2:5" x14ac:dyDescent="0.25">
      <c r="B32" s="8" t="s">
        <v>42</v>
      </c>
      <c r="C32" s="4">
        <f>G16*C24</f>
        <v>98.926210836643918</v>
      </c>
      <c r="D32" s="13" t="s">
        <v>8</v>
      </c>
    </row>
    <row r="33" spans="2:4" x14ac:dyDescent="0.25">
      <c r="B33" s="8" t="s">
        <v>43</v>
      </c>
      <c r="C33" s="4">
        <f>I14+I16</f>
        <v>0</v>
      </c>
      <c r="D33" s="36" t="s">
        <v>40</v>
      </c>
    </row>
    <row r="34" spans="2:4" x14ac:dyDescent="0.25">
      <c r="B34" s="8" t="s">
        <v>44</v>
      </c>
      <c r="C34" s="4">
        <f>G16*C26</f>
        <v>155.39329198220028</v>
      </c>
      <c r="D34" s="13" t="s">
        <v>8</v>
      </c>
    </row>
    <row r="35" spans="2:4" x14ac:dyDescent="0.25">
      <c r="B35" s="8" t="s">
        <v>45</v>
      </c>
      <c r="C35" s="4">
        <f>C27+I16</f>
        <v>55.526198352829681</v>
      </c>
      <c r="D35" s="36" t="s">
        <v>40</v>
      </c>
    </row>
    <row r="36" spans="2:4" x14ac:dyDescent="0.25">
      <c r="B36" s="8" t="s">
        <v>46</v>
      </c>
      <c r="C36" s="4">
        <f>C28*G16</f>
        <v>87.469770213199851</v>
      </c>
      <c r="D36" s="13" t="s">
        <v>8</v>
      </c>
    </row>
    <row r="37" spans="2:4" ht="15.75" thickBot="1" x14ac:dyDescent="0.3">
      <c r="B37" s="9" t="s">
        <v>47</v>
      </c>
      <c r="C37" s="10">
        <f>C29+I16</f>
        <v>-124.47380164717032</v>
      </c>
      <c r="D37" s="37" t="s">
        <v>40</v>
      </c>
    </row>
  </sheetData>
  <mergeCells count="6">
    <mergeCell ref="B31:D31"/>
    <mergeCell ref="B3:D3"/>
    <mergeCell ref="B13:D13"/>
    <mergeCell ref="B15:B16"/>
    <mergeCell ref="B1:G1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RLC 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Yerman Avila</dc:creator>
  <cp:lastModifiedBy>Yerman Avila</cp:lastModifiedBy>
  <dcterms:created xsi:type="dcterms:W3CDTF">2023-10-25T12:55:26Z</dcterms:created>
  <dcterms:modified xsi:type="dcterms:W3CDTF">2023-10-25T13:32:43Z</dcterms:modified>
</cp:coreProperties>
</file>