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https://imailsunwayedu-my.sharepoint.com/personal/21058417_imail_sunway_edu_my/Documents/Bachelor Of Business Analytics (Hons)/BBA (Y3S8)/BAA3064 - WSA/02 Workings/Group Assignment/Final/"/>
    </mc:Choice>
  </mc:AlternateContent>
  <xr:revisionPtr revIDLastSave="345" documentId="8_{D8AD7331-E7DC-45C4-92AD-C2C10A723666}" xr6:coauthVersionLast="47" xr6:coauthVersionMax="47" xr10:uidLastSave="{EE577CBC-7C8A-47E5-9E50-F68A88ABD673}"/>
  <bookViews>
    <workbookView xWindow="-108" yWindow="-108" windowWidth="23256" windowHeight="13896" activeTab="2" xr2:uid="{175EDBA8-E321-4247-A948-A0DC92ABF499}"/>
  </bookViews>
  <sheets>
    <sheet name="Master Data" sheetId="6" r:id="rId1"/>
    <sheet name="Text Data" sheetId="7" r:id="rId2"/>
    <sheet name="Descriptive Analysis" sheetId="8" r:id="rId3"/>
    <sheet name="Follower Growth" sheetId="9" r:id="rId4"/>
    <sheet name="IG" sheetId="1" r:id="rId5"/>
    <sheet name="Facebook" sheetId="5" r:id="rId6"/>
    <sheet name="TikTok" sheetId="4" r:id="rId7"/>
  </sheets>
  <definedNames>
    <definedName name="_xlnm._FilterDatabase" localSheetId="5" hidden="1">Facebook!$A$1:$S$34</definedName>
    <definedName name="_xlnm._FilterDatabase" localSheetId="4" hidden="1">IG!$A$1:$S$45</definedName>
    <definedName name="_xlnm._FilterDatabase" localSheetId="0" hidden="1">'Master Data'!$A$1:$S$133</definedName>
    <definedName name="_xlnm._FilterDatabase" localSheetId="1" hidden="1">'Text Data'!$A$1:$B$1</definedName>
    <definedName name="_xlnm._FilterDatabase" localSheetId="6" hidden="1">TikTok!$A$1:$U$3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Y4" i="9" l="1"/>
  <c r="Y5" i="9"/>
  <c r="Y6" i="9"/>
  <c r="Y7" i="9"/>
  <c r="Y8" i="9"/>
  <c r="Y9" i="9"/>
  <c r="Y10" i="9"/>
  <c r="Y11" i="9"/>
  <c r="Y3" i="9"/>
  <c r="Y2" i="9"/>
  <c r="N4" i="9"/>
  <c r="N5" i="9"/>
  <c r="N6" i="9"/>
  <c r="N7" i="9"/>
  <c r="N8" i="9"/>
  <c r="N9" i="9"/>
  <c r="N10" i="9"/>
  <c r="N11" i="9"/>
  <c r="N12" i="9"/>
  <c r="N13" i="9"/>
  <c r="N14" i="9"/>
  <c r="N15" i="9"/>
  <c r="N16" i="9"/>
  <c r="N17" i="9"/>
  <c r="N18" i="9"/>
  <c r="N19" i="9"/>
  <c r="N20" i="9"/>
  <c r="N21" i="9"/>
  <c r="N22" i="9"/>
  <c r="N23" i="9"/>
  <c r="N24" i="9"/>
  <c r="N25" i="9"/>
  <c r="N26" i="9"/>
  <c r="N27" i="9"/>
  <c r="N28" i="9"/>
  <c r="N29" i="9"/>
  <c r="N30" i="9"/>
  <c r="N31" i="9"/>
  <c r="N32" i="9"/>
  <c r="N33" i="9"/>
  <c r="N34" i="9"/>
  <c r="N35" i="9"/>
  <c r="N36" i="9"/>
  <c r="N37" i="9"/>
  <c r="N38" i="9"/>
  <c r="N39" i="9"/>
  <c r="N40" i="9"/>
  <c r="N41" i="9"/>
  <c r="N42" i="9"/>
  <c r="N43" i="9"/>
  <c r="N44" i="9"/>
  <c r="N45" i="9"/>
  <c r="N46" i="9"/>
  <c r="N47" i="9"/>
  <c r="N48" i="9"/>
  <c r="N49" i="9"/>
  <c r="N50" i="9"/>
  <c r="N51" i="9"/>
  <c r="N52" i="9"/>
  <c r="N53" i="9"/>
  <c r="N54" i="9"/>
  <c r="N3" i="9"/>
  <c r="B4" i="9"/>
  <c r="B3" i="9"/>
  <c r="B5" i="9"/>
  <c r="B6" i="9"/>
  <c r="B7" i="9"/>
  <c r="B8" i="9"/>
  <c r="B9" i="9"/>
  <c r="B10" i="9"/>
  <c r="B11" i="9"/>
  <c r="B12" i="9"/>
  <c r="B13" i="9"/>
  <c r="B14" i="9"/>
  <c r="B15" i="9"/>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F18" i="8"/>
  <c r="E18" i="8"/>
  <c r="F17" i="8"/>
  <c r="E17" i="8"/>
  <c r="F16" i="8"/>
  <c r="E16" i="8"/>
  <c r="D18" i="8"/>
  <c r="C18" i="8"/>
  <c r="D17" i="8"/>
  <c r="C17" i="8"/>
  <c r="D16" i="8"/>
  <c r="C16" i="8"/>
  <c r="G12" i="8"/>
  <c r="G11" i="8"/>
  <c r="G10" i="8"/>
  <c r="M3" i="4" l="1"/>
  <c r="M4" i="4"/>
  <c r="M5" i="4"/>
  <c r="M6" i="4"/>
  <c r="M7" i="4"/>
  <c r="M8" i="4"/>
  <c r="M9" i="4"/>
  <c r="M10" i="4"/>
  <c r="M11" i="4"/>
  <c r="M2" i="4"/>
  <c r="S3" i="4"/>
  <c r="S4" i="4"/>
  <c r="S5" i="4"/>
  <c r="S6" i="4"/>
  <c r="S7" i="4"/>
  <c r="S8" i="4"/>
  <c r="S9" i="4"/>
  <c r="S10" i="4"/>
  <c r="S11" i="4"/>
  <c r="S2" i="4"/>
  <c r="F11" i="8"/>
  <c r="F10" i="8"/>
  <c r="F5" i="8"/>
  <c r="F4" i="8"/>
  <c r="E12" i="8"/>
  <c r="D12" i="8"/>
  <c r="C12" i="8"/>
  <c r="E6" i="8"/>
  <c r="D6" i="8"/>
  <c r="C6" i="8"/>
  <c r="E11" i="8"/>
  <c r="D11" i="8"/>
  <c r="C11" i="8"/>
  <c r="E5" i="8"/>
  <c r="D5" i="8"/>
  <c r="C5" i="8"/>
  <c r="D10" i="8"/>
  <c r="E10" i="8"/>
  <c r="D4" i="8"/>
  <c r="C10" i="8"/>
  <c r="E4" i="8"/>
  <c r="C4" i="8"/>
  <c r="Q124" i="6" l="1"/>
  <c r="R124" i="6" s="1"/>
  <c r="Q125" i="6"/>
  <c r="Q126" i="6"/>
  <c r="R126" i="6" s="1"/>
  <c r="Q127" i="6"/>
  <c r="R127" i="6" s="1"/>
  <c r="Q128" i="6"/>
  <c r="R128" i="6" s="1"/>
  <c r="Q129" i="6"/>
  <c r="R129" i="6" s="1"/>
  <c r="Q130" i="6"/>
  <c r="R130" i="6" s="1"/>
  <c r="Q131" i="6"/>
  <c r="R131" i="6" s="1"/>
  <c r="Q132" i="6"/>
  <c r="R132" i="6" s="1"/>
  <c r="Q133" i="6"/>
  <c r="S133" i="6" s="1"/>
  <c r="L124" i="6"/>
  <c r="M124" i="6" s="1"/>
  <c r="L125" i="6"/>
  <c r="M125" i="6" s="1"/>
  <c r="L126" i="6"/>
  <c r="M126" i="6" s="1"/>
  <c r="L127" i="6"/>
  <c r="M127" i="6" s="1"/>
  <c r="L128" i="6"/>
  <c r="M128" i="6" s="1"/>
  <c r="L129" i="6"/>
  <c r="M129" i="6" s="1"/>
  <c r="L130" i="6"/>
  <c r="M130" i="6" s="1"/>
  <c r="L131" i="6"/>
  <c r="M131" i="6"/>
  <c r="L132" i="6"/>
  <c r="L133" i="6"/>
  <c r="M133" i="6" s="1"/>
  <c r="Q123" i="6"/>
  <c r="L123" i="6"/>
  <c r="M123" i="6" s="1"/>
  <c r="Q122" i="6"/>
  <c r="R122" i="6" s="1"/>
  <c r="L122" i="6"/>
  <c r="M122" i="6" s="1"/>
  <c r="Q121" i="6"/>
  <c r="R121" i="6" s="1"/>
  <c r="L121" i="6"/>
  <c r="M121" i="6" s="1"/>
  <c r="Q120" i="6"/>
  <c r="R120" i="6" s="1"/>
  <c r="L120" i="6"/>
  <c r="M120" i="6" s="1"/>
  <c r="Q119" i="6"/>
  <c r="L119" i="6"/>
  <c r="M119" i="6" s="1"/>
  <c r="Q118" i="6"/>
  <c r="L118" i="6"/>
  <c r="M118" i="6" s="1"/>
  <c r="Q117" i="6"/>
  <c r="R117" i="6" s="1"/>
  <c r="L117" i="6"/>
  <c r="M117" i="6" s="1"/>
  <c r="Q116" i="6"/>
  <c r="R116" i="6" s="1"/>
  <c r="L116" i="6"/>
  <c r="M116" i="6" s="1"/>
  <c r="Q115" i="6"/>
  <c r="L115" i="6"/>
  <c r="M115" i="6" s="1"/>
  <c r="Q114" i="6"/>
  <c r="L114" i="6"/>
  <c r="M114" i="6" s="1"/>
  <c r="Q113" i="6"/>
  <c r="L113" i="6"/>
  <c r="M113" i="6" s="1"/>
  <c r="Q112" i="6"/>
  <c r="L112" i="6"/>
  <c r="M112" i="6" s="1"/>
  <c r="Q111" i="6"/>
  <c r="L111" i="6"/>
  <c r="M111" i="6" s="1"/>
  <c r="Q110" i="6"/>
  <c r="L110" i="6"/>
  <c r="M110" i="6" s="1"/>
  <c r="Q109" i="6"/>
  <c r="L109" i="6"/>
  <c r="M109" i="6" s="1"/>
  <c r="Q108" i="6"/>
  <c r="R108" i="6" s="1"/>
  <c r="L108" i="6"/>
  <c r="M108" i="6" s="1"/>
  <c r="Q107" i="6"/>
  <c r="R107" i="6" s="1"/>
  <c r="L107" i="6"/>
  <c r="M107" i="6" s="1"/>
  <c r="Q106" i="6"/>
  <c r="L106" i="6"/>
  <c r="M106" i="6" s="1"/>
  <c r="Q105" i="6"/>
  <c r="R105" i="6" s="1"/>
  <c r="L105" i="6"/>
  <c r="M105" i="6" s="1"/>
  <c r="Q104" i="6"/>
  <c r="R104" i="6" s="1"/>
  <c r="L104" i="6"/>
  <c r="M104" i="6" s="1"/>
  <c r="Q103" i="6"/>
  <c r="L103" i="6"/>
  <c r="M103" i="6" s="1"/>
  <c r="Q102" i="6"/>
  <c r="L102" i="6"/>
  <c r="M102" i="6" s="1"/>
  <c r="Q101" i="6"/>
  <c r="L101" i="6"/>
  <c r="M101" i="6" s="1"/>
  <c r="Q100" i="6"/>
  <c r="L100" i="6"/>
  <c r="M100" i="6" s="1"/>
  <c r="Q99" i="6"/>
  <c r="L99" i="6"/>
  <c r="M99" i="6" s="1"/>
  <c r="Q98" i="6"/>
  <c r="R98" i="6" s="1"/>
  <c r="L98" i="6"/>
  <c r="M98" i="6" s="1"/>
  <c r="Q97" i="6"/>
  <c r="L97" i="6"/>
  <c r="M97" i="6" s="1"/>
  <c r="Q96" i="6"/>
  <c r="L96" i="6"/>
  <c r="M96" i="6" s="1"/>
  <c r="Q95" i="6"/>
  <c r="L95" i="6"/>
  <c r="M95" i="6" s="1"/>
  <c r="Q94" i="6"/>
  <c r="L94" i="6"/>
  <c r="M94" i="6" s="1"/>
  <c r="Q93" i="6"/>
  <c r="L93" i="6"/>
  <c r="M93" i="6" s="1"/>
  <c r="Q92" i="6"/>
  <c r="R92" i="6" s="1"/>
  <c r="L92" i="6"/>
  <c r="M92" i="6" s="1"/>
  <c r="Q91" i="6"/>
  <c r="L91" i="6"/>
  <c r="M91" i="6" s="1"/>
  <c r="Q90" i="6"/>
  <c r="L90" i="6"/>
  <c r="M90" i="6" s="1"/>
  <c r="Q89" i="6"/>
  <c r="L89" i="6"/>
  <c r="M89" i="6" s="1"/>
  <c r="Q88" i="6"/>
  <c r="L88" i="6"/>
  <c r="M88" i="6" s="1"/>
  <c r="Q87" i="6"/>
  <c r="R87" i="6" s="1"/>
  <c r="L87" i="6"/>
  <c r="Q86" i="6"/>
  <c r="L86" i="6"/>
  <c r="M86" i="6" s="1"/>
  <c r="Q85" i="6"/>
  <c r="L85" i="6"/>
  <c r="M85" i="6" s="1"/>
  <c r="Q84" i="6"/>
  <c r="R84" i="6" s="1"/>
  <c r="L84" i="6"/>
  <c r="M84" i="6" s="1"/>
  <c r="Q83" i="6"/>
  <c r="R83" i="6" s="1"/>
  <c r="L83" i="6"/>
  <c r="M83" i="6" s="1"/>
  <c r="Q82" i="6"/>
  <c r="L82" i="6"/>
  <c r="M82" i="6" s="1"/>
  <c r="Q81" i="6"/>
  <c r="L81" i="6"/>
  <c r="M81" i="6" s="1"/>
  <c r="Q80" i="6"/>
  <c r="R80" i="6" s="1"/>
  <c r="L80" i="6"/>
  <c r="M80" i="6" s="1"/>
  <c r="Q79" i="6"/>
  <c r="L79" i="6"/>
  <c r="M79" i="6" s="1"/>
  <c r="Q78" i="6"/>
  <c r="R78" i="6" s="1"/>
  <c r="L78" i="6"/>
  <c r="M78" i="6" s="1"/>
  <c r="Q77" i="6"/>
  <c r="L77" i="6"/>
  <c r="M77" i="6" s="1"/>
  <c r="Q76" i="6"/>
  <c r="R76" i="6" s="1"/>
  <c r="L76" i="6"/>
  <c r="M76" i="6" s="1"/>
  <c r="Q75" i="6"/>
  <c r="R75" i="6" s="1"/>
  <c r="L75" i="6"/>
  <c r="Q74" i="6"/>
  <c r="L74" i="6"/>
  <c r="M74" i="6" s="1"/>
  <c r="Q73" i="6"/>
  <c r="R73" i="6" s="1"/>
  <c r="L73" i="6"/>
  <c r="M73" i="6" s="1"/>
  <c r="Q72" i="6"/>
  <c r="R72" i="6" s="1"/>
  <c r="L72" i="6"/>
  <c r="M72" i="6" s="1"/>
  <c r="Q71" i="6"/>
  <c r="L71" i="6"/>
  <c r="M71" i="6" s="1"/>
  <c r="Q70" i="6"/>
  <c r="L70" i="6"/>
  <c r="M70" i="6" s="1"/>
  <c r="Q69" i="6"/>
  <c r="R69" i="6" s="1"/>
  <c r="L69" i="6"/>
  <c r="S69" i="6" s="1"/>
  <c r="Q68" i="6"/>
  <c r="R68" i="6" s="1"/>
  <c r="L68" i="6"/>
  <c r="M68" i="6" s="1"/>
  <c r="Q67" i="6"/>
  <c r="L67" i="6"/>
  <c r="M67" i="6" s="1"/>
  <c r="Q66" i="6"/>
  <c r="R66" i="6" s="1"/>
  <c r="L66" i="6"/>
  <c r="M66" i="6" s="1"/>
  <c r="Q65" i="6"/>
  <c r="R65" i="6" s="1"/>
  <c r="L65" i="6"/>
  <c r="M65" i="6" s="1"/>
  <c r="Q64" i="6"/>
  <c r="R64" i="6" s="1"/>
  <c r="L64" i="6"/>
  <c r="M64" i="6" s="1"/>
  <c r="Q63" i="6"/>
  <c r="R63" i="6" s="1"/>
  <c r="L63" i="6"/>
  <c r="M63" i="6" s="1"/>
  <c r="Q62" i="6"/>
  <c r="R62" i="6" s="1"/>
  <c r="L62" i="6"/>
  <c r="M62" i="6" s="1"/>
  <c r="Q61" i="6"/>
  <c r="L61" i="6"/>
  <c r="M61" i="6" s="1"/>
  <c r="Q60" i="6"/>
  <c r="L60" i="6"/>
  <c r="M60" i="6" s="1"/>
  <c r="Q59" i="6"/>
  <c r="L59" i="6"/>
  <c r="M59" i="6" s="1"/>
  <c r="Q58" i="6"/>
  <c r="L58" i="6"/>
  <c r="M58" i="6" s="1"/>
  <c r="Q57" i="6"/>
  <c r="R57" i="6" s="1"/>
  <c r="L57" i="6"/>
  <c r="Q56" i="6"/>
  <c r="L56" i="6"/>
  <c r="M56" i="6" s="1"/>
  <c r="Q55" i="6"/>
  <c r="L55" i="6"/>
  <c r="M55" i="6" s="1"/>
  <c r="Q54" i="6"/>
  <c r="R54" i="6" s="1"/>
  <c r="L54" i="6"/>
  <c r="M54" i="6" s="1"/>
  <c r="Q53" i="6"/>
  <c r="L53" i="6"/>
  <c r="M53" i="6" s="1"/>
  <c r="Q52" i="6"/>
  <c r="R52" i="6" s="1"/>
  <c r="L52" i="6"/>
  <c r="M52" i="6" s="1"/>
  <c r="Q51" i="6"/>
  <c r="R51" i="6" s="1"/>
  <c r="L51" i="6"/>
  <c r="M51" i="6" s="1"/>
  <c r="Q50" i="6"/>
  <c r="R50" i="6" s="1"/>
  <c r="L50" i="6"/>
  <c r="M50" i="6" s="1"/>
  <c r="Q49" i="6"/>
  <c r="L49" i="6"/>
  <c r="M49" i="6" s="1"/>
  <c r="Q48" i="6"/>
  <c r="L48" i="6"/>
  <c r="M48" i="6" s="1"/>
  <c r="Q47" i="6"/>
  <c r="L47" i="6"/>
  <c r="M47" i="6" s="1"/>
  <c r="Q46" i="6"/>
  <c r="L46" i="6"/>
  <c r="M46" i="6" s="1"/>
  <c r="Q45" i="6"/>
  <c r="R45" i="6" s="1"/>
  <c r="L45" i="6"/>
  <c r="Q44" i="6"/>
  <c r="L44" i="6"/>
  <c r="M44" i="6" s="1"/>
  <c r="Q43" i="6"/>
  <c r="L43" i="6"/>
  <c r="M43" i="6" s="1"/>
  <c r="Q42" i="6"/>
  <c r="R42" i="6" s="1"/>
  <c r="L42" i="6"/>
  <c r="M42" i="6" s="1"/>
  <c r="Q41" i="6"/>
  <c r="L41" i="6"/>
  <c r="M41" i="6" s="1"/>
  <c r="Q40" i="6"/>
  <c r="R40" i="6" s="1"/>
  <c r="L40" i="6"/>
  <c r="Q39" i="6"/>
  <c r="R39" i="6" s="1"/>
  <c r="L39" i="6"/>
  <c r="M39" i="6" s="1"/>
  <c r="Q38" i="6"/>
  <c r="L38" i="6"/>
  <c r="M38" i="6" s="1"/>
  <c r="Q37" i="6"/>
  <c r="R37" i="6" s="1"/>
  <c r="L37" i="6"/>
  <c r="M37" i="6" s="1"/>
  <c r="Q36" i="6"/>
  <c r="L36" i="6"/>
  <c r="M36" i="6" s="1"/>
  <c r="Q35" i="6"/>
  <c r="L35" i="6"/>
  <c r="M35" i="6" s="1"/>
  <c r="Q34" i="6"/>
  <c r="L34" i="6"/>
  <c r="M34" i="6" s="1"/>
  <c r="Q33" i="6"/>
  <c r="R33" i="6" s="1"/>
  <c r="L33" i="6"/>
  <c r="S33" i="6" s="1"/>
  <c r="Q32" i="6"/>
  <c r="R32" i="6" s="1"/>
  <c r="L32" i="6"/>
  <c r="M32" i="6" s="1"/>
  <c r="Q31" i="6"/>
  <c r="L31" i="6"/>
  <c r="M31" i="6" s="1"/>
  <c r="Q30" i="6"/>
  <c r="R30" i="6" s="1"/>
  <c r="L30" i="6"/>
  <c r="M30" i="6" s="1"/>
  <c r="Q29" i="6"/>
  <c r="L29" i="6"/>
  <c r="M29" i="6" s="1"/>
  <c r="Q28" i="6"/>
  <c r="R28" i="6" s="1"/>
  <c r="L28" i="6"/>
  <c r="Q27" i="6"/>
  <c r="R27" i="6" s="1"/>
  <c r="L27" i="6"/>
  <c r="M27" i="6" s="1"/>
  <c r="Q26" i="6"/>
  <c r="R26" i="6" s="1"/>
  <c r="L26" i="6"/>
  <c r="M26" i="6" s="1"/>
  <c r="Q25" i="6"/>
  <c r="L25" i="6"/>
  <c r="M25" i="6" s="1"/>
  <c r="Q24" i="6"/>
  <c r="L24" i="6"/>
  <c r="M24" i="6" s="1"/>
  <c r="Q23" i="6"/>
  <c r="L23" i="6"/>
  <c r="M23" i="6" s="1"/>
  <c r="Q22" i="6"/>
  <c r="L22" i="6"/>
  <c r="M22" i="6" s="1"/>
  <c r="Q21" i="6"/>
  <c r="R21" i="6" s="1"/>
  <c r="L21" i="6"/>
  <c r="Q20" i="6"/>
  <c r="R20" i="6" s="1"/>
  <c r="L20" i="6"/>
  <c r="M20" i="6" s="1"/>
  <c r="Q19" i="6"/>
  <c r="L19" i="6"/>
  <c r="M19" i="6" s="1"/>
  <c r="Q18" i="6"/>
  <c r="R18" i="6" s="1"/>
  <c r="L18" i="6"/>
  <c r="M18" i="6" s="1"/>
  <c r="Q17" i="6"/>
  <c r="L17" i="6"/>
  <c r="M17" i="6" s="1"/>
  <c r="Q16" i="6"/>
  <c r="L16" i="6"/>
  <c r="M16" i="6" s="1"/>
  <c r="Q15" i="6"/>
  <c r="R15" i="6" s="1"/>
  <c r="L15" i="6"/>
  <c r="M15" i="6" s="1"/>
  <c r="Q14" i="6"/>
  <c r="L14" i="6"/>
  <c r="M14" i="6" s="1"/>
  <c r="Q13" i="6"/>
  <c r="L13" i="6"/>
  <c r="M13" i="6" s="1"/>
  <c r="Q12" i="6"/>
  <c r="L12" i="6"/>
  <c r="M12" i="6" s="1"/>
  <c r="Q11" i="6"/>
  <c r="L11" i="6"/>
  <c r="M11" i="6" s="1"/>
  <c r="Q10" i="6"/>
  <c r="L10" i="6"/>
  <c r="M10" i="6" s="1"/>
  <c r="Q9" i="6"/>
  <c r="R9" i="6" s="1"/>
  <c r="L9" i="6"/>
  <c r="S9" i="6" s="1"/>
  <c r="Q8" i="6"/>
  <c r="L8" i="6"/>
  <c r="M8" i="6" s="1"/>
  <c r="Q7" i="6"/>
  <c r="L7" i="6"/>
  <c r="M7" i="6" s="1"/>
  <c r="Q6" i="6"/>
  <c r="R6" i="6" s="1"/>
  <c r="L6" i="6"/>
  <c r="M6" i="6" s="1"/>
  <c r="Q5" i="6"/>
  <c r="R5" i="6" s="1"/>
  <c r="L5" i="6"/>
  <c r="M5" i="6" s="1"/>
  <c r="Q4" i="6"/>
  <c r="L4" i="6"/>
  <c r="M4" i="6" s="1"/>
  <c r="Q3" i="6"/>
  <c r="R3" i="6" s="1"/>
  <c r="L3" i="6"/>
  <c r="M3" i="6" s="1"/>
  <c r="Q2" i="6"/>
  <c r="R2" i="6" s="1"/>
  <c r="L2" i="6"/>
  <c r="M2" i="6" s="1"/>
  <c r="R70" i="1"/>
  <c r="S70" i="1"/>
  <c r="Q70" i="1"/>
  <c r="R54" i="5"/>
  <c r="S54" i="5"/>
  <c r="Q54" i="5"/>
  <c r="R53" i="5"/>
  <c r="S53" i="5"/>
  <c r="Q53" i="5"/>
  <c r="R69" i="1"/>
  <c r="S69" i="1"/>
  <c r="Q69" i="1"/>
  <c r="L30" i="1"/>
  <c r="M70" i="1"/>
  <c r="U11" i="4"/>
  <c r="Q52" i="5"/>
  <c r="R52" i="5" s="1"/>
  <c r="Q68" i="1"/>
  <c r="R68" i="1" s="1"/>
  <c r="Q51" i="5"/>
  <c r="R51" i="5" s="1"/>
  <c r="Q67" i="1"/>
  <c r="R67" i="1" s="1"/>
  <c r="Q66" i="1"/>
  <c r="R66" i="1" s="1"/>
  <c r="Q50" i="5"/>
  <c r="R50" i="5" s="1"/>
  <c r="Q65" i="1"/>
  <c r="R65" i="1" s="1"/>
  <c r="T11" i="4"/>
  <c r="Q64" i="1"/>
  <c r="R64" i="1" s="1"/>
  <c r="L54" i="5"/>
  <c r="M54" i="5" s="1"/>
  <c r="L70" i="1"/>
  <c r="Q49" i="5"/>
  <c r="R49" i="5" s="1"/>
  <c r="Q63" i="1"/>
  <c r="R63" i="1" s="1"/>
  <c r="L53" i="5"/>
  <c r="M53" i="5" s="1"/>
  <c r="L69" i="1"/>
  <c r="M69" i="1" s="1"/>
  <c r="L52" i="5"/>
  <c r="L68" i="1"/>
  <c r="L65" i="1"/>
  <c r="S65" i="1" s="1"/>
  <c r="M65" i="1"/>
  <c r="L50" i="5"/>
  <c r="L51" i="5"/>
  <c r="S51" i="5" s="1"/>
  <c r="M51" i="5"/>
  <c r="L66" i="1"/>
  <c r="M66" i="1" s="1"/>
  <c r="L67" i="1"/>
  <c r="Q62" i="1"/>
  <c r="Q48" i="5"/>
  <c r="R48" i="5" s="1"/>
  <c r="Q47" i="5"/>
  <c r="R47" i="5" s="1"/>
  <c r="L11" i="4"/>
  <c r="N11" i="4" s="1"/>
  <c r="T10" i="4"/>
  <c r="Q61" i="1"/>
  <c r="R61" i="1" s="1"/>
  <c r="L64" i="1"/>
  <c r="T9" i="4"/>
  <c r="Q60" i="1"/>
  <c r="Q46" i="5"/>
  <c r="R46" i="5" s="1"/>
  <c r="Q59" i="1"/>
  <c r="R59" i="1" s="1"/>
  <c r="L49" i="5"/>
  <c r="L63" i="1"/>
  <c r="M63" i="1" s="1"/>
  <c r="Q45" i="5"/>
  <c r="R45" i="5" s="1"/>
  <c r="Q58" i="1"/>
  <c r="R58" i="1" s="1"/>
  <c r="Q44" i="5"/>
  <c r="R44" i="5" s="1"/>
  <c r="Q57" i="1"/>
  <c r="R57" i="1" s="1"/>
  <c r="Q56" i="1"/>
  <c r="R56" i="1" s="1"/>
  <c r="L48" i="5"/>
  <c r="L62" i="1"/>
  <c r="M62" i="1" s="1"/>
  <c r="Q43" i="5"/>
  <c r="R43" i="5" s="1"/>
  <c r="Q55" i="1"/>
  <c r="R55" i="1" s="1"/>
  <c r="L61" i="1"/>
  <c r="M61" i="1" s="1"/>
  <c r="L47" i="5"/>
  <c r="Q42" i="5"/>
  <c r="R42" i="5" s="1"/>
  <c r="Q54" i="1"/>
  <c r="L60" i="1"/>
  <c r="M60" i="1" s="1"/>
  <c r="Q41" i="5"/>
  <c r="R41" i="5" s="1"/>
  <c r="Q53" i="1"/>
  <c r="R53" i="1" s="1"/>
  <c r="Q52" i="1"/>
  <c r="R52" i="1" s="1"/>
  <c r="L59" i="1"/>
  <c r="M59" i="1" s="1"/>
  <c r="L46" i="5"/>
  <c r="S46" i="5" s="1"/>
  <c r="M46" i="5"/>
  <c r="L45" i="5"/>
  <c r="L58" i="1"/>
  <c r="M58" i="1" s="1"/>
  <c r="L44" i="5"/>
  <c r="L57" i="1"/>
  <c r="M57" i="1" s="1"/>
  <c r="Q51" i="1"/>
  <c r="R51" i="1" s="1"/>
  <c r="L56" i="1"/>
  <c r="M56" i="1" s="1"/>
  <c r="L43" i="5"/>
  <c r="S43" i="5" s="1"/>
  <c r="M43" i="5"/>
  <c r="L55" i="1"/>
  <c r="M55" i="1" s="1"/>
  <c r="L42" i="5"/>
  <c r="L54" i="1"/>
  <c r="M54" i="1" s="1"/>
  <c r="L53" i="1"/>
  <c r="M53" i="1" s="1"/>
  <c r="Q40" i="5"/>
  <c r="R40" i="5" s="1"/>
  <c r="L41" i="5"/>
  <c r="Q50" i="1"/>
  <c r="R50" i="1" s="1"/>
  <c r="L52" i="1"/>
  <c r="M52" i="1" s="1"/>
  <c r="Q39" i="5"/>
  <c r="Q38" i="5"/>
  <c r="R38" i="5" s="1"/>
  <c r="Q49" i="1"/>
  <c r="R49" i="1" s="1"/>
  <c r="Q48" i="1"/>
  <c r="R48" i="1" s="1"/>
  <c r="L51" i="1"/>
  <c r="M51" i="1" s="1"/>
  <c r="Q37" i="5"/>
  <c r="R37" i="5" s="1"/>
  <c r="Q36" i="5"/>
  <c r="R36" i="5" s="1"/>
  <c r="Q35" i="5"/>
  <c r="R35" i="5" s="1"/>
  <c r="Q47" i="1"/>
  <c r="R47" i="1" s="1"/>
  <c r="Q46" i="1"/>
  <c r="R46" i="1" s="1"/>
  <c r="Q34" i="5"/>
  <c r="R34" i="5" s="1"/>
  <c r="Q45" i="1"/>
  <c r="R45" i="1" s="1"/>
  <c r="Q33" i="5"/>
  <c r="R33" i="5" s="1"/>
  <c r="Q44" i="1"/>
  <c r="R44" i="1" s="1"/>
  <c r="L50" i="1"/>
  <c r="M50" i="1" s="1"/>
  <c r="L49" i="1"/>
  <c r="M49" i="1" s="1"/>
  <c r="L48" i="1"/>
  <c r="M48" i="1" s="1"/>
  <c r="Q43" i="1"/>
  <c r="R43" i="1" s="1"/>
  <c r="Q32" i="5"/>
  <c r="R32" i="5" s="1"/>
  <c r="L40" i="5"/>
  <c r="M40" i="5" s="1"/>
  <c r="L39" i="5"/>
  <c r="M39" i="5" s="1"/>
  <c r="L38" i="5"/>
  <c r="M38" i="5" s="1"/>
  <c r="Q42" i="1"/>
  <c r="R42" i="1" s="1"/>
  <c r="Q41" i="1"/>
  <c r="Q31" i="5"/>
  <c r="R31" i="5" s="1"/>
  <c r="T8" i="4"/>
  <c r="Q30" i="5"/>
  <c r="R30" i="5" s="1"/>
  <c r="Q40" i="1"/>
  <c r="L37" i="5"/>
  <c r="M37" i="5" s="1"/>
  <c r="L47" i="1"/>
  <c r="M47" i="1" s="1"/>
  <c r="L36" i="5"/>
  <c r="M36" i="5" s="1"/>
  <c r="L35" i="5"/>
  <c r="M35" i="5" s="1"/>
  <c r="L46" i="1"/>
  <c r="Q29" i="5"/>
  <c r="R29" i="5" s="1"/>
  <c r="Q39" i="1"/>
  <c r="L45" i="1"/>
  <c r="M45" i="1" s="1"/>
  <c r="L34" i="5"/>
  <c r="M34" i="5" s="1"/>
  <c r="Q28" i="5"/>
  <c r="L33" i="5"/>
  <c r="M33" i="5" s="1"/>
  <c r="Q38" i="1"/>
  <c r="L44" i="1"/>
  <c r="M44" i="1" s="1"/>
  <c r="Q27" i="5"/>
  <c r="R27" i="5" s="1"/>
  <c r="L32" i="5"/>
  <c r="M32" i="5" s="1"/>
  <c r="L43" i="1"/>
  <c r="M43" i="1" s="1"/>
  <c r="T6" i="4"/>
  <c r="T7" i="4"/>
  <c r="Q37" i="1"/>
  <c r="R37" i="1" s="1"/>
  <c r="L42" i="1"/>
  <c r="M42" i="1" s="1"/>
  <c r="L31" i="5"/>
  <c r="M31" i="5" s="1"/>
  <c r="L41" i="1"/>
  <c r="M41" i="1" s="1"/>
  <c r="Q26" i="5"/>
  <c r="R26" i="5" s="1"/>
  <c r="Q36" i="1"/>
  <c r="R36" i="1" s="1"/>
  <c r="Q35" i="1"/>
  <c r="L30" i="5"/>
  <c r="M30" i="5" s="1"/>
  <c r="Q34" i="1"/>
  <c r="R34" i="1" s="1"/>
  <c r="L40" i="1"/>
  <c r="M40" i="1" s="1"/>
  <c r="Q25" i="5"/>
  <c r="R25" i="5" s="1"/>
  <c r="Q33" i="1"/>
  <c r="Q24" i="5"/>
  <c r="R24" i="5" s="1"/>
  <c r="L29" i="5"/>
  <c r="M29" i="5" s="1"/>
  <c r="Q32" i="1"/>
  <c r="R32" i="1" s="1"/>
  <c r="L39" i="1"/>
  <c r="M39" i="1" s="1"/>
  <c r="L28" i="5"/>
  <c r="M28" i="5" s="1"/>
  <c r="L38" i="1"/>
  <c r="M38" i="1" s="1"/>
  <c r="Q31" i="1"/>
  <c r="Q30" i="1"/>
  <c r="R30" i="1" s="1"/>
  <c r="Q23" i="5"/>
  <c r="R23" i="5" s="1"/>
  <c r="L27" i="5"/>
  <c r="M27" i="5" s="1"/>
  <c r="Q29" i="1"/>
  <c r="R29" i="1" s="1"/>
  <c r="Q22" i="5"/>
  <c r="R22" i="5" s="1"/>
  <c r="L37" i="1"/>
  <c r="M37" i="1" s="1"/>
  <c r="Q21" i="5"/>
  <c r="R21" i="5" s="1"/>
  <c r="L26" i="5"/>
  <c r="M26" i="5" s="1"/>
  <c r="Q28" i="1"/>
  <c r="L36" i="1"/>
  <c r="M36" i="1" s="1"/>
  <c r="L35" i="1"/>
  <c r="M35" i="1" s="1"/>
  <c r="Q27" i="1"/>
  <c r="R27" i="1" s="1"/>
  <c r="Q26" i="1"/>
  <c r="R26" i="1" s="1"/>
  <c r="Q25" i="1"/>
  <c r="Q20" i="5"/>
  <c r="R20" i="5" s="1"/>
  <c r="Q19" i="5"/>
  <c r="R19" i="5" s="1"/>
  <c r="Q18" i="5"/>
  <c r="R18" i="5" s="1"/>
  <c r="Q24" i="1"/>
  <c r="R24" i="1" s="1"/>
  <c r="L34" i="1"/>
  <c r="M34" i="1" s="1"/>
  <c r="Q23" i="1"/>
  <c r="R23" i="1" s="1"/>
  <c r="Q17" i="5"/>
  <c r="R17" i="5" s="1"/>
  <c r="Q22" i="1"/>
  <c r="R22" i="1" s="1"/>
  <c r="L25" i="5"/>
  <c r="M25" i="5" s="1"/>
  <c r="L33" i="1"/>
  <c r="M33" i="1" s="1"/>
  <c r="Q21" i="1"/>
  <c r="R21" i="1" s="1"/>
  <c r="Q16" i="5"/>
  <c r="R16" i="5" s="1"/>
  <c r="Q20" i="1"/>
  <c r="Q15" i="5"/>
  <c r="R15" i="5" s="1"/>
  <c r="L24" i="5"/>
  <c r="M24" i="5" s="1"/>
  <c r="L32" i="1"/>
  <c r="M32" i="1" s="1"/>
  <c r="Q19" i="1"/>
  <c r="R19" i="1" s="1"/>
  <c r="Q18" i="1"/>
  <c r="R18" i="1" s="1"/>
  <c r="Q14" i="5"/>
  <c r="R14" i="5" s="1"/>
  <c r="T5" i="4"/>
  <c r="Q17" i="1"/>
  <c r="R17" i="1" s="1"/>
  <c r="Q13" i="5"/>
  <c r="R13" i="5" s="1"/>
  <c r="L31" i="1"/>
  <c r="M31" i="1" s="1"/>
  <c r="L23" i="5"/>
  <c r="M23" i="5" s="1"/>
  <c r="M30" i="1"/>
  <c r="Q16" i="1"/>
  <c r="R16" i="1" s="1"/>
  <c r="Q15" i="1"/>
  <c r="R15" i="1" s="1"/>
  <c r="Q14" i="1"/>
  <c r="R14" i="1" s="1"/>
  <c r="Q13" i="1"/>
  <c r="R13" i="1" s="1"/>
  <c r="T4" i="4"/>
  <c r="Q12" i="5"/>
  <c r="R12" i="5" s="1"/>
  <c r="L22" i="5"/>
  <c r="M22" i="5" s="1"/>
  <c r="L29" i="1"/>
  <c r="M29" i="1" s="1"/>
  <c r="L21" i="5"/>
  <c r="M21" i="5" s="1"/>
  <c r="L28" i="1"/>
  <c r="M28" i="1" s="1"/>
  <c r="L20" i="5"/>
  <c r="M20" i="5" s="1"/>
  <c r="L19" i="5"/>
  <c r="M19" i="5" s="1"/>
  <c r="L18" i="5"/>
  <c r="M18" i="5" s="1"/>
  <c r="U6" i="4"/>
  <c r="N6" i="4"/>
  <c r="L27" i="1"/>
  <c r="M27" i="1" s="1"/>
  <c r="L26" i="1"/>
  <c r="L25" i="1"/>
  <c r="M25" i="1" s="1"/>
  <c r="L24" i="1"/>
  <c r="M24" i="1" s="1"/>
  <c r="Q12" i="1"/>
  <c r="R12" i="1" s="1"/>
  <c r="Q11" i="1"/>
  <c r="R11" i="1" s="1"/>
  <c r="Q11" i="5"/>
  <c r="R11" i="5" s="1"/>
  <c r="Q10" i="1"/>
  <c r="R10" i="1" s="1"/>
  <c r="L23" i="1"/>
  <c r="M23" i="1" s="1"/>
  <c r="L22" i="1"/>
  <c r="M22" i="1" s="1"/>
  <c r="L17" i="5"/>
  <c r="M17" i="5" s="1"/>
  <c r="Q10" i="5"/>
  <c r="R10" i="5" s="1"/>
  <c r="Q9" i="1"/>
  <c r="R9" i="1" s="1"/>
  <c r="L21" i="1"/>
  <c r="M21" i="1" s="1"/>
  <c r="L16" i="5"/>
  <c r="M16" i="5" s="1"/>
  <c r="L15" i="5"/>
  <c r="M15" i="5" s="1"/>
  <c r="L20" i="1"/>
  <c r="M20" i="1" s="1"/>
  <c r="L19" i="1"/>
  <c r="M19" i="1" s="1"/>
  <c r="N5" i="4"/>
  <c r="L14" i="5"/>
  <c r="M14" i="5" s="1"/>
  <c r="L18" i="1"/>
  <c r="M18" i="1" s="1"/>
  <c r="Q9" i="5"/>
  <c r="R9" i="5" s="1"/>
  <c r="Q8" i="1"/>
  <c r="R8" i="1" s="1"/>
  <c r="L13" i="5"/>
  <c r="S13" i="5" s="1"/>
  <c r="L17" i="1"/>
  <c r="M17" i="1" s="1"/>
  <c r="Q7" i="1"/>
  <c r="R7" i="1" s="1"/>
  <c r="N4" i="4"/>
  <c r="L16" i="1"/>
  <c r="M16" i="1" s="1"/>
  <c r="Q8" i="5"/>
  <c r="R8" i="5" s="1"/>
  <c r="Q6" i="1"/>
  <c r="R6" i="1" s="1"/>
  <c r="L15" i="1"/>
  <c r="M15" i="1" s="1"/>
  <c r="L14" i="1"/>
  <c r="M14" i="1" s="1"/>
  <c r="L13" i="1"/>
  <c r="M13" i="1" s="1"/>
  <c r="L12" i="5"/>
  <c r="M12" i="5" s="1"/>
  <c r="L12" i="1"/>
  <c r="M12" i="1" s="1"/>
  <c r="Q5" i="1"/>
  <c r="Q7" i="5"/>
  <c r="R7" i="5" s="1"/>
  <c r="T3" i="4"/>
  <c r="L11" i="1"/>
  <c r="M11" i="1" s="1"/>
  <c r="L11" i="5"/>
  <c r="M11" i="5" s="1"/>
  <c r="L10" i="1"/>
  <c r="M10" i="1" s="1"/>
  <c r="Q4" i="1"/>
  <c r="R4" i="1" s="1"/>
  <c r="Q3" i="1"/>
  <c r="R3" i="1" s="1"/>
  <c r="Q2" i="1"/>
  <c r="R2" i="1" s="1"/>
  <c r="T2" i="4"/>
  <c r="Q6" i="5"/>
  <c r="Q5" i="5"/>
  <c r="R5" i="5" s="1"/>
  <c r="Q4" i="5"/>
  <c r="Q3" i="5"/>
  <c r="Q2" i="5"/>
  <c r="L10" i="5"/>
  <c r="M10" i="5" s="1"/>
  <c r="L9" i="1"/>
  <c r="M9" i="1" s="1"/>
  <c r="L8" i="1"/>
  <c r="M8" i="1" s="1"/>
  <c r="L9" i="5"/>
  <c r="M9" i="5" s="1"/>
  <c r="L7" i="1"/>
  <c r="M7" i="1" s="1"/>
  <c r="L8" i="5"/>
  <c r="M8" i="5" s="1"/>
  <c r="L6" i="1"/>
  <c r="M6" i="1" s="1"/>
  <c r="L7" i="5"/>
  <c r="M7" i="5" s="1"/>
  <c r="N3" i="4"/>
  <c r="L5" i="1"/>
  <c r="M5" i="1" s="1"/>
  <c r="N2" i="4"/>
  <c r="L3" i="5"/>
  <c r="M3" i="5" s="1"/>
  <c r="L4" i="5"/>
  <c r="M4" i="5" s="1"/>
  <c r="L5" i="5"/>
  <c r="M5" i="5" s="1"/>
  <c r="L6" i="5"/>
  <c r="M6" i="5" s="1"/>
  <c r="L2" i="5"/>
  <c r="M2" i="5" s="1"/>
  <c r="L3" i="1"/>
  <c r="M3" i="1" s="1"/>
  <c r="L4" i="1"/>
  <c r="M4" i="1" s="1"/>
  <c r="L2" i="1"/>
  <c r="M2" i="1" s="1"/>
  <c r="F12" i="8" l="1"/>
  <c r="S132" i="6"/>
  <c r="S109" i="6"/>
  <c r="S118" i="6"/>
  <c r="S4" i="6"/>
  <c r="S70" i="6"/>
  <c r="S95" i="6"/>
  <c r="S8" i="6"/>
  <c r="S44" i="6"/>
  <c r="R133" i="6"/>
  <c r="S131" i="6"/>
  <c r="S28" i="6"/>
  <c r="S40" i="6"/>
  <c r="M132" i="6"/>
  <c r="S129" i="6"/>
  <c r="S22" i="6"/>
  <c r="R44" i="6"/>
  <c r="S71" i="6"/>
  <c r="S99" i="6"/>
  <c r="S56" i="6"/>
  <c r="S77" i="6"/>
  <c r="S125" i="6"/>
  <c r="S34" i="6"/>
  <c r="S45" i="6"/>
  <c r="S57" i="6"/>
  <c r="S67" i="6"/>
  <c r="S89" i="6"/>
  <c r="S27" i="6"/>
  <c r="S55" i="6"/>
  <c r="S101" i="6"/>
  <c r="S113" i="6"/>
  <c r="R8" i="6"/>
  <c r="S53" i="6"/>
  <c r="S16" i="6"/>
  <c r="S49" i="6"/>
  <c r="S104" i="6"/>
  <c r="S68" i="6"/>
  <c r="S85" i="6"/>
  <c r="S20" i="6"/>
  <c r="S80" i="6"/>
  <c r="S97" i="6"/>
  <c r="S128" i="6"/>
  <c r="S13" i="6"/>
  <c r="S21" i="6"/>
  <c r="S48" i="6"/>
  <c r="S87" i="6"/>
  <c r="R85" i="6"/>
  <c r="S90" i="6"/>
  <c r="R109" i="6"/>
  <c r="S114" i="6"/>
  <c r="S123" i="6"/>
  <c r="S7" i="6"/>
  <c r="S17" i="6"/>
  <c r="S35" i="6"/>
  <c r="S58" i="6"/>
  <c r="S63" i="6"/>
  <c r="S81" i="6"/>
  <c r="S119" i="6"/>
  <c r="S3" i="6"/>
  <c r="S12" i="6"/>
  <c r="S31" i="6"/>
  <c r="S41" i="6"/>
  <c r="S91" i="6"/>
  <c r="S96" i="6"/>
  <c r="S100" i="6"/>
  <c r="S115" i="6"/>
  <c r="S36" i="6"/>
  <c r="S59" i="6"/>
  <c r="S82" i="6"/>
  <c r="S86" i="6"/>
  <c r="S106" i="6"/>
  <c r="S110" i="6"/>
  <c r="S127" i="6"/>
  <c r="S51" i="6"/>
  <c r="S60" i="6"/>
  <c r="S111" i="6"/>
  <c r="S32" i="6"/>
  <c r="S102" i="6"/>
  <c r="R111" i="6"/>
  <c r="S38" i="6"/>
  <c r="R56" i="6"/>
  <c r="S73" i="6"/>
  <c r="S93" i="6"/>
  <c r="S24" i="6"/>
  <c r="S29" i="6"/>
  <c r="S43" i="6"/>
  <c r="S79" i="6"/>
  <c r="S88" i="6"/>
  <c r="S103" i="6"/>
  <c r="S112" i="6"/>
  <c r="S117" i="6"/>
  <c r="S121" i="6"/>
  <c r="R125" i="6"/>
  <c r="S11" i="6"/>
  <c r="R99" i="6"/>
  <c r="S46" i="6"/>
  <c r="S65" i="6"/>
  <c r="S92" i="6"/>
  <c r="S116" i="6"/>
  <c r="S126" i="6"/>
  <c r="S5" i="6"/>
  <c r="S14" i="6"/>
  <c r="S23" i="6"/>
  <c r="R97" i="6"/>
  <c r="S19" i="6"/>
  <c r="S47" i="6"/>
  <c r="S61" i="6"/>
  <c r="S15" i="6"/>
  <c r="S74" i="6"/>
  <c r="S94" i="6"/>
  <c r="S130" i="6"/>
  <c r="S124" i="6"/>
  <c r="S10" i="6"/>
  <c r="S25" i="6"/>
  <c r="S39" i="6"/>
  <c r="R53" i="6"/>
  <c r="S75" i="6"/>
  <c r="R79" i="6"/>
  <c r="S122" i="6"/>
  <c r="R96" i="6"/>
  <c r="S72" i="6"/>
  <c r="M75" i="6"/>
  <c r="R77" i="6"/>
  <c r="S84" i="6"/>
  <c r="M87" i="6"/>
  <c r="R89" i="6"/>
  <c r="R101" i="6"/>
  <c r="S108" i="6"/>
  <c r="R113" i="6"/>
  <c r="S120" i="6"/>
  <c r="R114" i="6"/>
  <c r="R71" i="6"/>
  <c r="S78" i="6"/>
  <c r="R95" i="6"/>
  <c r="R119" i="6"/>
  <c r="S83" i="6"/>
  <c r="R88" i="6"/>
  <c r="R100" i="6"/>
  <c r="S107" i="6"/>
  <c r="R112" i="6"/>
  <c r="S76" i="6"/>
  <c r="R81" i="6"/>
  <c r="R93" i="6"/>
  <c r="R86" i="6"/>
  <c r="S105" i="6"/>
  <c r="R110" i="6"/>
  <c r="R91" i="6"/>
  <c r="S98" i="6"/>
  <c r="R103" i="6"/>
  <c r="R82" i="6"/>
  <c r="R94" i="6"/>
  <c r="R106" i="6"/>
  <c r="R118" i="6"/>
  <c r="R90" i="6"/>
  <c r="R115" i="6"/>
  <c r="R123" i="6"/>
  <c r="R102" i="6"/>
  <c r="R74" i="6"/>
  <c r="M40" i="6"/>
  <c r="S6" i="6"/>
  <c r="M9" i="6"/>
  <c r="R11" i="6"/>
  <c r="S18" i="6"/>
  <c r="M21" i="6"/>
  <c r="R23" i="6"/>
  <c r="S30" i="6"/>
  <c r="M33" i="6"/>
  <c r="R35" i="6"/>
  <c r="S42" i="6"/>
  <c r="M45" i="6"/>
  <c r="R47" i="6"/>
  <c r="S54" i="6"/>
  <c r="M57" i="6"/>
  <c r="R59" i="6"/>
  <c r="S66" i="6"/>
  <c r="M69" i="6"/>
  <c r="R4" i="6"/>
  <c r="R16" i="6"/>
  <c r="R13" i="6"/>
  <c r="R25" i="6"/>
  <c r="R61" i="6"/>
  <c r="M28" i="6"/>
  <c r="S52" i="6"/>
  <c r="R14" i="6"/>
  <c r="R38" i="6"/>
  <c r="S2" i="6"/>
  <c r="R7" i="6"/>
  <c r="R19" i="6"/>
  <c r="S26" i="6"/>
  <c r="R31" i="6"/>
  <c r="R43" i="6"/>
  <c r="S50" i="6"/>
  <c r="R55" i="6"/>
  <c r="S62" i="6"/>
  <c r="R67" i="6"/>
  <c r="S37" i="6"/>
  <c r="R12" i="6"/>
  <c r="R24" i="6"/>
  <c r="R36" i="6"/>
  <c r="R48" i="6"/>
  <c r="R60" i="6"/>
  <c r="S64" i="6"/>
  <c r="R17" i="6"/>
  <c r="R29" i="6"/>
  <c r="R41" i="6"/>
  <c r="R49" i="6"/>
  <c r="R10" i="6"/>
  <c r="R22" i="6"/>
  <c r="R34" i="6"/>
  <c r="R46" i="6"/>
  <c r="R58" i="6"/>
  <c r="R70" i="6"/>
  <c r="S39" i="1"/>
  <c r="M46" i="1"/>
  <c r="S46" i="1"/>
  <c r="S40" i="1"/>
  <c r="S54" i="1"/>
  <c r="S60" i="1"/>
  <c r="S64" i="1"/>
  <c r="M64" i="1"/>
  <c r="S62" i="1"/>
  <c r="M67" i="1"/>
  <c r="S67" i="1"/>
  <c r="S68" i="1"/>
  <c r="M68" i="1"/>
  <c r="S63" i="1"/>
  <c r="S39" i="5"/>
  <c r="M41" i="5"/>
  <c r="S41" i="5"/>
  <c r="M42" i="5"/>
  <c r="S42" i="5"/>
  <c r="M44" i="5"/>
  <c r="S44" i="5"/>
  <c r="M45" i="5"/>
  <c r="S45" i="5"/>
  <c r="M47" i="5"/>
  <c r="S47" i="5"/>
  <c r="M48" i="5"/>
  <c r="S48" i="5"/>
  <c r="M49" i="5"/>
  <c r="S49" i="5"/>
  <c r="M50" i="5"/>
  <c r="S50" i="5"/>
  <c r="S52" i="5"/>
  <c r="M52" i="5"/>
  <c r="N7" i="4"/>
  <c r="F6" i="8" s="1"/>
  <c r="U7" i="4"/>
  <c r="N8" i="4"/>
  <c r="U8" i="4"/>
  <c r="N9" i="4"/>
  <c r="U9" i="4"/>
  <c r="N10" i="4"/>
  <c r="U10" i="4"/>
  <c r="S66" i="1"/>
  <c r="S61" i="1"/>
  <c r="S51" i="1"/>
  <c r="S58" i="1"/>
  <c r="R54" i="1"/>
  <c r="S53" i="1"/>
  <c r="R62" i="1"/>
  <c r="S56" i="1"/>
  <c r="S50" i="1"/>
  <c r="R60" i="1"/>
  <c r="S59" i="1"/>
  <c r="S55" i="1"/>
  <c r="S57" i="1"/>
  <c r="S52" i="1"/>
  <c r="S40" i="5"/>
  <c r="R39" i="5"/>
  <c r="S38" i="5"/>
  <c r="S28" i="5"/>
  <c r="S49" i="1"/>
  <c r="S48" i="1"/>
  <c r="R28" i="5"/>
  <c r="S37" i="5"/>
  <c r="S33" i="5"/>
  <c r="S29" i="5"/>
  <c r="S32" i="5"/>
  <c r="S31" i="5"/>
  <c r="S34" i="5"/>
  <c r="S36" i="5"/>
  <c r="S35" i="5"/>
  <c r="S38" i="1"/>
  <c r="S41" i="1"/>
  <c r="S47" i="1"/>
  <c r="R41" i="1"/>
  <c r="S43" i="1"/>
  <c r="S44" i="1"/>
  <c r="R40" i="1"/>
  <c r="R38" i="1"/>
  <c r="R39" i="1"/>
  <c r="S45" i="1"/>
  <c r="S42" i="1"/>
  <c r="S30" i="5"/>
  <c r="S35" i="1"/>
  <c r="S31" i="1"/>
  <c r="S27" i="5"/>
  <c r="S26" i="5"/>
  <c r="S22" i="5"/>
  <c r="M13" i="5"/>
  <c r="S2" i="5"/>
  <c r="S6" i="5"/>
  <c r="S17" i="5"/>
  <c r="S32" i="1"/>
  <c r="S36" i="1"/>
  <c r="S34" i="1"/>
  <c r="S33" i="1"/>
  <c r="R35" i="1"/>
  <c r="R31" i="1"/>
  <c r="R33" i="1"/>
  <c r="S37" i="1"/>
  <c r="S11" i="5"/>
  <c r="S25" i="5"/>
  <c r="S18" i="5"/>
  <c r="S23" i="5"/>
  <c r="S4" i="5"/>
  <c r="R6" i="5"/>
  <c r="S9" i="5"/>
  <c r="S10" i="5"/>
  <c r="S15" i="5"/>
  <c r="S20" i="5"/>
  <c r="S21" i="5"/>
  <c r="S24" i="5"/>
  <c r="S19" i="5"/>
  <c r="S28" i="1"/>
  <c r="S23" i="1"/>
  <c r="R28" i="1"/>
  <c r="S21" i="1"/>
  <c r="S11" i="1"/>
  <c r="S24" i="1"/>
  <c r="S25" i="1"/>
  <c r="S16" i="1"/>
  <c r="S26" i="1"/>
  <c r="S30" i="1"/>
  <c r="M26" i="1"/>
  <c r="S19" i="1"/>
  <c r="R25" i="1"/>
  <c r="S5" i="1"/>
  <c r="S27" i="1"/>
  <c r="S9" i="1"/>
  <c r="S13" i="1"/>
  <c r="S17" i="1"/>
  <c r="S22" i="1"/>
  <c r="S20" i="1"/>
  <c r="S18" i="1"/>
  <c r="S29" i="1"/>
  <c r="S3" i="5"/>
  <c r="S16" i="5"/>
  <c r="R20" i="1"/>
  <c r="U5" i="4"/>
  <c r="S14" i="5"/>
  <c r="R3" i="5"/>
  <c r="R4" i="5"/>
  <c r="R2" i="5"/>
  <c r="S12" i="5"/>
  <c r="S15" i="1"/>
  <c r="S14" i="1"/>
  <c r="U4" i="4"/>
  <c r="S12" i="1"/>
  <c r="S10" i="1"/>
  <c r="U2" i="4"/>
  <c r="S8" i="1"/>
  <c r="S7" i="1"/>
  <c r="S8" i="5"/>
  <c r="S6" i="1"/>
  <c r="S2" i="1"/>
  <c r="S7" i="5"/>
  <c r="R5" i="1"/>
  <c r="U3" i="4"/>
  <c r="S4" i="1"/>
  <c r="S3" i="1"/>
  <c r="S5"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Yaw Chin Hen</author>
  </authors>
  <commentList>
    <comment ref="F12" authorId="0" shapeId="0" xr:uid="{BB7B2CEA-D648-4A45-8F80-94EF66098D67}">
      <text>
        <r>
          <rPr>
            <b/>
            <sz val="9"/>
            <color indexed="81"/>
            <rFont val="Tahoma"/>
            <family val="2"/>
          </rPr>
          <t>Yaw Chin Hen:</t>
        </r>
        <r>
          <rPr>
            <sz val="9"/>
            <color indexed="81"/>
            <rFont val="Tahoma"/>
            <family val="2"/>
          </rPr>
          <t xml:space="preserve">
Collab Post
</t>
        </r>
      </text>
    </comment>
    <comment ref="F14" authorId="0" shapeId="0" xr:uid="{0436DD65-3A3D-47FA-8695-8C5BBB41CED3}">
      <text>
        <r>
          <rPr>
            <b/>
            <sz val="9"/>
            <color indexed="81"/>
            <rFont val="Tahoma"/>
            <family val="2"/>
          </rPr>
          <t>Yaw Chin Hen:</t>
        </r>
        <r>
          <rPr>
            <sz val="9"/>
            <color indexed="81"/>
            <rFont val="Tahoma"/>
            <family val="2"/>
          </rPr>
          <t xml:space="preserve">
Collab Post</t>
        </r>
      </text>
    </comment>
    <comment ref="F15" authorId="0" shapeId="0" xr:uid="{3AFFB85B-0E45-402E-A63A-F94F9B0E3AFE}">
      <text>
        <r>
          <rPr>
            <b/>
            <sz val="9"/>
            <color indexed="81"/>
            <rFont val="Tahoma"/>
            <family val="2"/>
          </rPr>
          <t>Yaw Chin Hen:</t>
        </r>
        <r>
          <rPr>
            <sz val="9"/>
            <color indexed="81"/>
            <rFont val="Tahoma"/>
            <family val="2"/>
          </rPr>
          <t xml:space="preserve">
Collab Post
</t>
        </r>
      </text>
    </comment>
    <comment ref="F16" authorId="0" shapeId="0" xr:uid="{B660F1DB-C29C-49D5-A199-4698AA9CF983}">
      <text>
        <r>
          <rPr>
            <b/>
            <sz val="9"/>
            <color indexed="81"/>
            <rFont val="Tahoma"/>
            <family val="2"/>
          </rPr>
          <t>Yaw Chin Hen:</t>
        </r>
        <r>
          <rPr>
            <sz val="9"/>
            <color indexed="81"/>
            <rFont val="Tahoma"/>
            <family val="2"/>
          </rPr>
          <t xml:space="preserve">
Collab Post
</t>
        </r>
      </text>
    </comment>
    <comment ref="F26" authorId="0" shapeId="0" xr:uid="{00FA9405-5351-48D7-BEB5-6130514A7AFE}">
      <text>
        <r>
          <rPr>
            <b/>
            <sz val="9"/>
            <color indexed="81"/>
            <rFont val="Tahoma"/>
            <family val="2"/>
          </rPr>
          <t>Yaw Chin Hen:</t>
        </r>
        <r>
          <rPr>
            <sz val="9"/>
            <color indexed="81"/>
            <rFont val="Tahoma"/>
            <family val="2"/>
          </rPr>
          <t xml:space="preserve">
Collab Post
</t>
        </r>
      </text>
    </comment>
    <comment ref="F30" authorId="0" shapeId="0" xr:uid="{C84BA975-680E-4929-BC0E-B7E66E89E088}">
      <text>
        <r>
          <rPr>
            <b/>
            <sz val="9"/>
            <color indexed="81"/>
            <rFont val="Tahoma"/>
            <family val="2"/>
          </rPr>
          <t>Yaw Chin Hen:</t>
        </r>
        <r>
          <rPr>
            <sz val="9"/>
            <color indexed="81"/>
            <rFont val="Tahoma"/>
            <family val="2"/>
          </rPr>
          <t xml:space="preserve">
Collab</t>
        </r>
      </text>
    </comment>
    <comment ref="F31" authorId="0" shapeId="0" xr:uid="{9697E459-098D-4283-A0CB-65DFA5AA26D6}">
      <text>
        <r>
          <rPr>
            <b/>
            <sz val="9"/>
            <color indexed="81"/>
            <rFont val="Tahoma"/>
            <family val="2"/>
          </rPr>
          <t>Yaw Chin Hen:</t>
        </r>
        <r>
          <rPr>
            <sz val="9"/>
            <color indexed="81"/>
            <rFont val="Tahoma"/>
            <family val="2"/>
          </rPr>
          <t xml:space="preserve">
Collab</t>
        </r>
      </text>
    </comment>
    <comment ref="F51" authorId="0" shapeId="0" xr:uid="{596B6DE5-93E5-4835-B9AF-D40D8CAA109D}">
      <text>
        <r>
          <rPr>
            <b/>
            <sz val="9"/>
            <color indexed="81"/>
            <rFont val="Tahoma"/>
            <family val="2"/>
          </rPr>
          <t>Yaw Chin Hen:</t>
        </r>
        <r>
          <rPr>
            <sz val="9"/>
            <color indexed="81"/>
            <rFont val="Tahoma"/>
            <family val="2"/>
          </rPr>
          <t xml:space="preserve">
Collab
</t>
        </r>
      </text>
    </comment>
    <comment ref="F64" authorId="0" shapeId="0" xr:uid="{D2963BBB-45EF-43F9-8D7E-32062B71E588}">
      <text>
        <r>
          <rPr>
            <b/>
            <sz val="9"/>
            <color indexed="81"/>
            <rFont val="Tahoma"/>
            <family val="2"/>
          </rPr>
          <t>Yaw Chin Hen:</t>
        </r>
        <r>
          <rPr>
            <sz val="9"/>
            <color indexed="81"/>
            <rFont val="Tahoma"/>
            <family val="2"/>
          </rPr>
          <t xml:space="preserve">
Collab
</t>
        </r>
      </text>
    </comment>
    <comment ref="F65" authorId="0" shapeId="0" xr:uid="{CAE8D8B1-7D96-4BC7-8BC8-422D54B022B9}">
      <text>
        <r>
          <rPr>
            <b/>
            <sz val="9"/>
            <color indexed="81"/>
            <rFont val="Tahoma"/>
            <family val="2"/>
          </rPr>
          <t>Yaw Chin Hen:</t>
        </r>
        <r>
          <rPr>
            <sz val="9"/>
            <color indexed="81"/>
            <rFont val="Tahoma"/>
            <family val="2"/>
          </rPr>
          <t xml:space="preserve">
Collab
</t>
        </r>
      </text>
    </comment>
    <comment ref="F133" authorId="0" shapeId="0" xr:uid="{AA0FF1E2-317C-480B-A094-36896BCEA9B7}">
      <text>
        <r>
          <rPr>
            <b/>
            <sz val="9"/>
            <color indexed="81"/>
            <rFont val="Tahoma"/>
            <family val="2"/>
          </rPr>
          <t>Yaw Chin Hen:</t>
        </r>
        <r>
          <rPr>
            <sz val="9"/>
            <color indexed="81"/>
            <rFont val="Tahoma"/>
            <family val="2"/>
          </rPr>
          <t xml:space="preserve">
Collab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Yaw Chin Hen</author>
  </authors>
  <commentList>
    <comment ref="E12" authorId="0" shapeId="0" xr:uid="{16C53304-6D6B-4026-8950-94B514CB24A4}">
      <text>
        <r>
          <rPr>
            <b/>
            <sz val="9"/>
            <color indexed="81"/>
            <rFont val="Tahoma"/>
            <family val="2"/>
          </rPr>
          <t>Yaw Chin Hen:</t>
        </r>
        <r>
          <rPr>
            <sz val="9"/>
            <color indexed="81"/>
            <rFont val="Tahoma"/>
            <family val="2"/>
          </rPr>
          <t xml:space="preserve">
Collab Post
</t>
        </r>
      </text>
    </comment>
    <comment ref="E14" authorId="0" shapeId="0" xr:uid="{8F6E8FA2-AFDA-4592-B8DE-5A61A422AA1C}">
      <text>
        <r>
          <rPr>
            <b/>
            <sz val="9"/>
            <color indexed="81"/>
            <rFont val="Tahoma"/>
            <family val="2"/>
          </rPr>
          <t>Yaw Chin Hen:</t>
        </r>
        <r>
          <rPr>
            <sz val="9"/>
            <color indexed="81"/>
            <rFont val="Tahoma"/>
            <family val="2"/>
          </rPr>
          <t xml:space="preserve">
Collab Post</t>
        </r>
      </text>
    </comment>
    <comment ref="E15" authorId="0" shapeId="0" xr:uid="{E4DF42B0-AEC2-4136-BE20-161D10B32B70}">
      <text>
        <r>
          <rPr>
            <b/>
            <sz val="9"/>
            <color indexed="81"/>
            <rFont val="Tahoma"/>
            <family val="2"/>
          </rPr>
          <t>Yaw Chin Hen:</t>
        </r>
        <r>
          <rPr>
            <sz val="9"/>
            <color indexed="81"/>
            <rFont val="Tahoma"/>
            <family val="2"/>
          </rPr>
          <t xml:space="preserve">
Collab Post
</t>
        </r>
      </text>
    </comment>
    <comment ref="E16" authorId="0" shapeId="0" xr:uid="{0ED91133-A480-40EB-99D0-CA4D2BD2DF6A}">
      <text>
        <r>
          <rPr>
            <b/>
            <sz val="9"/>
            <color indexed="81"/>
            <rFont val="Tahoma"/>
            <family val="2"/>
          </rPr>
          <t>Yaw Chin Hen:</t>
        </r>
        <r>
          <rPr>
            <sz val="9"/>
            <color indexed="81"/>
            <rFont val="Tahoma"/>
            <family val="2"/>
          </rPr>
          <t xml:space="preserve">
Collab Post
</t>
        </r>
      </text>
    </comment>
    <comment ref="E26" authorId="0" shapeId="0" xr:uid="{5825D0C2-604E-472A-9190-62F07AC6B21C}">
      <text>
        <r>
          <rPr>
            <b/>
            <sz val="9"/>
            <color indexed="81"/>
            <rFont val="Tahoma"/>
            <family val="2"/>
          </rPr>
          <t>Yaw Chin Hen:</t>
        </r>
        <r>
          <rPr>
            <sz val="9"/>
            <color indexed="81"/>
            <rFont val="Tahoma"/>
            <family val="2"/>
          </rPr>
          <t xml:space="preserve">
Collab Post
</t>
        </r>
      </text>
    </comment>
    <comment ref="E30" authorId="0" shapeId="0" xr:uid="{ED6B2640-C01E-40FE-8576-E52D8DBC2254}">
      <text>
        <r>
          <rPr>
            <b/>
            <sz val="9"/>
            <color indexed="81"/>
            <rFont val="Tahoma"/>
            <family val="2"/>
          </rPr>
          <t>Yaw Chin Hen:</t>
        </r>
        <r>
          <rPr>
            <sz val="9"/>
            <color indexed="81"/>
            <rFont val="Tahoma"/>
            <family val="2"/>
          </rPr>
          <t xml:space="preserve">
Collab</t>
        </r>
      </text>
    </comment>
    <comment ref="E31" authorId="0" shapeId="0" xr:uid="{27D5219F-3FB7-41BC-BB68-3390FBF9D99E}">
      <text>
        <r>
          <rPr>
            <b/>
            <sz val="9"/>
            <color indexed="81"/>
            <rFont val="Tahoma"/>
            <family val="2"/>
          </rPr>
          <t>Yaw Chin Hen:</t>
        </r>
        <r>
          <rPr>
            <sz val="9"/>
            <color indexed="81"/>
            <rFont val="Tahoma"/>
            <family val="2"/>
          </rPr>
          <t xml:space="preserve">
Collab</t>
        </r>
      </text>
    </comment>
    <comment ref="E51" authorId="0" shapeId="0" xr:uid="{F30896BC-3D79-4A3F-9F5D-32698F6EAC09}">
      <text>
        <r>
          <rPr>
            <b/>
            <sz val="9"/>
            <color indexed="81"/>
            <rFont val="Tahoma"/>
            <family val="2"/>
          </rPr>
          <t>Yaw Chin Hen:</t>
        </r>
        <r>
          <rPr>
            <sz val="9"/>
            <color indexed="81"/>
            <rFont val="Tahoma"/>
            <family val="2"/>
          </rPr>
          <t xml:space="preserve">
Collab
</t>
        </r>
      </text>
    </comment>
    <comment ref="E64" authorId="0" shapeId="0" xr:uid="{C487813F-56BF-42E7-88A8-3F2136A00429}">
      <text>
        <r>
          <rPr>
            <b/>
            <sz val="9"/>
            <color indexed="81"/>
            <rFont val="Tahoma"/>
            <family val="2"/>
          </rPr>
          <t>Yaw Chin Hen:</t>
        </r>
        <r>
          <rPr>
            <sz val="9"/>
            <color indexed="81"/>
            <rFont val="Tahoma"/>
            <family val="2"/>
          </rPr>
          <t xml:space="preserve">
Collab
</t>
        </r>
      </text>
    </comment>
    <comment ref="E65" authorId="0" shapeId="0" xr:uid="{4A0637E7-B3A8-4BE1-B5D2-F5B89D5B6065}">
      <text>
        <r>
          <rPr>
            <b/>
            <sz val="9"/>
            <color indexed="81"/>
            <rFont val="Tahoma"/>
            <family val="2"/>
          </rPr>
          <t>Yaw Chin Hen:</t>
        </r>
        <r>
          <rPr>
            <sz val="9"/>
            <color indexed="81"/>
            <rFont val="Tahoma"/>
            <family val="2"/>
          </rPr>
          <t xml:space="preserve">
Collab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Yaw Chin Hen</author>
  </authors>
  <commentList>
    <comment ref="E11" authorId="0" shapeId="0" xr:uid="{33635AAB-21BF-4C0D-AF00-A23D4C5F61E2}">
      <text>
        <r>
          <rPr>
            <b/>
            <sz val="9"/>
            <color indexed="81"/>
            <rFont val="Tahoma"/>
            <family val="2"/>
          </rPr>
          <t>Yaw Chin Hen:</t>
        </r>
        <r>
          <rPr>
            <sz val="9"/>
            <color indexed="81"/>
            <rFont val="Tahoma"/>
            <family val="2"/>
          </rPr>
          <t xml:space="preserve">
Collab
</t>
        </r>
      </text>
    </comment>
  </commentList>
</comments>
</file>

<file path=xl/sharedStrings.xml><?xml version="1.0" encoding="utf-8"?>
<sst xmlns="http://schemas.openxmlformats.org/spreadsheetml/2006/main" count="2219" uniqueCount="619">
  <si>
    <t>Date</t>
  </si>
  <si>
    <t>Week Number</t>
  </si>
  <si>
    <t>Month</t>
  </si>
  <si>
    <t>Followers</t>
  </si>
  <si>
    <t>Posts Type</t>
  </si>
  <si>
    <t>Tone</t>
  </si>
  <si>
    <t>Time</t>
  </si>
  <si>
    <t>Link to Post</t>
  </si>
  <si>
    <t>Likes (24H)</t>
  </si>
  <si>
    <t>Shares (24H)</t>
  </si>
  <si>
    <t>Comments (24H)</t>
  </si>
  <si>
    <t>Engagement (24H)</t>
  </si>
  <si>
    <t>Engagement Rate (24H)</t>
  </si>
  <si>
    <t>Likes (7D)</t>
  </si>
  <si>
    <t>Shares (7D)</t>
  </si>
  <si>
    <t>Comments (7D)</t>
  </si>
  <si>
    <t>Engagement (7D)</t>
  </si>
  <si>
    <t>Engagement Rate (7D)</t>
  </si>
  <si>
    <t>Retention Rate</t>
  </si>
  <si>
    <t>May</t>
  </si>
  <si>
    <t>Post</t>
  </si>
  <si>
    <t>Formal</t>
  </si>
  <si>
    <t>https://www.instagram.com/p/DJGMVZ-POPM/?utm_source=ig_web_copy_link&amp;igsh=MzRlODBiNWFlZA==</t>
  </si>
  <si>
    <t>Video</t>
  </si>
  <si>
    <t>Casual</t>
  </si>
  <si>
    <t>https://www.instagram.com/reel/DJGaFyuMes1/?utm_source=ig_web_copy_link</t>
  </si>
  <si>
    <t>https://www.instagram.com/reel/DJHDUW_vqVD/?utm_source=ig_web_copy_link&amp;igsh=MzRlODBiNWFlZA==</t>
  </si>
  <si>
    <t>https://www.instagram.com/reel/DJJbvuZv4Xj/?utm_source=ig_web_copy_link&amp;igsh=MzRlODBiNWFlZA==</t>
  </si>
  <si>
    <t>https://www.instagram.com/reel/DJMM1f9v1OW/?utm_source=ig_web_copy_link&amp;igsh=MzRlODBiNWFlZA==</t>
  </si>
  <si>
    <t>https://www.instagram.com/kampungtunku/p/DJO0NQlJTij/</t>
  </si>
  <si>
    <t>https://www.instagram.com/p/DJRCZkEMf6F/?utm_source=ig_web_copy_link&amp;igsh=MzRlODBiNWFlZA==</t>
  </si>
  <si>
    <t>https://www.instagram.com/reel/DJTmnidvk5d/?utm_source=ig_web_copy_link&amp;igsh=MzRlODBiNWFlZA==</t>
  </si>
  <si>
    <t>https://www.instagram.com/reel/DJWa8xXJYXa/?utm_source=ig_web_copy_link&amp;igsh=MzRlODBiNWFlZA==</t>
  </si>
  <si>
    <t>https://www.instagram.com/p/DJYpdich7Fw/?utm_source=ig_web_copy_link&amp;igsh=MzRlODBiNWFlZA==</t>
  </si>
  <si>
    <t>https://www.instagram.com/reel/DJY3F-NxxqF/?utm_source=ig_web_copy_link&amp;igsh=MzRlODBiNWFlZA==</t>
  </si>
  <si>
    <t>https://www.instagram.com/reel/DJbpkqaPUFu/?utm_source=ig_web_copy_link&amp;igsh=MzRlODBiNWFlZA==</t>
  </si>
  <si>
    <t>https://www.instagram.com/reel/DJbp0EFy2vw/?utm_source=ig_web_copy_link&amp;igsh=MzRlODBiNWFlZA==</t>
  </si>
  <si>
    <t>https://www.instagram.com/reel/DJb3GOvzygS/?utm_source=ig_web_copy_link&amp;igsh=MzRlODBiNWFlZA==</t>
  </si>
  <si>
    <t>https://www.instagram.com/reel/DJdiyzGyz1A/?utm_source=ig_web_copy_link&amp;igsh=MzRlODBiNWFlZA==</t>
  </si>
  <si>
    <t>https://www.instagram.com/p/DJf4q20A2iO/?utm_source=ig_web_copy_link&amp;igsh=MzRlODBiNWFlZA==</t>
  </si>
  <si>
    <t>https://www.instagram.com/reel/DJgzOqEvSEg/?utm_source=ig_web_copy_link&amp;igsh=MzRlODBiNWFlZA==</t>
  </si>
  <si>
    <t>https://www.instagram.com/reel/DJg2psKpa7m/?utm_source=ig_web_copy_link&amp;igsh=MzRlODBiNWFlZA==</t>
  </si>
  <si>
    <t>https://www.instagram.com/p/DJiW1q1PGOS/?utm_source=ig_web_copy_link&amp;igsh=MzRlODBiNWFlZA==</t>
  </si>
  <si>
    <t>https://www.instagram.com/reel/DJi8za2vhn_/?utm_source=ig_web_copy_link&amp;igsh=MzRlODBiNWFlZA==</t>
  </si>
  <si>
    <t>https://www.instagram.com/p/DJlhVRTtgPc/?utm_source=ig_web_copy_link&amp;igsh=MzRlODBiNWFlZA==</t>
  </si>
  <si>
    <t>https://www.instagram.com/reel/DJmGsKaJlRP/?utm_source=ig_web_copy_link&amp;igsh=MzRlODBiNWFlZA==</t>
  </si>
  <si>
    <t>https://www.instagram.com/reel/DJoT5tCvOd4/?utm_source=ig_web_copy_link&amp;igsh=MzRlODBiNWFlZA==</t>
  </si>
  <si>
    <t>https://www.instagram.com/reel/DJohjU0vCDQ/?utm_source=ig_web_copy_link&amp;igsh=MzRlODBiNWFlZA==</t>
  </si>
  <si>
    <t>https://www.instagram.com/reel/DJopdwSPFN3/?utm_source=ig_web_copy_link&amp;igsh=MzRlODBiNWFlZA==</t>
  </si>
  <si>
    <t>https://www.instagram.com/reel/DJoy1AfR1oz/?utm_source=ig_web_copy_link&amp;igsh=MzRlODBiNWFlZA==</t>
  </si>
  <si>
    <t>https://www.instagram.com/p/DJqq6TFC7XF/?utm_source=ig_web_copy_link&amp;igsh=MzRlODBiNWFlZA==</t>
  </si>
  <si>
    <t>https://www.instagram.com/reel/DJrGcabPAzb/?utm_source=ig_web_copy_link&amp;igsh=MzRlODBiNWFlZA==</t>
  </si>
  <si>
    <t>https://www.instagram.com/p/DJtPrfsvVJk/?utm_source=ig_web_copy_link&amp;igsh=MzRlODBiNWFlZA==</t>
  </si>
  <si>
    <t>https://www.instagram.com/p/DJtrsETyvHp/?utm_source=ig_web_copy_link&amp;igsh=MzRlODBiNWFlZA==</t>
  </si>
  <si>
    <t>https://www.instagram.com/p/DJqxy3avi5B/?utm_source=ig_web_copy_link&amp;igsh=MzRlODBiNWFlZA==</t>
  </si>
  <si>
    <t>https://www.instagram.com/p/DJ0bufIzk0V/?utm_source=ig_web_copy_link&amp;igsh=MzRlODBiNWFlZA==</t>
  </si>
  <si>
    <t>https://www.instagram.com/reel/DJ3Ak_ovi7_/?utm_source=ig_web_copy_link&amp;igsh=MzRlODBiNWFlZA==</t>
  </si>
  <si>
    <t>https://www.instagram.com/reel/DJ4LCB5pUuB/?utm_source=ig_web_copy_link&amp;igsh=MzRlODBiNWFlZA==</t>
  </si>
  <si>
    <t>https://www.instagram.com/p/DJ5ozujP4lZ/?utm_source=ig_web_copy_link&amp;igsh=MzRlODBiNWFlZA==</t>
  </si>
  <si>
    <t>https://www.instagram.com/reel/DJ6OmCAvtzQ/?utm_source=ig_web_copy_link&amp;igsh=MzRlODBiNWFlZA==</t>
  </si>
  <si>
    <t>https://www.instagram.com/reel/DJ-8vlLvZaE/?utm_source=ig_web_copy_link&amp;igsh=MzRlODBiNWFlZA==</t>
  </si>
  <si>
    <t>https://www.instagram.com/reel/DKBTzBUPnLl/?utm_source=ig_web_copy_link&amp;igsh=MzRlODBiNWFlZA==</t>
  </si>
  <si>
    <t>https://www.instagram.com/reel/DKGsF_RvgbE/?utm_source=ig_web_copy_link&amp;igsh=MzRlODBiNWFlZA==</t>
  </si>
  <si>
    <t>https://www.instagram.com/p/DKJWxfJvMca/?utm_source=ig_web_copy_link&amp;igsh=MzRlODBiNWFlZA==</t>
  </si>
  <si>
    <t>https://www.instagram.com/reel/DKJrVTrPM7L/?utm_source=ig_web_copy_link&amp;igsh=MzRlODBiNWFlZA==</t>
  </si>
  <si>
    <t>https://www.instagram.com/reel/DKL7izhP45x/?utm_source=ig_web_copy_link&amp;igsh=MzRlODBiNWFlZA==</t>
  </si>
  <si>
    <t>https://www.instagram.com/reel/DKOY9LEPfaw/?utm_source=ig_web_copy_link&amp;igsh=MzRlODBiNWFlZA==</t>
  </si>
  <si>
    <t>https://www.instagram.com/p/DKO7_E4NJ7g/?utm_source=ig_web_copy_link&amp;igsh=MzRlODBiNWFlZA==</t>
  </si>
  <si>
    <t>https://www.instagram.com/p/DKTOl1cqqGx/?utm_source=ig_web_copy_link&amp;igsh=MzRlODBiNWFlZA==</t>
  </si>
  <si>
    <t>https://www.instagram.com/reel/DKUZ7mDvALq/?utm_source=ig_web_copy_link&amp;igsh=MzRlODBiNWFlZA==</t>
  </si>
  <si>
    <t>June</t>
  </si>
  <si>
    <t>https://www.instagram.com/reel/DKbDt9ZPa7k/?utm_source=ig_web_copy_link&amp;igsh=MzRlODBiNWFlZA==</t>
  </si>
  <si>
    <t>https://www.instagram.com/reel/DKbPxs1vShD/?utm_source=ig_web_copy_link&amp;igsh=MzRlODBiNWFlZA==</t>
  </si>
  <si>
    <t>https://www.instagram.com/reel/DKbwVDQyiCN/?utm_source=ig_web_copy_link&amp;igsh=MzRlODBiNWFlZA==</t>
  </si>
  <si>
    <t>https://www.instagram.com/p/DKleuZEMlL1/?utm_source=ig_web_copy_link&amp;igsh=MWI3MGNpcm93cWo5aA==</t>
  </si>
  <si>
    <t>https://www.instagram.com/p/DKrT70uPOmE/?utm_source=ig_web_copy_link&amp;igsh=MThuZDNoM3l5Y2MyYQ==</t>
  </si>
  <si>
    <t>https://www.instagram.com/reel/DKrSaaRpgTW/?utm_source=ig_web_copy_link&amp;igsh=ZXZmcHJjcHlpczZm</t>
  </si>
  <si>
    <t>https://www.instagram.com/reel/DKtnqoGpKbl/?utm_source=ig_web_copy_link&amp;igsh=MWVpMG5ld3JjNnBlMg==</t>
  </si>
  <si>
    <t>https://www.instagram.com/reel/DKvvLbkSxT8/?utm_source=ig_web_copy_link&amp;igsh=MWRtMnhyaTR5ZzU4Zw==</t>
  </si>
  <si>
    <t>https://www.instagram.com/reel/DKrXX5svxJ0/?utm_source=ig_web_copy_link&amp;igsh=eHZlY2lvNHBzMWtt</t>
  </si>
  <si>
    <t>https://www.instagram.com/reel/DK0xZaLP3Zq/?utm_source=ig_web_copy_link&amp;igsh=MTg5cTRxaDhuM3ZsYw==</t>
  </si>
  <si>
    <t>https://www.instagram.com/reel/DK4PaQTvT9Z/?utm_source=ig_web_copy_link&amp;igsh=dHhrdHlob2dkamgy</t>
  </si>
  <si>
    <t>https://www.instagram.com/p/DK4S0S8vVCy/?utm_source=ig_web_copy_link&amp;igsh=Nnhrb21lMm5yM3U=</t>
  </si>
  <si>
    <t>https://www.instagram.com/reel/DK8fV_1JdNe/?utm_source=ig_web_copy_link&amp;igsh=MWFvdTJoZDZrZHFxeA==</t>
  </si>
  <si>
    <t>https://www.instagram.com/reel/DK9SJKQPTtG/?utm_source=ig_web_copy_link&amp;igsh=MWsyZGI3cnI4ZzU3Yg==</t>
  </si>
  <si>
    <t>https://www.instagram.com/p/DK_iP2GvUuH/?utm_source=ig_web_copy_link&amp;igsh=MTJyYzFqM2cyaDM4bQ==</t>
  </si>
  <si>
    <t>https://www.instagram.com/reel/DLHy-lkvyn-/?utm_source=ig_web_copy_link&amp;igsh=MXcxeGhhOXFrcTVkMg==</t>
  </si>
  <si>
    <t>https://www.instagram.com/reel/DLMXNR_xO5M/?utm_source=ig_web_copy_link&amp;igsh=bmRsZGFwazZpdW5k</t>
  </si>
  <si>
    <t>https://www.instagram.com/reel/DLPn_0vJ6sM/?utm_source=ig_web_copy_link&amp;igsh=bTZxYThpODFubWk0</t>
  </si>
  <si>
    <t>https://www.instagram.com/reel/DLR73PoPMiM/?utm_source=ig_web_copy_link&amp;igsh=bGFrZzdmdWFsY2p6</t>
  </si>
  <si>
    <t>https://www.instagram.com/reel/DLRhG00vcQy/?utm_source=ig_web_copy_link&amp;igsh=MXVmMjRrbjkybjhqdw==</t>
  </si>
  <si>
    <t>https://www.instagram.com/p/DLTtpSNPmdl/?utm_source=ig_web_copy_link&amp;igsh=MWZrYzIzN3V1d3NrNA==</t>
  </si>
  <si>
    <t>https://www.instagram.com/reel/DLWVeI1v4AV/?utm_source=ig_web_copy_link&amp;igsh=bTRlMWVoNmplMGJu</t>
  </si>
  <si>
    <t>https://www.instagram.com/reel/DLZm4__PJ_o/?utm_source=ig_web_copy_link&amp;igsh=dXh6a3FxYjRlNmk2</t>
  </si>
  <si>
    <t>https://www.facebook.com/share/p/16Rj5Ku9W5/</t>
  </si>
  <si>
    <t>https://www.facebook.com/share/p/15GSCR2ZEG/</t>
  </si>
  <si>
    <t>https://www.facebook.com/share/v/1BkQfWMzJ2/</t>
  </si>
  <si>
    <t>https://www.facebook.com/share/p/19NMgRbzEg/</t>
  </si>
  <si>
    <t>https://www.facebook.com/share/v/1BTVMtMV9T/</t>
  </si>
  <si>
    <t>https://www.facebook.com/share/v/1DZAP4M5HE/</t>
  </si>
  <si>
    <t>https://www.facebook.com/share/v/1AZqG5oCjg/</t>
  </si>
  <si>
    <t>https://www.facebook.com/share/p/1NLSU6YkHL/</t>
  </si>
  <si>
    <t>https://www.facebook.com/share/v/14s1EpCd9z/</t>
  </si>
  <si>
    <t>https://www.facebook.com/share/p/19TnZSwaY5/</t>
  </si>
  <si>
    <t>https://www.facebook.com/share/v/16UqkCGKVi/</t>
  </si>
  <si>
    <t>https://www.facebook.com/share/p/12HpkcLxt7o/</t>
  </si>
  <si>
    <t>https://www.facebook.com/share/v/1J79FBn51e/</t>
  </si>
  <si>
    <t>https://www.facebook.com/share/p/1C4tdWgX7g/</t>
  </si>
  <si>
    <t>https://www.facebook.com/share/v/1C3Li61Egw/</t>
  </si>
  <si>
    <t>https://www.facebook.com/share/p/1Bnptmg7h5/</t>
  </si>
  <si>
    <t>https://www.facebook.com/share/v/15SqsTmswL/</t>
  </si>
  <si>
    <t>https://www.facebook.com/share/v/1CAqvELNnw/</t>
  </si>
  <si>
    <t>https://www.facebook.com/share/p/1AsqSXWH8c/</t>
  </si>
  <si>
    <t>https://www.facebook.com/share/p/1MCviUyMtL/</t>
  </si>
  <si>
    <t>https://www.facebook.com/share/v/16RvKANuZA/</t>
  </si>
  <si>
    <t>https://www.facebook.com/share/p/15cYHZQukq/</t>
  </si>
  <si>
    <t>https://www.facebook.com/share/p/16PaFWZLBT/</t>
  </si>
  <si>
    <t>https://www.facebook.com/share/p/1EAfG6wo6L/</t>
  </si>
  <si>
    <t>https://www.facebook.com/share/p/1CczrD8e4Z/</t>
  </si>
  <si>
    <t>https://www.facebook.com/share/v/15wbD78UMi/</t>
  </si>
  <si>
    <t>https://www.facebook.com/share/v/192wtwsvrm/</t>
  </si>
  <si>
    <t>https://www.facebook.com/share/v/1ANhkKKeZz/</t>
  </si>
  <si>
    <t>https://www.facebook.com/share/v/1AhZ4i5Uny/</t>
  </si>
  <si>
    <t>https://www.facebook.com/share/p/1BeNzhXeb8/</t>
  </si>
  <si>
    <t>https://www.facebook.com/share/v/1C53QjACpB/</t>
  </si>
  <si>
    <t>https://www.facebook.com/share/v/1CLdo9VRox/</t>
  </si>
  <si>
    <t>https://www.facebook.com/share/p/1Bop24jBja/</t>
  </si>
  <si>
    <t>https://www.facebook.com/myBurgerLab/posts/pfbid0Hx2TSfmoyFphFMzgtSu4KcZF5yJ4LdCYkRcCZLRBgPaAruJeYkARgLYuNFteuVKQl</t>
  </si>
  <si>
    <t>https://www.facebook.com/share/p/1D3FKEQc29/</t>
  </si>
  <si>
    <t>https://www.facebook.com/share/v/1Ahv3uJHGv/</t>
  </si>
  <si>
    <t>https://www.facebook.com/share/v/1BzM6Vu6AV/</t>
  </si>
  <si>
    <t>https://www.facebook.com/share/v/1C4xGYwP5W/</t>
  </si>
  <si>
    <t>https://www.facebook.com/share/v/1AQZYZntYX/</t>
  </si>
  <si>
    <t>https://www.facebook.com/share/p/16GEpvrMYD/</t>
  </si>
  <si>
    <t>https://www.facebook.com/share/v/1Ep2PSyRz4/</t>
  </si>
  <si>
    <t>https://www.facebook.com/share/v/1AoAr7zgjf/</t>
  </si>
  <si>
    <t>https://www.facebook.com/share/v/191BryM4YZ/</t>
  </si>
  <si>
    <t>https://www.facebook.com/share/v/15tkLH7piD/</t>
  </si>
  <si>
    <t>https://www.facebook.com/share/p/1BmRdoRRiS/</t>
  </si>
  <si>
    <t>https://www.facebook.com/share/v/1Ep8BHbPow/</t>
  </si>
  <si>
    <t>https://www.facebook.com/share/p/1CJezntxGm/</t>
  </si>
  <si>
    <t>https://www.facebook.com/share/v/1VBuLMvRAM/</t>
  </si>
  <si>
    <t>https://www.facebook.com/share/v/1Acr2QzB7W/</t>
  </si>
  <si>
    <t>https://www.facebook.com/share/v/19R7R77MKu/</t>
  </si>
  <si>
    <t>https://www.facebook.com/share/p/1UxJ4fsWGR/</t>
  </si>
  <si>
    <t>https://www.facebook.com/share/v/15fzsGSqGj/</t>
  </si>
  <si>
    <t>https://www.facebook.com/share/v/1C9uTrNpD6/</t>
  </si>
  <si>
    <t>Plays (24H)</t>
  </si>
  <si>
    <t>Plays (7D)</t>
  </si>
  <si>
    <t>https://www.tiktok.com/@myburgerlab/video/7499450773609139474?is_from_webapp=1&amp;sender_device=pc&amp;web_id=7499366635209131527</t>
  </si>
  <si>
    <t>https://www.tiktok.com/@myburgerlab/video/7499790238190030088?is_from_webapp=1&amp;sender_device=pc&amp;web_id=7499366635209131527</t>
  </si>
  <si>
    <t>https://www.tiktok.com/@myburgerlab/video/7502720669172681991?is_from_webapp=1&amp;sender_device=pc&amp;web_id=7499366635209131527</t>
  </si>
  <si>
    <t>https://www.tiktok.com/@myburgerlab/video/7503159362005880071?is_from_webapp=1&amp;sender_device=pc&amp;web_id=7499366635209131527</t>
  </si>
  <si>
    <t>https://www.tiktok.com/@myburgerlab/video/7504242226118151432?is_from_webapp=1&amp;sender_device=pc&amp;web_id=7499366635209131527</t>
  </si>
  <si>
    <t>https://www.tiktok.com/@myburgerlab/video/7506832365243780359?is_from_webapp=1&amp;sender_device=pc&amp;web_id=7499366635209131527</t>
  </si>
  <si>
    <t>https://www.tiktok.com/@myburgerlab/video/7508618409718893842?is_from_webapp=1&amp;sender_device=pc</t>
  </si>
  <si>
    <t>https://www.tiktok.com/@myburgerlab/video/7516428696836738312?is_from_webapp=1&amp;sender_device=pc&amp;web_id=7499366635209131527</t>
  </si>
  <si>
    <t>https://www.tiktok.com/@myburgerlab/video/7516769205287521544?is_from_webapp=1&amp;sender_device=pc&amp;web_id=7499366635209131527</t>
  </si>
  <si>
    <t>https://www.tiktok.com/@akiejack/video/7518666980832922887?is_from_webapp=1&amp;sender_device=pc&amp;web_id=7499366635209131527</t>
  </si>
  <si>
    <t>Platform</t>
  </si>
  <si>
    <t>Instagram</t>
  </si>
  <si>
    <t>Facebook</t>
  </si>
  <si>
    <t>TikTok</t>
  </si>
  <si>
    <t>Comments</t>
  </si>
  <si>
    <t>Good heavens! Terkejot berok 😂</t>
  </si>
  <si>
    <t>I was forced to do this. Sorry for the jump scare.</t>
  </si>
  <si>
    <t>Holy shit I thought it’s @kenjeong for a second!</t>
  </si>
  <si>
    <t>thanks for the compliment</t>
  </si>
  <si>
    <t>love ken, love ren.</t>
  </si>
  <si>
    <t>哈哈哈哈 so cute😍</t>
  </si>
  <si>
    <t>Ok babyyyy mommy will bring you there 😂</t>
  </si>
  <si>
    <t>😂🤣😂🤣</t>
  </si>
  <si>
    <t xml:space="preserve"> tmi yy tmi ......</t>
  </si>
  <si>
    <t>daddy mummy want holiday na</t>
  </si>
  <si>
    <t>Damn cute sial. Is the burger cute too?</t>
  </si>
  <si>
    <t>Wanted to say hey this kid looks like Ren Yi. Wait a minute it is Ren Yi!! 😝</t>
  </si>
  <si>
    <t>Cannot pass up this great deal! Going to bring my 2 thambis!😂</t>
  </si>
  <si>
    <t>Wow you were so cute!</t>
  </si>
  <si>
    <t>This kid look too naughty for burgers! 🤣</t>
  </si>
  <si>
    <t>Can take away ?</t>
  </si>
  <si>
    <t>this is valid for dine in only, and the kid must be present to claim 😊🙏</t>
  </si>
  <si>
    <t>Win liao 👏👏👏</t>
  </si>
  <si>
    <t>ur meal 😂</t>
  </si>
  <si>
    <t>HAHAHA FAV 🫶🏼😂</t>
  </si>
  <si>
    <t>FINALLYYY 🦇🦇🦇</t>
  </si>
  <si>
    <t>😍</t>
  </si>
  <si>
    <t>Kalau nak Wonda Milkshake je boleh tak?</t>
  </si>
  <si>
    <t>@hairulsahril boleh! Milkshake available untuk dine-in kat semua cawangan kecuali Seapark &amp; Mid Valley 😊</t>
  </si>
  <si>
    <t>🔥</t>
  </si>
  <si>
    <t>Masih menunggu Jacket kluangman @abstraxheadquarters</t>
  </si>
  <si>
    <t>🙌🙌</t>
  </si>
  <si>
    <t>Everything about @myburgerlab is literally AWESOME lah 💯🔥 That's why since OUG lab's existence, I maintain my weekly sibling date there. Can't dine-in, can order through FoodPanda,</t>
  </si>
  <si>
    <t>This is what i learnt while working with ur team back in highschool and i still carry it with me to learn with passion</t>
  </si>
  <si>
    <t>So true!!</t>
  </si>
  <si>
    <t>Well said 👏</t>
  </si>
  <si>
    <t>#word</t>
  </si>
  <si>
    <t>Wait so bad meat is allowed in the kitchen? 😂</t>
  </si>
  <si>
    <t>tot u gonna say MSG😅</t>
  </si>
  <si>
    <t>bring back the OG Burger Nasi Lemak + Your Creamy Mashed Potatoes 🥺🥺🥺🥺🥺</t>
  </si>
  <si>
    <t>this one very funny caught me off guard hahahhah</t>
  </si>
  <si>
    <t>@breathingpetals these better be tears of joy.</t>
  </si>
  <si>
    <t>@myburgerlab yes, generous master - a free Fat Elvis would make make my tears flow with more joy.</t>
  </si>
  <si>
    <t>“Muah muah muah DAF-“ 😭🤣🤣</t>
  </si>
  <si>
    <t>🔥🔥</t>
  </si>
  <si>
    <t>😂😂😂</t>
  </si>
  <si>
    <t>HAAHAHAHAHAHAH!!!</t>
  </si>
  <si>
    <t>HAHAHAHAHA</t>
  </si>
  <si>
    <t>😂😂😂😂😂</t>
  </si>
  <si>
    <t>😂😂😂😂😂😂😂😂😂😂😂</t>
  </si>
  <si>
    <t>I feel violated 😳</t>
  </si>
  <si>
    <t>@jun.and.tonic Sorry not sorry</t>
  </si>
  <si>
    <t>Woi</t>
  </si>
  <si>
    <t>Bahahaha 😘</t>
  </si>
  <si>
    <t>yor</t>
  </si>
  <si>
    <t>Lmao, didn’t expect this from mBL</t>
  </si>
  <si>
    <t>@jaytacos gotta step up the game</t>
  </si>
  <si>
    <t>@batnaaan</t>
  </si>
  <si>
    <t>HALO PULISSS kasi tangkap sama dia 👮‍♂️</t>
  </si>
  <si>
    <t>ITS NOT HERE BUT. BUDU BURGER 🍔 BAIT AND SWITCH… love of my life… 😢</t>
  </si>
  <si>
    <t>The Lab!! 😍😍😍</t>
  </si>
  <si>
    <t>Salted egg yolk ❤️</t>
  </si>
  <si>
    <t>Aburi. I’ve stopped eating MBL for years because I felt like the quality has dropped (the beef I got was always undercooked, too thick, and lacked seasoning). But this burger reminded me of why I used to love eating at MBL.</t>
  </si>
  <si>
    <t>Rojak burger !</t>
  </si>
  <si>
    <t>Please bring back I-N-O</t>
  </si>
  <si>
    <t>I-N-O please</t>
  </si>
  <si>
    <t>Salted egg yolk, for my lactose intolerant friends 🙌</t>
  </si>
  <si>
    <t>Salted Egg Yolk!!!</t>
  </si>
  <si>
    <t>❤️ budu budu the best</t>
  </si>
  <si>
    <t>I was so scared if Elvis was in the list 😭😭 already lost my Redemption burger 🤣</t>
  </si>
  <si>
    <t>Chuck Norris! 🔥🔥</t>
  </si>
  <si>
    <t>Here is what my family and I want: Chuck Norris (KEEP), Aburi (DROP), and BRING BACK IN-N-OUT Tribute and Budu Budu (aka Bait N' Switch)!</t>
  </si>
  <si>
    <t>The LAB!</t>
  </si>
  <si>
    <t>Definitely The Lab!</t>
  </si>
  <si>
    <t>What is yours @celinelsw @tristan_joey @markthedood @jcax99 ?</t>
  </si>
  <si>
    <t>@nicolesweetyen Yeahh the Lab for me!</t>
  </si>
  <si>
    <t>@nicolesweetyen ehh same the lab !</t>
  </si>
  <si>
    <t>@nicolesweetyen The Lab! 🙌🏻</t>
  </si>
  <si>
    <t>CHUCK NORRIS!!!</t>
  </si>
  <si>
    <t>Chuck Norris!</t>
  </si>
  <si>
    <t>Aburi. 🔥</t>
  </si>
  <si>
    <t>Salted egg yolk!</t>
  </si>
  <si>
    <t>Chicken and Egg Dilemma</t>
  </si>
  <si>
    <t>Aburi!!!</t>
  </si>
  <si>
    <t>At first I wanted to drop Aburi until I tried phoenix burger</t>
  </si>
  <si>
    <t>Chuck Norris, please. @myburgerlab @renyi_theburgerlad</t>
  </si>
  <si>
    <t>Ultraman</t>
  </si>
  <si>
    <t>Chuck norris 🔥🔥🔥🔥</t>
  </si>
  <si>
    <t>BUDU wins easily why did MBL even remove it….</t>
  </si>
  <si>
    <t>Bring back THE BOMB ffs</t>
  </si>
  <si>
    <t>Aburi</t>
  </si>
  <si>
    <t>CHUCK NORRIS!!</t>
  </si>
  <si>
    <t>chuck norris pls dont leave me</t>
  </si>
  <si>
    <t>chuck norris lowkey</t>
  </si>
  <si>
    <t>Salted egg yolk</t>
  </si>
  <si>
    <t>Chuck Norris!!!</t>
  </si>
  <si>
    <t>Chuck norris needs to stay</t>
  </si>
  <si>
    <t>The lab of course</t>
  </si>
  <si>
    <t>SEY 🔥</t>
  </si>
  <si>
    <t>THE LABBBBBB. UGHHH my fave. Can’t go wrong with The Lab maaaan</t>
  </si>
  <si>
    <t>Ultraman! The OG salted egg yolk</t>
  </si>
  <si>
    <t>Chuck Norris 🙌</t>
  </si>
  <si>
    <t>CHUCK NORRIS OFC WDYM</t>
  </si>
  <si>
    <t>Salted egg yolk!!</t>
  </si>
  <si>
    <t>Chuck Norris doesn't stay on the menu. The menu stays because of Chuck Norris. 🔥🔥🔥</t>
  </si>
  <si>
    <t>Aburi 🔥</t>
  </si>
  <si>
    <t>Aburiiiii 🙌</t>
  </si>
  <si>
    <t>ABURIIIIII</t>
  </si>
  <si>
    <t>👶👶👶</t>
  </si>
  <si>
    <t>Boss baby is back!! 😂</t>
  </si>
  <si>
    <t>Boss baby! 😍</t>
  </si>
  <si>
    <t>🤤🤤🤤🤤🤤</t>
  </si>
  <si>
    <t>This is probably the reason why I should stop scrolling at midnight 😭</t>
  </si>
  <si>
    <t>Drooling literally watching this 🤤</t>
  </si>
  <si>
    <t>Man that looks so damn good 😍</t>
  </si>
  <si>
    <t>@shankerjoyrama and it was!</t>
  </si>
  <si>
    <t>Not as spicy on the tongue as it is on the digestive system...</t>
  </si>
  <si>
    <t>AND BAIT AND SWITCH (WHICH ISN'T HERE) 🍔 IS MY LONG LOST LOVE I CANT MOVE ON FROM...</t>
  </si>
  <si>
    <t>My family and I are thinking the same! We stopped eating at myBurgerLab for now. Our comeback will be if the Bait N Switch comes back!</t>
  </si>
  <si>
    <t>Hi, how to join the kid's pizza lab?</t>
  </si>
  <si>
    <t>@myburgerlab thank you for the info. Appreciated it very much. 😍</t>
  </si>
  <si>
    <t>can lah, 8/10. 🤭🤭</t>
  </si>
  <si>
    <t>@breathingpetals How to get 10/10</t>
  </si>
  <si>
    <t>@renyi_theburgerlad good question. will tell you after i've got my Aburi fix. kekeke.</t>
  </si>
  <si>
    <t>Woi CANNOT</t>
  </si>
  <si>
    <t>😂😂 how did you teleport from a zoo to an office???!!!</t>
  </si>
  <si>
    <t>@seanoys fun fact, the office is a zoo</t>
  </si>
  <si>
    <t>Ren Yi’s not paid enough for this.</t>
  </si>
  <si>
    <t>@ngeow I was tricked into this.</t>
  </si>
  <si>
    <t>I'm just a millionaire with a kind heart. If you're struggling right now — message me.</t>
  </si>
  <si>
    <t>jomm kite buat sosial run dkt Kluang</t>
  </si>
  <si>
    <t>How many times do you think he’s used that excuse? Who else can relate? 🤫</t>
  </si>
  <si>
    <t>😂</t>
  </si>
  <si>
    <t>HAHAHHAHAHAHAHAHHAHA NAURR</t>
  </si>
  <si>
    <t>Give him a break, it’s his first day!</t>
  </si>
  <si>
    <t>Best part was the start of the reel 😄😁👍</t>
  </si>
  <si>
    <t>@kl_threes Hahaha I was telling the participants not to be too hung up on making super neat beautiful burgers 🤣</t>
  </si>
  <si>
    <t>Totally agree. And customers' satisfying face worth everything ❤️❤️❤️</t>
  </si>
  <si>
    <t>I wonder how many times the water bottles hit Renyi! 😂😂</t>
  </si>
  <si>
    <t>@zhysin only once!</t>
  </si>
  <si>
    <t>😂😂😂😂</t>
  </si>
  <si>
    <t>😂😂😂👏</t>
  </si>
  <si>
    <t>Those pickle ball reflexes came in handy huh 😂</t>
  </si>
  <si>
    <t>@the_polished_edge excuse me, those reflexes were already there trying to catch flying patties.</t>
  </si>
  <si>
    <t>@renyi_theburgerlad 😂😂😂 oh my bad hahaha</t>
  </si>
  <si>
    <t>Hahahahaha so good!</t>
  </si>
  <si>
    <t>@strangersat47 the burger or the punches? 😂</t>
  </si>
  <si>
    <t>which one is your favourite sir?</t>
  </si>
  <si>
    <t>@unrealdiy currently for our Non spicy burger it would be our Purist Aburi Burger. And my favorite spicy burger is the Phoenix right now.</t>
  </si>
  <si>
    <t>@renyi_theburgerlad thank you, gonna hit the Cyberjaya’s outlet anytime this week to try’em both. Tried the Wonda-ful Keluang Man burger and I liked the combo of the wonda sauce and the pickles somehow it works! Keep up the good job🔥</t>
  </si>
  <si>
    <t>This must be why my burger got delay last time. Disturbance by these combo kicks 🙈🙈🤣🤣</t>
  </si>
  <si>
    <t>@michaelhoo IKR!</t>
  </si>
  <si>
    <t>😂😂😂😂😂😂</t>
  </si>
  <si>
    <t>🍑🔥</t>
  </si>
  <si>
    <t>Pity cone..</t>
  </si>
  <si>
    <t>BAHAHHAHAHAHAHAHHAHAHAHAHHAHAHA! @renyi_theburgerlad 😂</t>
  </si>
  <si>
    <t>nak😢😢😢</t>
  </si>
  <si>
    <t>Nak!! Huhu</t>
  </si>
  <si>
    <t>@enciknan_ Jom Cikgu @enciknan_ 🔥🔥🔥</t>
  </si>
  <si>
    <t>Nak</t>
  </si>
  <si>
    <t>Done join</t>
  </si>
  <si>
    <t>Mahu</t>
  </si>
  <si>
    <t>Mencabar ni</t>
  </si>
  <si>
    <t>@naqib_kamarolzaki</t>
  </si>
  <si>
    <t>aiyo just about to tekejut like since when @myburgerlab ada dekat IOI Putrajaya</t>
  </si>
  <si>
    <t>Love the Elvis. My first ever taste of the MBL experience was with Mr Elvis 😍</t>
  </si>
  <si>
    <t>Y u do dis 😫</t>
  </si>
  <si>
    <t>Such a wholesome initiative from myburgerlab ❤️. Not even a multi billion dollar franchise is kind enough to do that.</t>
  </si>
  <si>
    <t>🔥Wonda-Ful Keluang Man Burger🍔delicious😍</t>
  </si>
  <si>
    <t>❤️</t>
  </si>
  <si>
    <t>🙌</t>
  </si>
  <si>
    <t>Bring back the mashed potatoes</t>
  </si>
  <si>
    <t>Just the burger and the fries can?😂</t>
  </si>
  <si>
    <t>Slurrrrppppssss 🔥🔥🔥</t>
  </si>
  <si>
    <t>Oops, gonna need em guns to pop that bottle 🤭</t>
  </si>
  <si>
    <t>OMG Chucky, please go away!</t>
  </si>
  <si>
    <t>You make me hungry at midnight</t>
  </si>
  <si>
    <t>Looks good Renyi</t>
  </si>
  <si>
    <t>Bila announced</t>
  </si>
  <si>
    <t>25 hari bulan ini my birthday dapat sambutan bertuah 😍</t>
  </si>
  <si>
    <t>25hb hari gaji. Dapat gaji, terus repeat lagi 4 set ❤️🍔</t>
  </si>
  <si>
    <t>STOP, I LOVE!! 🤭🤭🤭</t>
  </si>
  <si>
    <t>Love this🔥 hahahaha</t>
  </si>
  <si>
    <t>HAHAHAHA mukaaaa cashier</t>
  </si>
  <si>
    <t>@_ashwin_ash 👏🔥</t>
  </si>
  <si>
    <t>😂😂</t>
  </si>
  <si>
    <t>Berani dia</t>
  </si>
  <si>
    <t>Kesian hahahahaha</t>
  </si>
  <si>
    <t>🩹 @renyi_theburgerlad</t>
  </si>
  <si>
    <t>Bro risking the wrath of his boss just for the views. Salute 🫡</t>
  </si>
  <si>
    <t>Apply aloe vera for that aburi burn</t>
  </si>
  <si>
    <t>Please open a branch in Setia Alam! We need more decent joints here. Thank you for reading. ❤️</t>
  </si>
  <si>
    <t>Getting sprayed in the face is real dedication haha</t>
  </si>
  <si>
    <t>👏</t>
  </si>
  <si>
    <t>@shfqhzrn you are definitely Rihanna 😅</t>
  </si>
  <si>
    <t>@sushitheorangecat you a Rihanna</t>
  </si>
  <si>
    <t>@nicolesweetyen ok… you can stand under my umbrella eh eh eh..</t>
  </si>
  <si>
    <t>@sushitheorangecat 😂😂😂</t>
  </si>
  <si>
    <t>@bryanchinnn you’re a Elvis</t>
  </si>
  <si>
    <t>@celinelsw you’re a Rose - Salted Egg 😆</t>
  </si>
  <si>
    <t>@markthedood you’re a Michelle Yeoh - Chuck Norris</t>
  </si>
  <si>
    <t>@nicolesweetyen 😂😂😂</t>
  </si>
  <si>
    <t>@nicolesweetyen you a Rihanna !</t>
  </si>
  <si>
    <t>@celinelsw 😍</t>
  </si>
  <si>
    <t>@sushitheorangecat you’re a Rose. Kaki try HAHA</t>
  </si>
  <si>
    <t>@chiefmit93 you’re a Elvis ! @slec92</t>
  </si>
  <si>
    <t>It's interesting and I honestly don't mind trying it 🤤😋</t>
  </si>
  <si>
    <t>I love it!</t>
  </si>
  <si>
    <t>Nice</t>
  </si>
  <si>
    <t>Hungrryyyyyyy😍</t>
  </si>
  <si>
    <t>Coffee mayo 💯</t>
  </si>
  <si>
    <t>🔥👏</t>
  </si>
  <si>
    <t>now our beloved chef can work non-stop up until 27 June by the caffeine dosages he got here 🤭🤭🤭</t>
  </si>
  <si>
    <t>😍😍🔥</t>
  </si>
  <si>
    <t>😍👏</t>
  </si>
  <si>
    <t>Gabage truck lai liao!!!</t>
  </si>
  <si>
    <t>whoever thought of this, pls don't get fired/resign, you're so funny ahaha</t>
  </si>
  <si>
    <t>As if yall allow ts lah</t>
  </si>
  <si>
    <t>Aiyoh..Don't throw. Kasi last customer of the day to tapau k..May that customer be me 😁🤩😂</t>
  </si>
  <si>
    <t>creepy 😂😂</t>
  </si>
  <si>
    <t>👏🔥</t>
  </si>
  <si>
    <t>You take on the kind of problems that only you deserve, because you’re doing bigger things 🔥</t>
  </si>
  <si>
    <t>Not loving the black and white photo tbh. I almost had a heart attack</t>
  </si>
  <si>
    <t>@izadsyah i guess im not the only one. Totally disagree!</t>
  </si>
  <si>
    <t>@izadsyah I’m still alive!</t>
  </si>
  <si>
    <t>@renyi_theburgerlad thank God ❤️🫂</t>
  </si>
  <si>
    <t>What a boss @renyi_theburgerlad</t>
  </si>
  <si>
    <t>Yup. Memang best 👏👏👏👏</t>
  </si>
  <si>
    <t>❤️❤️❤️</t>
  </si>
  <si>
    <t>Would love to attend a session one day when the 3 of you tell your sides of the story.</t>
  </si>
  <si>
    <t>@gadiy me too!</t>
  </si>
  <si>
    <t>👏👏</t>
  </si>
  <si>
    <t>Almost the same story here 🙋🏻‍♂️</t>
  </si>
  <si>
    <t>@warongsamad I need to know what happened to you guys 😭 my heart aches everytime I drive by the shop!</t>
  </si>
  <si>
    <t>@bananaxbacon Well, just as the business was about to take off about to grow bigger, MCO happened and during MCO, we lost a lot of money. Post MCO, it was very hard for us to cope up due to the rapid changes because every single thing that we know we need to do involves money. Unlike most famous brands, we bootstrapped from the start. But it’s alright, we enjoyed our 8 years journey and we gained a lot of meaningful experience from it. 🥲</t>
  </si>
  <si>
    <t>@warongsamad I remember you mentioned that the new owner "might" still continue selling stuff from the old menu, any news? Also, wishing you the best in whatever you do. Just wanted to tell you that I've been a fan after I made a foodpanda order (how I was introduced to you guys) and got the fried rice but asked for non spicy because I can't take chilli. You then CALLED me to explain that there's SOME spice and I can change the order if I wanted to. A+ service. Have been recommending warong samad to everyone since!</t>
  </si>
  <si>
    <t>@bananaxbacon I think I will just dm you. 😬</t>
  </si>
  <si>
    <t>Well said bro! 👏👏👏</t>
  </si>
  <si>
    <t>Nice one bro</t>
  </si>
  <si>
    <t>oh how raw, honest and insightful!</t>
  </si>
  <si>
    <t>Are you guys still friends?</t>
  </si>
  <si>
    <t>well said👏🔥</t>
  </si>
  <si>
    <t>Truly feel you , important thing is , currently the business is good ! Myself also have similar issue , the only choice was perseverance</t>
  </si>
  <si>
    <t>i always advise my friends to never do partnership. just do JV instead. know own tasks, always be paid task basis, and still be functional even both sides seperated from the business</t>
  </si>
  <si>
    <t>🔥🔥🔥🔥🔥love this such a timeless lesson to always find ways to communicate better</t>
  </si>
  <si>
    <t>Can I belanja you a Burger Bro 🙌 thanks for the solid wisdom Best macam your My BurgerLab ❤️</t>
  </si>
  <si>
    <t>You held on during tough times and never gave up 💪</t>
  </si>
  <si>
    <t>@ceocircleclub</t>
  </si>
  <si>
    <t>Going strong 💪🏼 @myburgerlab</t>
  </si>
  <si>
    <t>If running a business with friends is like a marriage, then running one with your spouse is like a double marriage or one super-marriage, amplifying both the joys and the challenges 🥶🫣</t>
  </si>
  <si>
    <t>Thank you for sharing ❤️</t>
  </si>
  <si>
    <t>if I'm not wrong, wasn't @jun.and.tonic part of burger lab as well?</t>
  </si>
  <si>
    <t>so you're "Broke up ? Like a band ? Like The Beatles ?" - Bruce Banner (Infinity War) 😢</t>
  </si>
  <si>
    <t>@renyi_theburgerlad HAHA more like it'll be too funky with nonsense flavours 🤪</t>
  </si>
  <si>
    <t>@heyimsusuu daymnnn I didn’t know that.. @jun.and.tonic</t>
  </si>
  <si>
    <t>@kenneththm I'm not laaa</t>
  </si>
  <si>
    <t>@j_j4ck_j sometimes it is better to be a part than together. It’s all about timing.</t>
  </si>
  <si>
    <t>@renyi_theburgerlad sorry if I'm just being trying too hard to look funny boss, jist wanna raise some moods especially today, on Monday blues 🥲🥹🥲🥹🥲</t>
  </si>
  <si>
    <t>wowww what a piecee! 📝📝📝</t>
  </si>
  <si>
    <t>Well said @iamkayleenguyen</t>
  </si>
  <si>
    <t>Thanks for sharing</t>
  </si>
  <si>
    <t>Must’ve been tough to share! Appreciate it G</t>
  </si>
  <si>
    <t>Thank you Renyi, you truly are a role model to us</t>
  </si>
  <si>
    <t>Good advice 👏</t>
  </si>
  <si>
    <t>Would like to hear more stories from you ! Love it</t>
  </si>
  <si>
    <t>You are considered lucky. My so-called best friend took money out of our business venture. Till today,he did not know why I walked out of our friendship and partnership. He was caught doing it without him knowing. Yeah,he is that sloppy</t>
  </si>
  <si>
    <t>🥹</t>
  </si>
  <si>
    <t>Beautiful Mess</t>
  </si>
  <si>
    <t>Love how reflective this is 👏👏👏</t>
  </si>
  <si>
    <t>So, since you are not longer friends, you can go into business again.</t>
  </si>
  <si>
    <t>👏👏👏🔥🔥🔥</t>
  </si>
  <si>
    <t>Where are they now?</t>
  </si>
  <si>
    <t>Go into business with your friends but never with your spouse because they're more painful to lose than friends 😂</t>
  </si>
  <si>
    <t>Truly feel you. Be it friends or family. Having that hard and real communication are sooo challenging and like walking on a fine line</t>
  </si>
  <si>
    <t>Makes me feel like eating burgerlab</t>
  </si>
  <si>
    <t>SO REAL!!!!! thanks for being vulnerable!</t>
  </si>
  <si>
    <t>We're in a different field but a partnership as well! Totally agreed, communication is so important for harmony</t>
  </si>
  <si>
    <t>Couldn't agree more. 👏</t>
  </si>
  <si>
    <t>@jrdnisctubong</t>
  </si>
  <si>
    <t>Money is the the source of all evil. It will break the strongest bond.</t>
  </si>
  <si>
    <t>👏👏👏👏</t>
  </si>
  <si>
    <t>Life just not the same without budu burger. I go to Burgerlab and just stare at the menu because nothing beats that crispy savoury tangy burger.</t>
  </si>
  <si>
    <t>I am so lame.</t>
  </si>
  <si>
    <t>can’t wait to try it! 👊🏼</t>
  </si>
  <si>
    <t>Ok flying there</t>
  </si>
  <si>
    <t>wah shiok</t>
  </si>
  <si>
    <t>boss, I wanna request you mukbang this badboi whilst parkour-ing can ah ? 🤭</t>
  </si>
  <si>
    <t>🤣😭😭</t>
  </si>
  <si>
    <t>Ahahahah</t>
  </si>
  <si>
    <t>Yayyy 👏</t>
  </si>
  <si>
    <t>I actually would of done this if I knew earlier and it the burgers were either IN-N-O Tribute and/or Bait N Switch. Oh well 🤷🏻‍♂️</t>
  </si>
  <si>
    <t>pickleball kitchen ❌</t>
  </si>
  <si>
    <t>burgerlab kitchen ✅</t>
  </si>
  <si>
    <t>👏👏👏</t>
  </si>
  <si>
    <t>i need my hangover back please 🥹😭😭😭</t>
  </si>
  <si>
    <t>So amazed by the work behind the scenes 🥲 as a food scientist this is what I thrive off!!!</t>
  </si>
  <si>
    <t>I loved the old smash patties, it wasnt the same with the current patties 😢</t>
  </si>
  <si>
    <t>I want my double animals with picklessssssss and hook line and stinkerrrrrr pleaseeee</t>
  </si>
  <si>
    <t>Please bring back grilled chicken burgers..</t>
  </si>
  <si>
    <t>😰😰😰</t>
  </si>
  <si>
    <t>Serius la rm2.3juta je</t>
  </si>
  <si>
    <t>@dmhmjn4484 kat mana bro nak tengok?</t>
  </si>
  <si>
    <t>@dmienimnn FINAS</t>
  </si>
  <si>
    <t>Yeaaaa astro shaw punya keluang man universe nak bungkus 😂😂😂😂</t>
  </si>
  <si>
    <t>@mangos_kun apa ni bro? Kalau ye pun tk suka tkpe, sbb atas citarasa masing², tpi tk perlu sampai merendahkan effort orglain. Cmonla jadi orang bertamadun sikit bila bagi komen tu.</t>
  </si>
  <si>
    <t>@mangos_kun patut tunggu la dulu first filem tu ok ke x baru umum universe😂ini kan dh malu</t>
  </si>
  <si>
    <t>@ikhwan_adli21_kz aku geram dengan astro shaw ni sebab promosi keluang man diorang macam main main lepas acah acah macam nak buat macam Deadpool la , padahal keluang man ni ada identity sendiri kot..</t>
  </si>
  <si>
    <t>📍 Locations: Seapark, OUG, Sunway, Cyberjaya, KL East Mall, Mid Valley Megamall, Sunway 163 Mall, MyTOWN Mall, Bangi Golf Resort</t>
  </si>
  <si>
    <t>Fav burger tp skrg da jauh huarhh.. rindu nk mkn elvis</t>
  </si>
  <si>
    <t>@mintroslan burning love mmg twist kita buat utk Elvis! Skrng dia rase pedas on ur first bite, pastu smoky jgk sbb torch 🤗 tq tau sbb support kami all da way ❤️</t>
  </si>
  <si>
    <t>@myburgerlab wahhhhh serius laa kna try ni 😍.. sbb elvis tu mmg fav dia mcm guilty pleasure food ooo hehe😂</t>
  </si>
  <si>
    <t>@mintroslan pedas tu xla pedas sngt compared to Phoenix, sket sket. Hehehe it is! Tulah sampai skrng Elvis mmg Ada kat menu. klao remove kita kena nnt haha</t>
  </si>
  <si>
    <t>Kalau burger lab express yg dkt Bangi Golf Resort tu ada jgk ke?</t>
  </si>
  <si>
    <t>@faridatarmize ye mereka ade</t>
  </si>
  <si>
    <t>@faridatarmize ade je 💯</t>
  </si>
  <si>
    <t>MBL’s burgers memang sedap 🔥🔥🔥</t>
  </si>
  <si>
    <t>@lea_lyana tq sgnt Lea! Means the world 🙏🏻😭</t>
  </si>
  <si>
    <t>Sedapnye 😋</t>
  </si>
  <si>
    <t>Datang cuba k ❤️❤️🔥</t>
  </si>
  <si>
    <t>Mau pindah ke Malaysia aja bisa ga sih 😢</t>
  </si>
  <si>
    <t>@ayliane bisa kalau punya visa</t>
  </si>
  <si>
    <t>@akiejack dah capek ilang di indo 😂</t>
  </si>
  <si>
    <t>kenapaaa laaa jauhhhhh 😢</t>
  </si>
  <si>
    <t>@ejul91bb_ kamu tinggal di mana?</t>
  </si>
  <si>
    <t>@akiejack Melakauuuu bang..suruh laa dorang bukak cawangan sini 😂</t>
  </si>
  <si>
    <t>@ejul91bb_ 🙏🏻🙏🏻🙏🏻 kita try k - admin bgtau boss nnt</t>
  </si>
  <si>
    <t>@myburgerlab tq admin 👏</t>
  </si>
  <si>
    <t>😍😍😍</t>
  </si>
  <si>
    <t>yg mana fav abang ? fav saya burning love tu</t>
  </si>
  <si>
    <t>@serbukkari.atok burning love sedap nk mam…. Dgn phoenix kot pedas2 sket</t>
  </si>
  <si>
    <t>Dh pegi masa father's day hari tu..diaorg belanja 1 burger masa aku beli main course hari tu</t>
  </si>
  <si>
    <t>Food porn done right!</t>
  </si>
  <si>
    <t>belanja saya yg crispy chicken tu bang teliur</t>
  </si>
  <si>
    <t>@wannsfn bolehhh</t>
  </si>
  <si>
    <t>dah try burger burning love tu mmg mantappp rasa dia</t>
  </si>
  <si>
    <t>@4mird._ repeat jom</t>
  </si>
  <si>
    <t>@akiejack jomm</t>
  </si>
  <si>
    <t>@amiraaasufian mantoppp😂😂</t>
  </si>
  <si>
    <t>@elyisa.izwan</t>
  </si>
  <si>
    <t>😍😍🔥🔥</t>
  </si>
  <si>
    <t>@mytownkl 🔥</t>
  </si>
  <si>
    <t>Awesome as Always 🙌 Thank you!</t>
  </si>
  <si>
    <t>Can you put a list of sauce available to ask for?</t>
  </si>
  <si>
    <t>"Each morsel wasted is a testament to our disregard for the labor and love that went into its production". Thanks a lot for some pricks making our lives less smooth #sigh 😮‍💨</t>
  </si>
  <si>
    <t>Cost-cutting measures is a reality for many business. They don't *really* care about waste.</t>
  </si>
  <si>
    <t>@amphed18 some do. Food waste is money waste. What you throw away is what you can't sell for money. Plus hygiene is also a big deal. Looking unclean will turn customers away. Contamination can breed bacteria. If customer get sick from eating at your place it's lost trust at best AND costly medical / legal bills at worst.</t>
  </si>
  <si>
    <t>@linabelle.mustapa that's what I'm getting at. At the end of the day, all these justifications still come down to saving / making money. Hardly altruistic but completely understandable. Just call it what it is.</t>
  </si>
  <si>
    <t>Hope you guys pin/highlight/showcase at outlet screen ongoing promos like side promo, time related promo etc</t>
  </si>
  <si>
    <t>Itu hari pergi @myburgerlab Cyberjaya. Dah tak ada. Sedih anak2 😩😩</t>
  </si>
  <si>
    <t>🤤 that looks gooooood</t>
  </si>
  <si>
    <t>@buddy.plays it tastes great too!</t>
  </si>
  <si>
    <t>The way u fried then eggs was weird tho😂(It still looks nice)</t>
  </si>
  <si>
    <t>I wanted a crispy white and a runny yolk!</t>
  </si>
  <si>
    <t>HANGOVER please...</t>
  </si>
  <si>
    <t>Shroom shroom shroom memang dah tak ada ek?Temporary je ke ?</t>
  </si>
  <si>
    <t>thank you myburgerlab😋</t>
  </si>
  <si>
    <t>Thank you so much!</t>
  </si>
  <si>
    <t>Thank you.</t>
  </si>
  <si>
    <t>Was so happy to read, @NOW available at ALL outlet! Then to read small small words say NONE in SEA Park, wanna CRY...AM crying dah</t>
  </si>
  <si>
    <t>Gracie Fields burger is available at all outlets. Only milkshake not available at Seapark and Mid Valley 🙏 As we aren't able to prepare milkshakes at those locations yet.</t>
  </si>
  <si>
    <t>Its the milkshake I am talking about....thats what your small print indicated, no milkshake in your flagship store.... very sad dah</t>
  </si>
  <si>
    <t>So when ah got Milkshake in SEA Park? My family and friends all asking</t>
  </si>
  <si>
    <t>I have been asking for a year dah...cant say I dont have patience, but its running put dah...I go and eat in AllAce lah</t>
  </si>
  <si>
    <t>Thank you to myBurgerLab .Good food and my kids really enjoy for the meals..... Burger fresh and good taste compared to others. I will support the business 🥰</t>
  </si>
  <si>
    <t>Thanks free treat for kids ❤️first try because this event... Nice burger😍😍</t>
  </si>
  <si>
    <t>Thank you myBurgerLab for the kids burger.. You are the true GENTLEMAN!</t>
  </si>
  <si>
    <t>Liew Mun Hoo 👍</t>
  </si>
  <si>
    <t>Big thanks to myBurgerLab for free treat to my kids 😍😍😍</t>
  </si>
  <si>
    <t>Big thanks to myBurgerLab for the free treat for the kids 😍😍😍</t>
  </si>
  <si>
    <t>Can I know if normal day is it buy any meal then will free kids meal also ?</t>
  </si>
  <si>
    <t>No wonder la.. We left..will return next time</t>
  </si>
  <si>
    <t>Thank you myBurgerLab for make up my kid, so happy.</t>
  </si>
  <si>
    <t>May be an image of chicken sandwich, burger and text that says 'Sun2 Bun2 ല്ലു patty лB + Toppingsl'</t>
  </si>
  <si>
    <t>I want mine !!!</t>
  </si>
  <si>
    <t>Thank you</t>
  </si>
  <si>
    <t>Lazy q</t>
  </si>
  <si>
    <t>林怡贝 I go 12.45pm, no need q</t>
  </si>
  <si>
    <t>Choiiiiiiiiii</t>
  </si>
  <si>
    <t>The pickle onion should be in the aburi beefburger. The Thai chilli with the ohara sauce mixed goes well with the fries.</t>
  </si>
  <si>
    <t>Finally! Something spicy!</t>
  </si>
  <si>
    <t>Salted Egg Yolk all the way</t>
  </si>
  <si>
    <t>Chunk Norris! Always!</t>
  </si>
  <si>
    <t>How about Kaiju</t>
  </si>
  <si>
    <t>Chuck Norris Bahbey~</t>
  </si>
  <si>
    <t>Chunk Norris!</t>
  </si>
  <si>
    <t>Chuck norris</t>
  </si>
  <si>
    <t>Salted Egg Yolk Pleaseeee</t>
  </si>
  <si>
    <t>Chuck Norris</t>
  </si>
  <si>
    <t>You guys are doing amazing things 🥰</t>
  </si>
  <si>
    <t>Candy Wong Thanks for the support Candy!</t>
  </si>
  <si>
    <t>Still old fashion classic for me....and when ah??? MILKSHAKE IN SEA PARK?</t>
  </si>
  <si>
    <t> wan to see the manager 😄</t>
  </si>
  <si>
    <t>Who dare scold the boss 🤣</t>
  </si>
  <si>
    <t>Repping the Titan tee over MBL tee... Hahaha</t>
  </si>
  <si>
    <t>My gosh, look at that master piece😍</t>
  </si>
  <si>
    <t>Not forgetting, getting to know more people in the process. Thanks for giving such good customer service!!!!</t>
  </si>
  <si>
    <t>🤣🤣🤣🤣🤣</t>
  </si>
  <si>
    <t>Hopefully can join 🎉Mega Premiere Screening Passes #KeluangMan 🎬</t>
  </si>
  <si>
    <t>Special Thanks ❣️myBurgerLab🍔</t>
  </si>
  <si>
    <t>🦇🍔🎬Wonda-ful Keluang Man Burger really delicious 😋👍</t>
  </si>
  <si>
    <t>I’m Phan Qian Hui 😃 happy and hopefully can join 🎉Keluang Man Mega Fan screening 🦇🍔🎬 📆28 May 25 📍IOI City Mall ⏰7:30pm special Thanks ❤️ myBurgerLab🍔</t>
  </si>
  <si>
    <t>Wished there’s a chicken version too</t>
  </si>
  <si>
    <t>u should name this batman burger instead. when people ask for keluang man burger, replace the patty with chicken</t>
  </si>
  <si>
    <t>Bile nak announces pemenang</t>
  </si>
  <si>
    <t>yeay baru menang, dapat ticket, walaupun dah beli utk tayangan jam 12 pagi, huhuhu!</t>
  </si>
  <si>
    <t>Aburi burger, plzzzz.</t>
  </si>
  <si>
    <t>aburi burger</t>
  </si>
  <si>
    <t>Save Leftovers! Save Mother Earth!!!!</t>
  </si>
  <si>
    <t>Until when</t>
  </si>
  <si>
    <t>how about updating your location list on FB? u still have Hartamas listed</t>
  </si>
  <si>
    <t>outlet list?</t>
  </si>
  <si>
    <t xml:space="preserve">Itu hari pergi branch Cyberjaya. Dah tak ada. Sedih anak2  </t>
  </si>
  <si>
    <t>why I-N-O burger dah takde ? 😔😭</t>
  </si>
  <si>
    <t>Kalau betul2 nak bayar , cad dah atas mesin dah , tipu2 je tu 😂😂😂</t>
  </si>
  <si>
    <t>😭😭😭</t>
  </si>
  <si>
    <t>👍👍👍</t>
  </si>
  <si>
    <t>ye saya..meh nk bgi burger ke😅</t>
  </si>
  <si>
    <t>ye saya</t>
  </si>
  <si>
    <t>myburgerlab chuck norris 🔥🔥❤️</t>
  </si>
  <si>
    <t>x2 daging - power sis</t>
  </si>
  <si>
    <t>Sayangilah jantung anda</t>
  </si>
  <si>
    <t>kak.. abag akie ni tk silapnya main gym.. so dont worry.. i rasa tak selalu pon dia mkn mcm ni. ( berckp dgn nada yg baik)</t>
  </si>
  <si>
    <t>im here for a great time not a long time</t>
  </si>
  <si>
    <t>terliur tengok yg crispy chicken tu bang😞</t>
  </si>
  <si>
    <t>Nak ke</t>
  </si>
  <si>
    <t>abg akie mana satu yg paling sedapp</t>
  </si>
  <si>
    <t>Nakkkkk!</t>
  </si>
  <si>
    <t>Haha</t>
  </si>
  <si>
    <t>Jom repeat</t>
  </si>
  <si>
    <t>Dh try..memey sedap!</t>
  </si>
  <si>
    <t>Mantap</t>
  </si>
  <si>
    <t>first</t>
  </si>
  <si>
    <t>abng akie pandai torch ye! 😄 patut ramai nk makan haha. tq bang</t>
  </si>
  <si>
    <t>dah lama tak makan myburgerlab aaaa dapnyee</t>
  </si>
  <si>
    <t>hepytime</t>
  </si>
  <si>
    <t>woww🥰</t>
  </si>
  <si>
    <t>hmn sedapnya 😭😭</t>
  </si>
  <si>
    <t>bang akie.. belanja pasta boleh ke🤭</t>
  </si>
  <si>
    <t>adoi laparnya</t>
  </si>
  <si>
    <t>ke 2</t>
  </si>
  <si>
    <t>👍🏻👍🏻</t>
  </si>
  <si>
    <t>👍👍👍👍</t>
  </si>
  <si>
    <t>🙏</t>
  </si>
  <si>
    <t>😳😭😭😫😫🥵🤤🤤</t>
  </si>
  <si>
    <t>😁</t>
  </si>
  <si>
    <t>😆</t>
  </si>
  <si>
    <t>24H</t>
  </si>
  <si>
    <t>7D</t>
  </si>
  <si>
    <t>Avg Engagement Rate</t>
  </si>
  <si>
    <t>Total Likes</t>
  </si>
  <si>
    <t>Total Shares</t>
  </si>
  <si>
    <t>Total Comments</t>
  </si>
  <si>
    <t>Avg Retention Rate</t>
  </si>
  <si>
    <t>Post Type</t>
  </si>
  <si>
    <t>IG Followers</t>
  </si>
  <si>
    <t>IG Follower Growth (%)</t>
  </si>
  <si>
    <t>Facebook Followers</t>
  </si>
  <si>
    <t>Facebook Follower Growth (%)</t>
  </si>
  <si>
    <t>TikTok Follower Growth (%)</t>
  </si>
  <si>
    <t>TikTok Followers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</si>
</sst>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0.00000"/>
  </numFmts>
  <fonts count="11"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sz val="11"/>
      <color theme="1"/>
      <name val="Calibri"/>
      <family val="2"/>
      <scheme val="minor"/>
    </font>
    <font>
      <sz val="9"/>
      <color indexed="81"/>
      <name val="Tahoma"/>
      <family val="2"/>
    </font>
    <font>
      <b/>
      <sz val="9"/>
      <color indexed="81"/>
      <name val="Tahoma"/>
      <family val="2"/>
    </font>
    <font>
      <sz val="11"/>
      <name val="Calibri"/>
      <family val="2"/>
      <scheme val="minor"/>
    </font>
    <font>
      <b/>
      <sz val="11"/>
      <name val="Calibri"/>
      <family val="2"/>
      <scheme val="minor"/>
    </font>
    <font>
      <sz val="12"/>
      <color theme="1"/>
      <name val="Arial"/>
      <family val="2"/>
    </font>
    <font>
      <b/>
      <sz val="12"/>
      <color theme="1"/>
      <name val="Arial"/>
      <family val="2"/>
    </font>
  </fonts>
  <fills count="5">
    <fill>
      <patternFill patternType="none"/>
    </fill>
    <fill>
      <patternFill patternType="gray125"/>
    </fill>
    <fill>
      <patternFill patternType="solid">
        <fgColor rgb="FF00B0F0"/>
        <bgColor indexed="64"/>
      </patternFill>
    </fill>
    <fill>
      <patternFill patternType="solid">
        <fgColor theme="8" tint="0.39997558519241921"/>
        <bgColor indexed="64"/>
      </patternFill>
    </fill>
    <fill>
      <patternFill patternType="solid">
        <fgColor theme="8"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style="thin">
        <color indexed="64"/>
      </left>
      <right/>
      <top/>
      <bottom/>
      <diagonal/>
    </border>
    <border>
      <left/>
      <right style="thin">
        <color indexed="64"/>
      </right>
      <top style="thin">
        <color indexed="64"/>
      </top>
      <bottom style="thin">
        <color indexed="64"/>
      </bottom>
      <diagonal/>
    </border>
  </borders>
  <cellStyleXfs count="4">
    <xf numFmtId="0" fontId="0" fillId="0" borderId="0"/>
    <xf numFmtId="0" fontId="2" fillId="0" borderId="0" applyNumberFormat="0" applyFill="0" applyBorder="0" applyAlignment="0" applyProtection="0"/>
    <xf numFmtId="43" fontId="4" fillId="0" borderId="0" applyFont="0" applyFill="0" applyBorder="0" applyAlignment="0" applyProtection="0"/>
    <xf numFmtId="9" fontId="4" fillId="0" borderId="0" applyFont="0" applyFill="0" applyBorder="0" applyAlignment="0" applyProtection="0"/>
  </cellStyleXfs>
  <cellXfs count="47">
    <xf numFmtId="0" fontId="0" fillId="0" borderId="0" xfId="0"/>
    <xf numFmtId="0" fontId="1" fillId="4" borderId="1" xfId="0" applyFont="1" applyFill="1" applyBorder="1"/>
    <xf numFmtId="0" fontId="1" fillId="2" borderId="1" xfId="0" applyFont="1" applyFill="1" applyBorder="1"/>
    <xf numFmtId="0" fontId="1" fillId="3" borderId="1" xfId="0" applyFont="1" applyFill="1" applyBorder="1"/>
    <xf numFmtId="0" fontId="1" fillId="0" borderId="0" xfId="0" applyFont="1"/>
    <xf numFmtId="14" fontId="0" fillId="0" borderId="0" xfId="0" applyNumberFormat="1"/>
    <xf numFmtId="0" fontId="2" fillId="0" borderId="0" xfId="1"/>
    <xf numFmtId="0" fontId="2" fillId="0" borderId="0" xfId="1" applyAlignment="1"/>
    <xf numFmtId="0" fontId="2" fillId="0" borderId="0" xfId="1" applyFill="1" applyBorder="1"/>
    <xf numFmtId="43" fontId="1" fillId="4" borderId="1" xfId="2" applyFont="1" applyFill="1" applyBorder="1"/>
    <xf numFmtId="43" fontId="0" fillId="0" borderId="0" xfId="2" applyFont="1"/>
    <xf numFmtId="164" fontId="0" fillId="0" borderId="0" xfId="2" applyNumberFormat="1" applyFont="1"/>
    <xf numFmtId="164" fontId="1" fillId="4" borderId="1" xfId="2" applyNumberFormat="1" applyFont="1" applyFill="1" applyBorder="1"/>
    <xf numFmtId="20" fontId="0" fillId="0" borderId="0" xfId="0" applyNumberFormat="1"/>
    <xf numFmtId="0" fontId="2" fillId="0" borderId="0" xfId="1" applyFill="1"/>
    <xf numFmtId="1" fontId="0" fillId="0" borderId="0" xfId="2" applyNumberFormat="1" applyFont="1"/>
    <xf numFmtId="1" fontId="0" fillId="0" borderId="0" xfId="2" applyNumberFormat="1" applyFont="1" applyFill="1"/>
    <xf numFmtId="2" fontId="0" fillId="0" borderId="0" xfId="3" applyNumberFormat="1" applyFont="1" applyFill="1"/>
    <xf numFmtId="1" fontId="0" fillId="0" borderId="0" xfId="0" applyNumberFormat="1"/>
    <xf numFmtId="165" fontId="0" fillId="0" borderId="0" xfId="3" applyNumberFormat="1" applyFont="1"/>
    <xf numFmtId="165" fontId="0" fillId="0" borderId="0" xfId="3" applyNumberFormat="1" applyFont="1" applyFill="1"/>
    <xf numFmtId="0" fontId="7" fillId="0" borderId="0" xfId="0" applyFont="1"/>
    <xf numFmtId="0" fontId="7" fillId="0" borderId="0" xfId="0" applyFont="1" applyAlignment="1">
      <alignment wrapText="1"/>
    </xf>
    <xf numFmtId="0" fontId="8" fillId="0" borderId="0" xfId="0" applyFont="1"/>
    <xf numFmtId="0" fontId="9" fillId="0" borderId="0" xfId="0" applyFont="1"/>
    <xf numFmtId="0" fontId="10" fillId="0" borderId="6" xfId="0" applyFont="1" applyBorder="1" applyAlignment="1">
      <alignment horizontal="center" vertical="center"/>
    </xf>
    <xf numFmtId="0" fontId="9" fillId="0" borderId="2" xfId="0" applyFont="1" applyBorder="1" applyAlignment="1">
      <alignment horizontal="center" vertical="center"/>
    </xf>
    <xf numFmtId="0" fontId="9" fillId="0" borderId="8" xfId="0" applyFont="1" applyBorder="1"/>
    <xf numFmtId="0" fontId="9" fillId="0" borderId="9" xfId="0" applyFont="1" applyBorder="1"/>
    <xf numFmtId="0" fontId="9" fillId="0" borderId="10" xfId="0" applyFont="1" applyBorder="1" applyAlignment="1">
      <alignment horizontal="center" vertical="center"/>
    </xf>
    <xf numFmtId="0" fontId="9" fillId="0" borderId="11" xfId="0" applyFont="1" applyBorder="1"/>
    <xf numFmtId="0" fontId="9" fillId="0" borderId="5" xfId="0" applyFont="1" applyBorder="1" applyAlignment="1">
      <alignment horizontal="center" vertical="center"/>
    </xf>
    <xf numFmtId="0" fontId="9" fillId="0" borderId="6" xfId="0" applyFont="1" applyBorder="1"/>
    <xf numFmtId="0" fontId="9" fillId="0" borderId="7" xfId="0" applyFont="1" applyBorder="1"/>
    <xf numFmtId="0" fontId="10" fillId="0" borderId="4" xfId="0" applyFont="1" applyBorder="1" applyAlignment="1">
      <alignment horizontal="center" vertical="center"/>
    </xf>
    <xf numFmtId="10" fontId="9" fillId="0" borderId="0" xfId="3" applyNumberFormat="1" applyFont="1" applyBorder="1"/>
    <xf numFmtId="10" fontId="9" fillId="0" borderId="7" xfId="3" applyNumberFormat="1" applyFont="1" applyBorder="1"/>
    <xf numFmtId="10" fontId="0" fillId="0" borderId="0" xfId="3" applyNumberFormat="1" applyFont="1"/>
    <xf numFmtId="0" fontId="9" fillId="0" borderId="10" xfId="0" applyFont="1" applyBorder="1"/>
    <xf numFmtId="0" fontId="9" fillId="0" borderId="5" xfId="0" applyFont="1" applyBorder="1"/>
    <xf numFmtId="0" fontId="10" fillId="0" borderId="3" xfId="0" applyFont="1" applyBorder="1" applyAlignment="1">
      <alignment horizontal="center" vertical="center"/>
    </xf>
    <xf numFmtId="0" fontId="10" fillId="0" borderId="12" xfId="0" applyFont="1" applyBorder="1" applyAlignment="1">
      <alignment horizontal="center" vertical="center"/>
    </xf>
    <xf numFmtId="0" fontId="10" fillId="0" borderId="3" xfId="0" applyFont="1" applyBorder="1" applyAlignment="1">
      <alignment horizontal="center"/>
    </xf>
    <xf numFmtId="0" fontId="10" fillId="0" borderId="4" xfId="0" applyFont="1" applyBorder="1" applyAlignment="1">
      <alignment horizontal="center"/>
    </xf>
    <xf numFmtId="0" fontId="10" fillId="0" borderId="2" xfId="0" applyFont="1" applyBorder="1" applyAlignment="1">
      <alignment horizontal="center" vertical="center"/>
    </xf>
    <xf numFmtId="0" fontId="10" fillId="0" borderId="5" xfId="0" applyFont="1" applyBorder="1" applyAlignment="1">
      <alignment horizontal="center" vertical="center"/>
    </xf>
    <xf numFmtId="0" fontId="10" fillId="0" borderId="12" xfId="0" applyFont="1" applyBorder="1" applyAlignment="1">
      <alignment horizontal="center"/>
    </xf>
  </cellXfs>
  <cellStyles count="4">
    <cellStyle name="Comma" xfId="2" builtinId="3"/>
    <cellStyle name="Hyperlink" xfId="1" builtinId="8"/>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'Follower Growth'!$B$1</c:f>
              <c:strCache>
                <c:ptCount val="1"/>
                <c:pt idx="0">
                  <c:v>IG Follower Growth (%)</c:v>
                </c:pt>
              </c:strCache>
            </c:strRef>
          </c:tx>
          <c:spPr>
            <a:ln w="34925" cap="rnd">
              <a:solidFill>
                <a:schemeClr val="accent3"/>
              </a:solidFill>
              <a:round/>
            </a:ln>
            <a:effectLst>
              <a:outerShdw blurRad="57150" dist="19050" dir="5400000" algn="ctr" rotWithShape="0">
                <a:srgbClr val="000000">
                  <a:alpha val="63000"/>
                </a:srgbClr>
              </a:outerShdw>
            </a:effectLst>
          </c:spPr>
          <c:marker>
            <c:symbol val="none"/>
          </c:marker>
          <c:trendline>
            <c:spPr>
              <a:ln w="19050" cap="rnd">
                <a:solidFill>
                  <a:schemeClr val="accent3"/>
                </a:solidFill>
              </a:ln>
              <a:effectLst/>
            </c:spPr>
            <c:trendlineType val="linear"/>
            <c:dispRSqr val="0"/>
            <c:dispEq val="0"/>
          </c:trendline>
          <c:trendline>
            <c:spPr>
              <a:ln w="19050" cap="rnd">
                <a:solidFill>
                  <a:schemeClr val="accent3"/>
                </a:solidFill>
              </a:ln>
              <a:effectLst/>
            </c:spPr>
            <c:trendlineType val="linear"/>
            <c:dispRSqr val="0"/>
            <c:dispEq val="0"/>
          </c:trendline>
          <c:trendline>
            <c:spPr>
              <a:ln w="19050" cap="rnd">
                <a:solidFill>
                  <a:schemeClr val="accent3"/>
                </a:solidFill>
              </a:ln>
              <a:effectLst/>
            </c:spPr>
            <c:trendlineType val="linear"/>
            <c:forward val="2"/>
            <c:dispRSqr val="0"/>
            <c:dispEq val="0"/>
          </c:trendline>
          <c:trendline>
            <c:spPr>
              <a:ln w="19050" cap="rnd">
                <a:solidFill>
                  <a:schemeClr val="accent3"/>
                </a:solidFill>
              </a:ln>
              <a:effectLst/>
            </c:spPr>
            <c:trendlineType val="linear"/>
            <c:forward val="2"/>
            <c:dispRSqr val="0"/>
            <c:dispEq val="0"/>
          </c:trendline>
          <c:val>
            <c:numRef>
              <c:f>'Follower Growth'!$B$2:$B$70</c:f>
              <c:numCache>
                <c:formatCode>0.00%</c:formatCode>
                <c:ptCount val="69"/>
                <c:pt idx="0">
                  <c:v>0</c:v>
                </c:pt>
                <c:pt idx="1">
                  <c:v>0</c:v>
                </c:pt>
                <c:pt idx="2">
                  <c:v>0</c:v>
                </c:pt>
                <c:pt idx="3">
                  <c:v>2.2624800012928457E-4</c:v>
                </c:pt>
                <c:pt idx="4">
                  <c:v>1.6156915967880051E-5</c:v>
                </c:pt>
                <c:pt idx="5">
                  <c:v>1.1309658448314861E-4</c:v>
                </c:pt>
                <c:pt idx="6">
                  <c:v>1.615482787030904E-5</c:v>
                </c:pt>
                <c:pt idx="7">
                  <c:v>1.6154566896061517E-4</c:v>
                </c:pt>
                <c:pt idx="8">
                  <c:v>8.0759788086316058E-5</c:v>
                </c:pt>
                <c:pt idx="9">
                  <c:v>-1.4535587964533165E-4</c:v>
                </c:pt>
                <c:pt idx="10">
                  <c:v>0</c:v>
                </c:pt>
                <c:pt idx="11">
                  <c:v>8.0765006138140469E-5</c:v>
                </c:pt>
                <c:pt idx="12">
                  <c:v>0</c:v>
                </c:pt>
                <c:pt idx="13">
                  <c:v>0</c:v>
                </c:pt>
                <c:pt idx="14">
                  <c:v>-8.0758483678710448E-5</c:v>
                </c:pt>
                <c:pt idx="15">
                  <c:v>3.5536602700781805E-4</c:v>
                </c:pt>
                <c:pt idx="16">
                  <c:v>-4.8441789116744712E-5</c:v>
                </c:pt>
                <c:pt idx="17">
                  <c:v>0</c:v>
                </c:pt>
                <c:pt idx="18">
                  <c:v>-8.074022639559482E-5</c:v>
                </c:pt>
                <c:pt idx="19">
                  <c:v>0</c:v>
                </c:pt>
                <c:pt idx="20">
                  <c:v>9.6896095087367981E-5</c:v>
                </c:pt>
                <c:pt idx="21">
                  <c:v>1.6147784523963313E-5</c:v>
                </c:pt>
                <c:pt idx="22">
                  <c:v>1.1303266644060134E-4</c:v>
                </c:pt>
                <c:pt idx="23">
                  <c:v>0</c:v>
                </c:pt>
                <c:pt idx="24">
                  <c:v>0</c:v>
                </c:pt>
                <c:pt idx="25">
                  <c:v>0</c:v>
                </c:pt>
                <c:pt idx="26">
                  <c:v>3.2291397571686903E-5</c:v>
                </c:pt>
                <c:pt idx="27">
                  <c:v>0</c:v>
                </c:pt>
                <c:pt idx="28">
                  <c:v>1.6145177435500018E-5</c:v>
                </c:pt>
                <c:pt idx="29">
                  <c:v>0</c:v>
                </c:pt>
                <c:pt idx="30">
                  <c:v>-1.6144916772954037E-5</c:v>
                </c:pt>
                <c:pt idx="31">
                  <c:v>3.2290354871000035E-5</c:v>
                </c:pt>
                <c:pt idx="32">
                  <c:v>3.2289312237649339E-5</c:v>
                </c:pt>
                <c:pt idx="33">
                  <c:v>3.2288269671628296E-5</c:v>
                </c:pt>
                <c:pt idx="34">
                  <c:v>1.4529252227818675E-4</c:v>
                </c:pt>
                <c:pt idx="35">
                  <c:v>0</c:v>
                </c:pt>
                <c:pt idx="36">
                  <c:v>1.1298887866608558E-4</c:v>
                </c:pt>
                <c:pt idx="37">
                  <c:v>4.8418334409296318E-5</c:v>
                </c:pt>
                <c:pt idx="38">
                  <c:v>9.6831980375385306E-5</c:v>
                </c:pt>
                <c:pt idx="39">
                  <c:v>6.4548403233875007E-5</c:v>
                </c:pt>
                <c:pt idx="40">
                  <c:v>3.2272118503219145E-5</c:v>
                </c:pt>
                <c:pt idx="41">
                  <c:v>-1.4521984671238402E-4</c:v>
                </c:pt>
                <c:pt idx="42">
                  <c:v>-6.455152825743149E-5</c:v>
                </c:pt>
                <c:pt idx="43">
                  <c:v>0</c:v>
                </c:pt>
                <c:pt idx="44">
                  <c:v>-9.6833543139343464E-5</c:v>
                </c:pt>
                <c:pt idx="45">
                  <c:v>-3.2280973594163598E-5</c:v>
                </c:pt>
                <c:pt idx="46">
                  <c:v>-1.2912806275623849E-4</c:v>
                </c:pt>
                <c:pt idx="47">
                  <c:v>0</c:v>
                </c:pt>
                <c:pt idx="48">
                  <c:v>0</c:v>
                </c:pt>
                <c:pt idx="49">
                  <c:v>-1.2914473896619638E-4</c:v>
                </c:pt>
                <c:pt idx="50">
                  <c:v>5.005005005005005E-4</c:v>
                </c:pt>
                <c:pt idx="51">
                  <c:v>0</c:v>
                </c:pt>
                <c:pt idx="52">
                  <c:v>1.6137100808468751E-4</c:v>
                </c:pt>
                <c:pt idx="53">
                  <c:v>4.8403491505187242E-5</c:v>
                </c:pt>
                <c:pt idx="54">
                  <c:v>4.5174405472556551E-4</c:v>
                </c:pt>
                <c:pt idx="55">
                  <c:v>3.2252862441541687E-5</c:v>
                </c:pt>
                <c:pt idx="56">
                  <c:v>-1.612591111397794E-5</c:v>
                </c:pt>
                <c:pt idx="57">
                  <c:v>0</c:v>
                </c:pt>
                <c:pt idx="58">
                  <c:v>1.6126171163180727E-5</c:v>
                </c:pt>
                <c:pt idx="59">
                  <c:v>0</c:v>
                </c:pt>
                <c:pt idx="60">
                  <c:v>6.4503644455911761E-5</c:v>
                </c:pt>
                <c:pt idx="61">
                  <c:v>-6.4499484004127962E-5</c:v>
                </c:pt>
                <c:pt idx="62">
                  <c:v>5.966587112171838E-4</c:v>
                </c:pt>
                <c:pt idx="63">
                  <c:v>0</c:v>
                </c:pt>
                <c:pt idx="64">
                  <c:v>4.8348885558187885E-4</c:v>
                </c:pt>
                <c:pt idx="65">
                  <c:v>0</c:v>
                </c:pt>
                <c:pt idx="66">
                  <c:v>2.8995312424491375E-4</c:v>
                </c:pt>
                <c:pt idx="67">
                  <c:v>-4.8311512633460555E-5</c:v>
                </c:pt>
                <c:pt idx="68">
                  <c:v>-4.8313846748478113E-5</c:v>
                </c:pt>
              </c:numCache>
            </c:numRef>
          </c:val>
          <c:smooth val="0"/>
          <c:extLst>
            <c:ext xmlns:c16="http://schemas.microsoft.com/office/drawing/2014/chart" uri="{C3380CC4-5D6E-409C-BE32-E72D297353CC}">
              <c16:uniqueId val="{00000000-623F-428A-B75B-E408BD1EEDB7}"/>
            </c:ext>
          </c:extLst>
        </c:ser>
        <c:dLbls>
          <c:showLegendKey val="0"/>
          <c:showVal val="0"/>
          <c:showCatName val="0"/>
          <c:showSerName val="0"/>
          <c:showPercent val="0"/>
          <c:showBubbleSize val="0"/>
        </c:dLbls>
        <c:smooth val="0"/>
        <c:axId val="1540661680"/>
        <c:axId val="1540666480"/>
      </c:lineChart>
      <c:catAx>
        <c:axId val="1540661680"/>
        <c:scaling>
          <c:orientation val="minMax"/>
        </c:scaling>
        <c:delete val="1"/>
        <c:axPos val="b"/>
        <c:numFmt formatCode="General" sourceLinked="1"/>
        <c:majorTickMark val="none"/>
        <c:minorTickMark val="none"/>
        <c:tickLblPos val="nextTo"/>
        <c:crossAx val="1540666480"/>
        <c:crosses val="autoZero"/>
        <c:auto val="1"/>
        <c:lblAlgn val="ctr"/>
        <c:lblOffset val="100"/>
        <c:noMultiLvlLbl val="0"/>
      </c:catAx>
      <c:valAx>
        <c:axId val="154066648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066168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'Follower Growth'!$N$1</c:f>
              <c:strCache>
                <c:ptCount val="1"/>
                <c:pt idx="0">
                  <c:v>Facebook Follower Growth (%)</c:v>
                </c:pt>
              </c:strCache>
            </c:strRef>
          </c:tx>
          <c:spPr>
            <a:ln w="34925" cap="rnd">
              <a:solidFill>
                <a:schemeClr val="accent3"/>
              </a:solidFill>
              <a:round/>
            </a:ln>
            <a:effectLst>
              <a:outerShdw blurRad="57150" dist="19050" dir="5400000" algn="ctr" rotWithShape="0">
                <a:srgbClr val="000000">
                  <a:alpha val="63000"/>
                </a:srgbClr>
              </a:outerShdw>
            </a:effectLst>
          </c:spPr>
          <c:marker>
            <c:symbol val="none"/>
          </c:marker>
          <c:trendline>
            <c:spPr>
              <a:ln w="19050" cap="rnd">
                <a:solidFill>
                  <a:schemeClr val="accent3"/>
                </a:solidFill>
              </a:ln>
              <a:effectLst/>
            </c:spPr>
            <c:trendlineType val="linear"/>
            <c:dispRSqr val="0"/>
            <c:dispEq val="0"/>
          </c:trendline>
          <c:trendline>
            <c:spPr>
              <a:ln w="19050" cap="rnd">
                <a:solidFill>
                  <a:schemeClr val="accent3"/>
                </a:solidFill>
              </a:ln>
              <a:effectLst/>
            </c:spPr>
            <c:trendlineType val="linear"/>
            <c:forward val="2"/>
            <c:dispRSqr val="0"/>
            <c:dispEq val="0"/>
          </c:trendline>
          <c:val>
            <c:numRef>
              <c:f>'Follower Growth'!$N$2:$N$54</c:f>
              <c:numCache>
                <c:formatCode>0.00%</c:formatCode>
                <c:ptCount val="53"/>
                <c:pt idx="0">
                  <c:v>0</c:v>
                </c:pt>
                <c:pt idx="1">
                  <c:v>0</c:v>
                </c:pt>
                <c:pt idx="2">
                  <c:v>0</c:v>
                </c:pt>
                <c:pt idx="3">
                  <c:v>0</c:v>
                </c:pt>
                <c:pt idx="4">
                  <c:v>0</c:v>
                </c:pt>
                <c:pt idx="5">
                  <c:v>0</c:v>
                </c:pt>
                <c:pt idx="6">
                  <c:v>7.7919244495005371E-6</c:v>
                </c:pt>
                <c:pt idx="7">
                  <c:v>-1.246698197741918E-4</c:v>
                </c:pt>
                <c:pt idx="8">
                  <c:v>0</c:v>
                </c:pt>
                <c:pt idx="9">
                  <c:v>-6.234268213804228E-5</c:v>
                </c:pt>
                <c:pt idx="10">
                  <c:v>2.3379963371390718E-5</c:v>
                </c:pt>
                <c:pt idx="11">
                  <c:v>-7.7931389204943972E-5</c:v>
                </c:pt>
                <c:pt idx="12">
                  <c:v>-7.7937462979705076E-6</c:v>
                </c:pt>
                <c:pt idx="13">
                  <c:v>3.117522816370112E-5</c:v>
                </c:pt>
                <c:pt idx="14">
                  <c:v>-3.1174256299148161E-5</c:v>
                </c:pt>
                <c:pt idx="15">
                  <c:v>-3.117522816370112E-5</c:v>
                </c:pt>
                <c:pt idx="16">
                  <c:v>-5.4558350155491301E-5</c:v>
                </c:pt>
                <c:pt idx="17">
                  <c:v>0</c:v>
                </c:pt>
                <c:pt idx="18">
                  <c:v>0</c:v>
                </c:pt>
                <c:pt idx="19">
                  <c:v>-2.3383425827773274E-5</c:v>
                </c:pt>
                <c:pt idx="20">
                  <c:v>-7.7946575417209048E-6</c:v>
                </c:pt>
                <c:pt idx="21">
                  <c:v>1.5589436597761358E-5</c:v>
                </c:pt>
                <c:pt idx="22">
                  <c:v>-9.3535161426099421E-5</c:v>
                </c:pt>
                <c:pt idx="23">
                  <c:v>-2.338597776773047E-5</c:v>
                </c:pt>
                <c:pt idx="24">
                  <c:v>-5.4568557597112543E-5</c:v>
                </c:pt>
                <c:pt idx="25">
                  <c:v>-7.0163402769115625E-5</c:v>
                </c:pt>
                <c:pt idx="26">
                  <c:v>2.7287682340191639E-4</c:v>
                </c:pt>
                <c:pt idx="27">
                  <c:v>2.3383061310386756E-5</c:v>
                </c:pt>
                <c:pt idx="28">
                  <c:v>-7.7941715185384376E-5</c:v>
                </c:pt>
                <c:pt idx="29">
                  <c:v>-1.5589558113975258E-5</c:v>
                </c:pt>
                <c:pt idx="30">
                  <c:v>2.3384701728129457E-5</c:v>
                </c:pt>
                <c:pt idx="31">
                  <c:v>-3.8973591494403392E-5</c:v>
                </c:pt>
                <c:pt idx="32">
                  <c:v>0</c:v>
                </c:pt>
                <c:pt idx="33">
                  <c:v>-1.091303093844271E-4</c:v>
                </c:pt>
                <c:pt idx="34">
                  <c:v>0</c:v>
                </c:pt>
                <c:pt idx="35">
                  <c:v>-2.3387618594715956E-5</c:v>
                </c:pt>
                <c:pt idx="36">
                  <c:v>-7.7960551960707885E-5</c:v>
                </c:pt>
                <c:pt idx="37">
                  <c:v>0</c:v>
                </c:pt>
                <c:pt idx="38">
                  <c:v>0</c:v>
                </c:pt>
                <c:pt idx="39">
                  <c:v>-1.4033993450803057E-4</c:v>
                </c:pt>
                <c:pt idx="40">
                  <c:v>-3.1191029459927323E-5</c:v>
                </c:pt>
                <c:pt idx="41">
                  <c:v>-3.8990002963240226E-5</c:v>
                </c:pt>
                <c:pt idx="42">
                  <c:v>-7.0184741837124611E-5</c:v>
                </c:pt>
                <c:pt idx="43">
                  <c:v>-6.2390816071874225E-5</c:v>
                </c:pt>
                <c:pt idx="44">
                  <c:v>-3.1197354464341423E-5</c:v>
                </c:pt>
                <c:pt idx="45">
                  <c:v>-7.7995819424078868E-6</c:v>
                </c:pt>
                <c:pt idx="46">
                  <c:v>-4.6797856658165059E-5</c:v>
                </c:pt>
                <c:pt idx="47">
                  <c:v>-8.5800085800085798E-5</c:v>
                </c:pt>
                <c:pt idx="48">
                  <c:v>-1.6381421907421564E-4</c:v>
                </c:pt>
                <c:pt idx="49">
                  <c:v>0</c:v>
                </c:pt>
                <c:pt idx="50">
                  <c:v>-6.2415641359724747E-5</c:v>
                </c:pt>
                <c:pt idx="51">
                  <c:v>-2.340732649319237E-5</c:v>
                </c:pt>
                <c:pt idx="52">
                  <c:v>-6.2420998423869787E-5</c:v>
                </c:pt>
              </c:numCache>
            </c:numRef>
          </c:val>
          <c:smooth val="0"/>
          <c:extLst>
            <c:ext xmlns:c16="http://schemas.microsoft.com/office/drawing/2014/chart" uri="{C3380CC4-5D6E-409C-BE32-E72D297353CC}">
              <c16:uniqueId val="{00000000-B248-4901-AD16-640B702E8526}"/>
            </c:ext>
          </c:extLst>
        </c:ser>
        <c:dLbls>
          <c:showLegendKey val="0"/>
          <c:showVal val="0"/>
          <c:showCatName val="0"/>
          <c:showSerName val="0"/>
          <c:showPercent val="0"/>
          <c:showBubbleSize val="0"/>
        </c:dLbls>
        <c:smooth val="0"/>
        <c:axId val="1382709664"/>
        <c:axId val="1389952528"/>
      </c:lineChart>
      <c:catAx>
        <c:axId val="1382709664"/>
        <c:scaling>
          <c:orientation val="minMax"/>
        </c:scaling>
        <c:delete val="1"/>
        <c:axPos val="b"/>
        <c:numFmt formatCode="General" sourceLinked="1"/>
        <c:majorTickMark val="none"/>
        <c:minorTickMark val="none"/>
        <c:tickLblPos val="nextTo"/>
        <c:crossAx val="1389952528"/>
        <c:crosses val="autoZero"/>
        <c:auto val="1"/>
        <c:lblAlgn val="ctr"/>
        <c:lblOffset val="100"/>
        <c:noMultiLvlLbl val="0"/>
      </c:catAx>
      <c:valAx>
        <c:axId val="138995252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27096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'Follower Growth'!$Y$1</c:f>
              <c:strCache>
                <c:ptCount val="1"/>
                <c:pt idx="0">
                  <c:v>TikTok Follower Growth (%)</c:v>
                </c:pt>
              </c:strCache>
            </c:strRef>
          </c:tx>
          <c:spPr>
            <a:ln w="34925" cap="rnd">
              <a:solidFill>
                <a:schemeClr val="accent3"/>
              </a:solidFill>
              <a:round/>
            </a:ln>
            <a:effectLst>
              <a:outerShdw blurRad="57150" dist="19050" dir="5400000" algn="ctr" rotWithShape="0">
                <a:srgbClr val="000000">
                  <a:alpha val="63000"/>
                </a:srgbClr>
              </a:outerShdw>
            </a:effectLst>
          </c:spPr>
          <c:marker>
            <c:symbol val="none"/>
          </c:marker>
          <c:trendline>
            <c:spPr>
              <a:ln w="19050" cap="rnd">
                <a:solidFill>
                  <a:schemeClr val="accent3"/>
                </a:solidFill>
              </a:ln>
              <a:effectLst/>
            </c:spPr>
            <c:trendlineType val="linear"/>
            <c:dispRSqr val="0"/>
            <c:dispEq val="0"/>
          </c:trendline>
          <c:trendline>
            <c:spPr>
              <a:ln w="19050" cap="rnd">
                <a:solidFill>
                  <a:schemeClr val="accent3"/>
                </a:solidFill>
              </a:ln>
              <a:effectLst/>
            </c:spPr>
            <c:trendlineType val="linear"/>
            <c:forward val="2"/>
            <c:dispRSqr val="0"/>
            <c:dispEq val="0"/>
          </c:trendline>
          <c:val>
            <c:numRef>
              <c:f>'Follower Growth'!$Y$2:$Y$11</c:f>
              <c:numCache>
                <c:formatCode>0.00%</c:formatCode>
                <c:ptCount val="10"/>
                <c:pt idx="0">
                  <c:v>0</c:v>
                </c:pt>
                <c:pt idx="1">
                  <c:v>2.7332457293035481E-3</c:v>
                </c:pt>
                <c:pt idx="2">
                  <c:v>-2.9878911778581539E-3</c:v>
                </c:pt>
                <c:pt idx="3">
                  <c:v>1.0515247108307045E-4</c:v>
                </c:pt>
                <c:pt idx="4">
                  <c:v>-2.1028283040689727E-4</c:v>
                </c:pt>
                <c:pt idx="5">
                  <c:v>-2.103270585760858E-4</c:v>
                </c:pt>
                <c:pt idx="6">
                  <c:v>2.7348269696013464E-3</c:v>
                </c:pt>
                <c:pt idx="7">
                  <c:v>-4.1435015210322043E-3</c:v>
                </c:pt>
                <c:pt idx="8">
                  <c:v>-1.0533522936746195E-4</c:v>
                </c:pt>
                <c:pt idx="9">
                  <c:v>1.6855412167500658E-3</c:v>
                </c:pt>
              </c:numCache>
            </c:numRef>
          </c:val>
          <c:smooth val="0"/>
          <c:extLst>
            <c:ext xmlns:c16="http://schemas.microsoft.com/office/drawing/2014/chart" uri="{C3380CC4-5D6E-409C-BE32-E72D297353CC}">
              <c16:uniqueId val="{00000000-BF96-4E81-89FB-07F141615803}"/>
            </c:ext>
          </c:extLst>
        </c:ser>
        <c:dLbls>
          <c:showLegendKey val="0"/>
          <c:showVal val="0"/>
          <c:showCatName val="0"/>
          <c:showSerName val="0"/>
          <c:showPercent val="0"/>
          <c:showBubbleSize val="0"/>
        </c:dLbls>
        <c:smooth val="0"/>
        <c:axId val="974460736"/>
        <c:axId val="974457856"/>
      </c:lineChart>
      <c:catAx>
        <c:axId val="974460736"/>
        <c:scaling>
          <c:orientation val="minMax"/>
        </c:scaling>
        <c:delete val="1"/>
        <c:axPos val="b"/>
        <c:numFmt formatCode="General" sourceLinked="1"/>
        <c:majorTickMark val="none"/>
        <c:minorTickMark val="none"/>
        <c:tickLblPos val="nextTo"/>
        <c:crossAx val="974457856"/>
        <c:crosses val="autoZero"/>
        <c:auto val="1"/>
        <c:lblAlgn val="ctr"/>
        <c:lblOffset val="100"/>
        <c:noMultiLvlLbl val="0"/>
      </c:catAx>
      <c:valAx>
        <c:axId val="97445785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44607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 id="16">
  <a:schemeClr val="accent3"/>
</cs:colorStyle>
</file>

<file path=xl/charts/colors2.xml><?xml version="1.0" encoding="utf-8"?>
<cs:colorStyle xmlns:cs="http://schemas.microsoft.com/office/drawing/2012/chartStyle" xmlns:a="http://schemas.openxmlformats.org/drawingml/2006/main" meth="withinLinear" id="16">
  <a:schemeClr val="accent3"/>
</cs:colorStyle>
</file>

<file path=xl/charts/colors3.xml><?xml version="1.0" encoding="utf-8"?>
<cs:colorStyle xmlns:cs="http://schemas.microsoft.com/office/drawing/2012/chartStyle" xmlns:a="http://schemas.openxmlformats.org/drawingml/2006/main" meth="withinLinear" id="16">
  <a:schemeClr val="accent3"/>
</cs:colorStyle>
</file>

<file path=xl/charts/style1.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20841</xdr:colOff>
      <xdr:row>1</xdr:row>
      <xdr:rowOff>39982</xdr:rowOff>
    </xdr:from>
    <xdr:to>
      <xdr:col>10</xdr:col>
      <xdr:colOff>596747</xdr:colOff>
      <xdr:row>16</xdr:row>
      <xdr:rowOff>39982</xdr:rowOff>
    </xdr:to>
    <xdr:graphicFrame macro="">
      <xdr:nvGraphicFramePr>
        <xdr:cNvPr id="2" name="Chart 1">
          <a:extLst>
            <a:ext uri="{FF2B5EF4-FFF2-40B4-BE49-F238E27FC236}">
              <a16:creationId xmlns:a16="http://schemas.microsoft.com/office/drawing/2014/main" id="{29EEA7BC-7D26-4528-B289-2A50CC821C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211157</xdr:colOff>
      <xdr:row>1</xdr:row>
      <xdr:rowOff>56002</xdr:rowOff>
    </xdr:from>
    <xdr:to>
      <xdr:col>22</xdr:col>
      <xdr:colOff>137711</xdr:colOff>
      <xdr:row>16</xdr:row>
      <xdr:rowOff>137710</xdr:rowOff>
    </xdr:to>
    <xdr:graphicFrame macro="">
      <xdr:nvGraphicFramePr>
        <xdr:cNvPr id="3" name="Chart 2">
          <a:extLst>
            <a:ext uri="{FF2B5EF4-FFF2-40B4-BE49-F238E27FC236}">
              <a16:creationId xmlns:a16="http://schemas.microsoft.com/office/drawing/2014/main" id="{1D1E427C-8006-D2C0-D0E7-E32E536A76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25</xdr:col>
      <xdr:colOff>321324</xdr:colOff>
      <xdr:row>1</xdr:row>
      <xdr:rowOff>83544</xdr:rowOff>
    </xdr:from>
    <xdr:to>
      <xdr:col>33</xdr:col>
      <xdr:colOff>330505</xdr:colOff>
      <xdr:row>16</xdr:row>
      <xdr:rowOff>183614</xdr:rowOff>
    </xdr:to>
    <xdr:graphicFrame macro="">
      <xdr:nvGraphicFramePr>
        <xdr:cNvPr id="4" name="Chart 3">
          <a:extLst>
            <a:ext uri="{FF2B5EF4-FFF2-40B4-BE49-F238E27FC236}">
              <a16:creationId xmlns:a16="http://schemas.microsoft.com/office/drawing/2014/main" id="{414EA404-91BE-E37D-8246-9D7E215981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3" Type="http://schemas.openxmlformats.org/officeDocument/2006/relationships/hyperlink" Target="https://www.instagram.com/reel/DJb3GOvzygS/?utm_source=ig_web_copy_link&amp;igsh=MzRlODBiNWFlZA==" TargetMode="External"/><Relationship Id="rId18" Type="http://schemas.openxmlformats.org/officeDocument/2006/relationships/hyperlink" Target="https://www.instagram.com/reel/DJmGsKaJlRP/?utm_source=ig_web_copy_link&amp;igsh=MzRlODBiNWFlZA==" TargetMode="External"/><Relationship Id="rId26" Type="http://schemas.openxmlformats.org/officeDocument/2006/relationships/hyperlink" Target="https://www.instagram.com/p/DJ5ozujP4lZ/?utm_source=ig_web_copy_link&amp;igsh=MzRlODBiNWFlZA==" TargetMode="External"/><Relationship Id="rId39" Type="http://schemas.openxmlformats.org/officeDocument/2006/relationships/hyperlink" Target="https://www.instagram.com/reel/DKbwVDQyiCN/?utm_source=ig_web_copy_link&amp;igsh=MzRlODBiNWFlZA==" TargetMode="External"/><Relationship Id="rId21" Type="http://schemas.openxmlformats.org/officeDocument/2006/relationships/hyperlink" Target="https://www.instagram.com/p/DJtPrfsvVJk/?utm_source=ig_web_copy_link&amp;igsh=MzRlODBiNWFlZA==" TargetMode="External"/><Relationship Id="rId34" Type="http://schemas.openxmlformats.org/officeDocument/2006/relationships/hyperlink" Target="https://www.instagram.com/p/DKO7_E4NJ7g/?utm_source=ig_web_copy_link&amp;igsh=MzRlODBiNWFlZA==" TargetMode="External"/><Relationship Id="rId42" Type="http://schemas.openxmlformats.org/officeDocument/2006/relationships/hyperlink" Target="https://www.instagram.com/reel/DKrSaaRpgTW/?utm_source=ig_web_copy_link&amp;igsh=ZXZmcHJjcHlpczZm" TargetMode="External"/><Relationship Id="rId47" Type="http://schemas.openxmlformats.org/officeDocument/2006/relationships/hyperlink" Target="https://www.instagram.com/reel/DK4PaQTvT9Z/?utm_source=ig_web_copy_link&amp;igsh=dHhrdHlob2dkamgy" TargetMode="External"/><Relationship Id="rId50" Type="http://schemas.openxmlformats.org/officeDocument/2006/relationships/hyperlink" Target="https://www.instagram.com/reel/DK9SJKQPTtG/?utm_source=ig_web_copy_link&amp;igsh=MWsyZGI3cnI4ZzU3Yg==" TargetMode="External"/><Relationship Id="rId55" Type="http://schemas.openxmlformats.org/officeDocument/2006/relationships/hyperlink" Target="https://www.instagram.com/reel/DLRhG00vcQy/?utm_source=ig_web_copy_link&amp;igsh=MXVmMjRrbjkybjhqdw==" TargetMode="External"/><Relationship Id="rId7" Type="http://schemas.openxmlformats.org/officeDocument/2006/relationships/hyperlink" Target="https://www.instagram.com/reel/DJTmnidvk5d/?utm_source=ig_web_copy_link&amp;igsh=MzRlODBiNWFlZA==" TargetMode="External"/><Relationship Id="rId2" Type="http://schemas.openxmlformats.org/officeDocument/2006/relationships/hyperlink" Target="https://www.instagram.com/reel/DJGaFyuMes1/?utm_source=ig_web_copy_link" TargetMode="External"/><Relationship Id="rId16" Type="http://schemas.openxmlformats.org/officeDocument/2006/relationships/hyperlink" Target="https://www.instagram.com/p/DJiW1q1PGOS/?utm_source=ig_web_copy_link&amp;igsh=MzRlODBiNWFlZA==" TargetMode="External"/><Relationship Id="rId29" Type="http://schemas.openxmlformats.org/officeDocument/2006/relationships/hyperlink" Target="https://www.instagram.com/reel/DKBTzBUPnLl/?utm_source=ig_web_copy_link&amp;igsh=MzRlODBiNWFlZA==" TargetMode="External"/><Relationship Id="rId11" Type="http://schemas.openxmlformats.org/officeDocument/2006/relationships/hyperlink" Target="https://www.instagram.com/reel/DJbpkqaPUFu/?utm_source=ig_web_copy_link&amp;igsh=MzRlODBiNWFlZA==" TargetMode="External"/><Relationship Id="rId24" Type="http://schemas.openxmlformats.org/officeDocument/2006/relationships/hyperlink" Target="https://www.instagram.com/reel/DJ3Ak_ovi7_/?utm_source=ig_web_copy_link&amp;igsh=MzRlODBiNWFlZA==" TargetMode="External"/><Relationship Id="rId32" Type="http://schemas.openxmlformats.org/officeDocument/2006/relationships/hyperlink" Target="https://www.instagram.com/reel/DKL7izhP45x/?utm_source=ig_web_copy_link&amp;igsh=MzRlODBiNWFlZA==" TargetMode="External"/><Relationship Id="rId37" Type="http://schemas.openxmlformats.org/officeDocument/2006/relationships/hyperlink" Target="https://www.instagram.com/reel/DKbDt9ZPa7k/?utm_source=ig_web_copy_link&amp;igsh=MzRlODBiNWFlZA==" TargetMode="External"/><Relationship Id="rId40" Type="http://schemas.openxmlformats.org/officeDocument/2006/relationships/hyperlink" Target="https://www.instagram.com/p/DKleuZEMlL1/?utm_source=ig_web_copy_link&amp;igsh=MWI3MGNpcm93cWo5aA==" TargetMode="External"/><Relationship Id="rId45" Type="http://schemas.openxmlformats.org/officeDocument/2006/relationships/hyperlink" Target="https://www.instagram.com/reel/DKrXX5svxJ0/?utm_source=ig_web_copy_link&amp;igsh=eHZlY2lvNHBzMWtt" TargetMode="External"/><Relationship Id="rId53" Type="http://schemas.openxmlformats.org/officeDocument/2006/relationships/hyperlink" Target="https://www.instagram.com/reel/DLMXNR_xO5M/?utm_source=ig_web_copy_link&amp;igsh=bmRsZGFwazZpdW5k" TargetMode="External"/><Relationship Id="rId58" Type="http://schemas.openxmlformats.org/officeDocument/2006/relationships/hyperlink" Target="https://www.instagram.com/reel/DLPn_0vJ6sM/?utm_source=ig_web_copy_link&amp;igsh=bTZxYThpODFubWk0" TargetMode="External"/><Relationship Id="rId5" Type="http://schemas.openxmlformats.org/officeDocument/2006/relationships/hyperlink" Target="https://www.instagram.com/kampungtunku/p/DJO0NQlJTij/" TargetMode="External"/><Relationship Id="rId61" Type="http://schemas.openxmlformats.org/officeDocument/2006/relationships/comments" Target="../comments2.xml"/><Relationship Id="rId19" Type="http://schemas.openxmlformats.org/officeDocument/2006/relationships/hyperlink" Target="https://www.instagram.com/p/DJqq6TFC7XF/?utm_source=ig_web_copy_link&amp;igsh=MzRlODBiNWFlZA==" TargetMode="External"/><Relationship Id="rId14" Type="http://schemas.openxmlformats.org/officeDocument/2006/relationships/hyperlink" Target="https://www.instagram.com/reel/DJdiyzGyz1A/?utm_source=ig_web_copy_link&amp;igsh=MzRlODBiNWFlZA==" TargetMode="External"/><Relationship Id="rId22" Type="http://schemas.openxmlformats.org/officeDocument/2006/relationships/hyperlink" Target="https://www.instagram.com/p/DJqxy3avi5B/?utm_source=ig_web_copy_link&amp;igsh=MzRlODBiNWFlZA==" TargetMode="External"/><Relationship Id="rId27" Type="http://schemas.openxmlformats.org/officeDocument/2006/relationships/hyperlink" Target="https://www.instagram.com/reel/DJ6OmCAvtzQ/?utm_source=ig_web_copy_link&amp;igsh=MzRlODBiNWFlZA==" TargetMode="External"/><Relationship Id="rId30" Type="http://schemas.openxmlformats.org/officeDocument/2006/relationships/hyperlink" Target="https://www.instagram.com/reel/DKGsF_RvgbE/?utm_source=ig_web_copy_link&amp;igsh=MzRlODBiNWFlZA==" TargetMode="External"/><Relationship Id="rId35" Type="http://schemas.openxmlformats.org/officeDocument/2006/relationships/hyperlink" Target="https://www.instagram.com/p/DKTOl1cqqGx/?utm_source=ig_web_copy_link&amp;igsh=MzRlODBiNWFlZA==" TargetMode="External"/><Relationship Id="rId43" Type="http://schemas.openxmlformats.org/officeDocument/2006/relationships/hyperlink" Target="https://www.instagram.com/reel/DKtnqoGpKbl/?utm_source=ig_web_copy_link&amp;igsh=MWVpMG5ld3JjNnBlMg==" TargetMode="External"/><Relationship Id="rId48" Type="http://schemas.openxmlformats.org/officeDocument/2006/relationships/hyperlink" Target="https://www.instagram.com/p/DK4S0S8vVCy/?utm_source=ig_web_copy_link&amp;igsh=Nnhrb21lMm5yM3U=" TargetMode="External"/><Relationship Id="rId56" Type="http://schemas.openxmlformats.org/officeDocument/2006/relationships/hyperlink" Target="https://www.instagram.com/p/DLTtpSNPmdl/?utm_source=ig_web_copy_link&amp;igsh=MWZrYzIzN3V1d3NrNA==" TargetMode="External"/><Relationship Id="rId8" Type="http://schemas.openxmlformats.org/officeDocument/2006/relationships/hyperlink" Target="https://www.instagram.com/reel/DJWa8xXJYXa/?utm_source=ig_web_copy_link&amp;igsh=MzRlODBiNWFlZA==" TargetMode="External"/><Relationship Id="rId51" Type="http://schemas.openxmlformats.org/officeDocument/2006/relationships/hyperlink" Target="https://www.instagram.com/p/DK_iP2GvUuH/?utm_source=ig_web_copy_link&amp;igsh=MTJyYzFqM2cyaDM4bQ==" TargetMode="External"/><Relationship Id="rId3" Type="http://schemas.openxmlformats.org/officeDocument/2006/relationships/hyperlink" Target="https://www.instagram.com/reel/DJJbvuZv4Xj/?utm_source=ig_web_copy_link&amp;igsh=MzRlODBiNWFlZA==" TargetMode="External"/><Relationship Id="rId12" Type="http://schemas.openxmlformats.org/officeDocument/2006/relationships/hyperlink" Target="https://www.instagram.com/reel/DJbp0EFy2vw/?utm_source=ig_web_copy_link&amp;igsh=MzRlODBiNWFlZA==" TargetMode="External"/><Relationship Id="rId17" Type="http://schemas.openxmlformats.org/officeDocument/2006/relationships/hyperlink" Target="https://www.instagram.com/p/DJlhVRTtgPc/?utm_source=ig_web_copy_link&amp;igsh=MzRlODBiNWFlZA==" TargetMode="External"/><Relationship Id="rId25" Type="http://schemas.openxmlformats.org/officeDocument/2006/relationships/hyperlink" Target="https://www.instagram.com/reel/DJ4LCB5pUuB/?utm_source=ig_web_copy_link&amp;igsh=MzRlODBiNWFlZA==" TargetMode="External"/><Relationship Id="rId33" Type="http://schemas.openxmlformats.org/officeDocument/2006/relationships/hyperlink" Target="https://www.instagram.com/reel/DKOY9LEPfaw/?utm_source=ig_web_copy_link&amp;igsh=MzRlODBiNWFlZA==" TargetMode="External"/><Relationship Id="rId38" Type="http://schemas.openxmlformats.org/officeDocument/2006/relationships/hyperlink" Target="https://www.instagram.com/reel/DKbPxs1vShD/?utm_source=ig_web_copy_link&amp;igsh=MzRlODBiNWFlZA==" TargetMode="External"/><Relationship Id="rId46" Type="http://schemas.openxmlformats.org/officeDocument/2006/relationships/hyperlink" Target="https://www.instagram.com/reel/DK0xZaLP3Zq/?utm_source=ig_web_copy_link&amp;igsh=MTg5cTRxaDhuM3ZsYw==" TargetMode="External"/><Relationship Id="rId59" Type="http://schemas.openxmlformats.org/officeDocument/2006/relationships/hyperlink" Target="https://www.instagram.com/reel/DLZm4__PJ_o/?utm_source=ig_web_copy_link&amp;igsh=dXh6a3FxYjRlNmk2" TargetMode="External"/><Relationship Id="rId20" Type="http://schemas.openxmlformats.org/officeDocument/2006/relationships/hyperlink" Target="https://www.instagram.com/reel/DJrGcabPAzb/?utm_source=ig_web_copy_link&amp;igsh=MzRlODBiNWFlZA==" TargetMode="External"/><Relationship Id="rId41" Type="http://schemas.openxmlformats.org/officeDocument/2006/relationships/hyperlink" Target="https://www.instagram.com/p/DKrT70uPOmE/?utm_source=ig_web_copy_link&amp;igsh=MThuZDNoM3l5Y2MyYQ==" TargetMode="External"/><Relationship Id="rId54" Type="http://schemas.openxmlformats.org/officeDocument/2006/relationships/hyperlink" Target="https://www.instagram.com/reel/DLR73PoPMiM/?utm_source=ig_web_copy_link&amp;igsh=bGFrZzdmdWFsY2p6" TargetMode="External"/><Relationship Id="rId1" Type="http://schemas.openxmlformats.org/officeDocument/2006/relationships/hyperlink" Target="https://www.instagram.com/p/DJGMVZ-POPM/?utm_source=ig_web_copy_link&amp;igsh=MzRlODBiNWFlZA==" TargetMode="External"/><Relationship Id="rId6" Type="http://schemas.openxmlformats.org/officeDocument/2006/relationships/hyperlink" Target="https://www.instagram.com/p/DJRCZkEMf6F/?utm_source=ig_web_copy_link&amp;igsh=MzRlODBiNWFlZA==" TargetMode="External"/><Relationship Id="rId15" Type="http://schemas.openxmlformats.org/officeDocument/2006/relationships/hyperlink" Target="https://www.instagram.com/p/DJf4q20A2iO/?utm_source=ig_web_copy_link&amp;igsh=MzRlODBiNWFlZA==" TargetMode="External"/><Relationship Id="rId23" Type="http://schemas.openxmlformats.org/officeDocument/2006/relationships/hyperlink" Target="https://www.instagram.com/p/DJ0bufIzk0V/?utm_source=ig_web_copy_link&amp;igsh=MzRlODBiNWFlZA==" TargetMode="External"/><Relationship Id="rId28" Type="http://schemas.openxmlformats.org/officeDocument/2006/relationships/hyperlink" Target="https://www.instagram.com/reel/DJ-8vlLvZaE/?utm_source=ig_web_copy_link&amp;igsh=MzRlODBiNWFlZA==" TargetMode="External"/><Relationship Id="rId36" Type="http://schemas.openxmlformats.org/officeDocument/2006/relationships/hyperlink" Target="https://www.instagram.com/reel/DKUZ7mDvALq/?utm_source=ig_web_copy_link&amp;igsh=MzRlODBiNWFlZA==" TargetMode="External"/><Relationship Id="rId49" Type="http://schemas.openxmlformats.org/officeDocument/2006/relationships/hyperlink" Target="https://www.instagram.com/reel/DK8fV_1JdNe/?utm_source=ig_web_copy_link&amp;igsh=MWFvdTJoZDZrZHFxeA==" TargetMode="External"/><Relationship Id="rId57" Type="http://schemas.openxmlformats.org/officeDocument/2006/relationships/hyperlink" Target="https://www.instagram.com/reel/DLWVeI1v4AV/?utm_source=ig_web_copy_link&amp;igsh=bTRlMWVoNmplMGJu" TargetMode="External"/><Relationship Id="rId10" Type="http://schemas.openxmlformats.org/officeDocument/2006/relationships/hyperlink" Target="https://www.instagram.com/reel/DJY3F-NxxqF/?utm_source=ig_web_copy_link&amp;igsh=MzRlODBiNWFlZA==" TargetMode="External"/><Relationship Id="rId31" Type="http://schemas.openxmlformats.org/officeDocument/2006/relationships/hyperlink" Target="https://www.instagram.com/p/DKJWxfJvMca/?utm_source=ig_web_copy_link&amp;igsh=MzRlODBiNWFlZA==" TargetMode="External"/><Relationship Id="rId44" Type="http://schemas.openxmlformats.org/officeDocument/2006/relationships/hyperlink" Target="https://www.instagram.com/reel/DKvvLbkSxT8/?utm_source=ig_web_copy_link&amp;igsh=MWRtMnhyaTR5ZzU4Zw==" TargetMode="External"/><Relationship Id="rId52" Type="http://schemas.openxmlformats.org/officeDocument/2006/relationships/hyperlink" Target="https://www.instagram.com/reel/DLHy-lkvyn-/?utm_source=ig_web_copy_link&amp;igsh=MXcxeGhhOXFrcTVkMg==" TargetMode="External"/><Relationship Id="rId60" Type="http://schemas.openxmlformats.org/officeDocument/2006/relationships/vmlDrawing" Target="../drawings/vmlDrawing2.vml"/><Relationship Id="rId4" Type="http://schemas.openxmlformats.org/officeDocument/2006/relationships/hyperlink" Target="https://www.instagram.com/reel/DJMM1f9v1OW/?utm_source=ig_web_copy_link&amp;igsh=MzRlODBiNWFlZA==" TargetMode="External"/><Relationship Id="rId9" Type="http://schemas.openxmlformats.org/officeDocument/2006/relationships/hyperlink" Target="https://www.instagram.com/p/DJYpdich7Fw/?utm_source=ig_web_copy_link&amp;igsh=MzRlODBiNWFlZA=="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www.facebook.com/share/v/1J79FBn51e/" TargetMode="External"/><Relationship Id="rId18" Type="http://schemas.openxmlformats.org/officeDocument/2006/relationships/hyperlink" Target="https://www.facebook.com/share/p/15cYHZQukq/" TargetMode="External"/><Relationship Id="rId26" Type="http://schemas.openxmlformats.org/officeDocument/2006/relationships/hyperlink" Target="https://www.facebook.com/share/p/1Bop24jBja/" TargetMode="External"/><Relationship Id="rId39" Type="http://schemas.openxmlformats.org/officeDocument/2006/relationships/hyperlink" Target="https://www.facebook.com/share/v/1Ep8BHbPow/" TargetMode="External"/><Relationship Id="rId21" Type="http://schemas.openxmlformats.org/officeDocument/2006/relationships/hyperlink" Target="https://www.facebook.com/share/v/15wbD78UMi/" TargetMode="External"/><Relationship Id="rId34" Type="http://schemas.openxmlformats.org/officeDocument/2006/relationships/hyperlink" Target="https://www.facebook.com/share/v/1Ep2PSyRz4/" TargetMode="External"/><Relationship Id="rId42" Type="http://schemas.openxmlformats.org/officeDocument/2006/relationships/hyperlink" Target="https://www.facebook.com/share/v/1Acr2QzB7W/" TargetMode="External"/><Relationship Id="rId7" Type="http://schemas.openxmlformats.org/officeDocument/2006/relationships/hyperlink" Target="https://www.facebook.com/share/v/1AZqG5oCjg/" TargetMode="External"/><Relationship Id="rId2" Type="http://schemas.openxmlformats.org/officeDocument/2006/relationships/hyperlink" Target="https://www.facebook.com/share/v/1BkQfWMzJ2/" TargetMode="External"/><Relationship Id="rId16" Type="http://schemas.openxmlformats.org/officeDocument/2006/relationships/hyperlink" Target="https://www.facebook.com/share/p/1MCviUyMtL/" TargetMode="External"/><Relationship Id="rId29" Type="http://schemas.openxmlformats.org/officeDocument/2006/relationships/hyperlink" Target="https://www.facebook.com/share/v/1Ahv3uJHGv/" TargetMode="External"/><Relationship Id="rId1" Type="http://schemas.openxmlformats.org/officeDocument/2006/relationships/hyperlink" Target="https://www.facebook.com/share/p/19NMgRbzEg/" TargetMode="External"/><Relationship Id="rId6" Type="http://schemas.openxmlformats.org/officeDocument/2006/relationships/hyperlink" Target="https://www.facebook.com/share/v/1DZAP4M5HE/" TargetMode="External"/><Relationship Id="rId11" Type="http://schemas.openxmlformats.org/officeDocument/2006/relationships/hyperlink" Target="https://www.facebook.com/share/v/16UqkCGKVi/" TargetMode="External"/><Relationship Id="rId24" Type="http://schemas.openxmlformats.org/officeDocument/2006/relationships/hyperlink" Target="https://www.facebook.com/share/v/1C53QjACpB/" TargetMode="External"/><Relationship Id="rId32" Type="http://schemas.openxmlformats.org/officeDocument/2006/relationships/hyperlink" Target="https://www.facebook.com/share/v/1AQZYZntYX/" TargetMode="External"/><Relationship Id="rId37" Type="http://schemas.openxmlformats.org/officeDocument/2006/relationships/hyperlink" Target="https://www.facebook.com/share/v/15tkLH7piD/" TargetMode="External"/><Relationship Id="rId40" Type="http://schemas.openxmlformats.org/officeDocument/2006/relationships/hyperlink" Target="https://www.facebook.com/share/p/1CJezntxGm/" TargetMode="External"/><Relationship Id="rId45" Type="http://schemas.openxmlformats.org/officeDocument/2006/relationships/hyperlink" Target="https://www.facebook.com/share/v/15fzsGSqGj/" TargetMode="External"/><Relationship Id="rId5" Type="http://schemas.openxmlformats.org/officeDocument/2006/relationships/hyperlink" Target="https://www.facebook.com/share/v/1BTVMtMV9T/" TargetMode="External"/><Relationship Id="rId15" Type="http://schemas.openxmlformats.org/officeDocument/2006/relationships/hyperlink" Target="https://www.facebook.com/share/v/1C3Li61Egw/" TargetMode="External"/><Relationship Id="rId23" Type="http://schemas.openxmlformats.org/officeDocument/2006/relationships/hyperlink" Target="https://www.facebook.com/share/p/1BeNzhXeb8/" TargetMode="External"/><Relationship Id="rId28" Type="http://schemas.openxmlformats.org/officeDocument/2006/relationships/hyperlink" Target="https://www.facebook.com/share/p/1D3FKEQc29/" TargetMode="External"/><Relationship Id="rId36" Type="http://schemas.openxmlformats.org/officeDocument/2006/relationships/hyperlink" Target="https://www.facebook.com/share/v/191BryM4YZ/" TargetMode="External"/><Relationship Id="rId10" Type="http://schemas.openxmlformats.org/officeDocument/2006/relationships/hyperlink" Target="https://www.facebook.com/share/p/19TnZSwaY5/" TargetMode="External"/><Relationship Id="rId19" Type="http://schemas.openxmlformats.org/officeDocument/2006/relationships/hyperlink" Target="https://www.facebook.com/share/p/16PaFWZLBT/" TargetMode="External"/><Relationship Id="rId31" Type="http://schemas.openxmlformats.org/officeDocument/2006/relationships/hyperlink" Target="https://www.facebook.com/share/v/1C4xGYwP5W/" TargetMode="External"/><Relationship Id="rId44" Type="http://schemas.openxmlformats.org/officeDocument/2006/relationships/hyperlink" Target="https://www.facebook.com/share/p/1UxJ4fsWGR/" TargetMode="External"/><Relationship Id="rId4" Type="http://schemas.openxmlformats.org/officeDocument/2006/relationships/hyperlink" Target="https://www.facebook.com/share/p/16Rj5Ku9W5/" TargetMode="External"/><Relationship Id="rId9" Type="http://schemas.openxmlformats.org/officeDocument/2006/relationships/hyperlink" Target="https://www.facebook.com/share/v/14s1EpCd9z/" TargetMode="External"/><Relationship Id="rId14" Type="http://schemas.openxmlformats.org/officeDocument/2006/relationships/hyperlink" Target="https://www.facebook.com/share/p/1C4tdWgX7g/" TargetMode="External"/><Relationship Id="rId22" Type="http://schemas.openxmlformats.org/officeDocument/2006/relationships/hyperlink" Target="https://www.facebook.com/share/v/1AhZ4i5Uny/" TargetMode="External"/><Relationship Id="rId27" Type="http://schemas.openxmlformats.org/officeDocument/2006/relationships/hyperlink" Target="https://www.facebook.com/myBurgerLab/posts/pfbid0Hx2TSfmoyFphFMzgtSu4KcZF5yJ4LdCYkRcCZLRBgPaAruJeYkARgLYuNFteuVKQl" TargetMode="External"/><Relationship Id="rId30" Type="http://schemas.openxmlformats.org/officeDocument/2006/relationships/hyperlink" Target="https://www.facebook.com/share/v/1BzM6Vu6AV/" TargetMode="External"/><Relationship Id="rId35" Type="http://schemas.openxmlformats.org/officeDocument/2006/relationships/hyperlink" Target="https://www.facebook.com/share/v/1AoAr7zgjf/" TargetMode="External"/><Relationship Id="rId43" Type="http://schemas.openxmlformats.org/officeDocument/2006/relationships/hyperlink" Target="https://www.facebook.com/share/v/19R7R77MKu/" TargetMode="External"/><Relationship Id="rId8" Type="http://schemas.openxmlformats.org/officeDocument/2006/relationships/hyperlink" Target="https://www.facebook.com/share/p/1NLSU6YkHL/" TargetMode="External"/><Relationship Id="rId3" Type="http://schemas.openxmlformats.org/officeDocument/2006/relationships/hyperlink" Target="https://www.facebook.com/share/p/15GSCR2ZEG/" TargetMode="External"/><Relationship Id="rId12" Type="http://schemas.openxmlformats.org/officeDocument/2006/relationships/hyperlink" Target="https://www.facebook.com/share/p/12HpkcLxt7o/" TargetMode="External"/><Relationship Id="rId17" Type="http://schemas.openxmlformats.org/officeDocument/2006/relationships/hyperlink" Target="https://www.facebook.com/share/v/16RvKANuZA/" TargetMode="External"/><Relationship Id="rId25" Type="http://schemas.openxmlformats.org/officeDocument/2006/relationships/hyperlink" Target="https://www.facebook.com/share/v/1CLdo9VRox/" TargetMode="External"/><Relationship Id="rId33" Type="http://schemas.openxmlformats.org/officeDocument/2006/relationships/hyperlink" Target="https://www.facebook.com/share/p/16GEpvrMYD/" TargetMode="External"/><Relationship Id="rId38" Type="http://schemas.openxmlformats.org/officeDocument/2006/relationships/hyperlink" Target="https://www.facebook.com/share/p/1BmRdoRRiS/" TargetMode="External"/><Relationship Id="rId46" Type="http://schemas.openxmlformats.org/officeDocument/2006/relationships/hyperlink" Target="https://www.facebook.com/share/v/1C9uTrNpD6/" TargetMode="External"/><Relationship Id="rId20" Type="http://schemas.openxmlformats.org/officeDocument/2006/relationships/hyperlink" Target="https://www.facebook.com/share/p/1CczrD8e4Z/" TargetMode="External"/><Relationship Id="rId41" Type="http://schemas.openxmlformats.org/officeDocument/2006/relationships/hyperlink" Target="https://www.facebook.com/share/v/1VBuLMvRAM/"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www.tiktok.com/@akiejack/video/7518666980832922887?is_from_webapp=1&amp;sender_device=pc&amp;web_id=7499366635209131527" TargetMode="External"/><Relationship Id="rId3" Type="http://schemas.openxmlformats.org/officeDocument/2006/relationships/hyperlink" Target="https://www.tiktok.com/@myburgerlab/video/7502720669172681991?is_from_webapp=1&amp;sender_device=pc&amp;web_id=7499366635209131527" TargetMode="External"/><Relationship Id="rId7" Type="http://schemas.openxmlformats.org/officeDocument/2006/relationships/hyperlink" Target="https://www.tiktok.com/@myburgerlab/video/7516769205287521544?is_from_webapp=1&amp;sender_device=pc&amp;web_id=7499366635209131527" TargetMode="External"/><Relationship Id="rId2" Type="http://schemas.openxmlformats.org/officeDocument/2006/relationships/hyperlink" Target="https://www.tiktok.com/@myburgerlab/video/7499790238190030088?is_from_webapp=1&amp;sender_device=pc&amp;web_id=7499366635209131527" TargetMode="External"/><Relationship Id="rId1" Type="http://schemas.openxmlformats.org/officeDocument/2006/relationships/hyperlink" Target="https://www.tiktok.com/@myburgerlab/video/7499450773609139474?is_from_webapp=1&amp;sender_device=pc&amp;web_id=7499366635209131527" TargetMode="External"/><Relationship Id="rId6" Type="http://schemas.openxmlformats.org/officeDocument/2006/relationships/hyperlink" Target="https://www.tiktok.com/@myburgerlab/video/7516428696836738312?is_from_webapp=1&amp;sender_device=pc&amp;web_id=7499366635209131527" TargetMode="External"/><Relationship Id="rId5" Type="http://schemas.openxmlformats.org/officeDocument/2006/relationships/hyperlink" Target="https://www.tiktok.com/@myburgerlab/video/7508618409718893842?is_from_webapp=1&amp;sender_device=pc" TargetMode="External"/><Relationship Id="rId10" Type="http://schemas.openxmlformats.org/officeDocument/2006/relationships/comments" Target="../comments3.xml"/><Relationship Id="rId4" Type="http://schemas.openxmlformats.org/officeDocument/2006/relationships/hyperlink" Target="https://www.tiktok.com/@myburgerlab/video/7506832365243780359?is_from_webapp=1&amp;sender_device=pc&amp;web_id=7499366635209131527" TargetMode="External"/><Relationship Id="rId9"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66BE9-C066-43F7-BD02-26A81F2E6C17}">
  <sheetPr>
    <tabColor theme="9" tint="0.79998168889431442"/>
  </sheetPr>
  <dimension ref="A1:S133"/>
  <sheetViews>
    <sheetView zoomScale="90" zoomScaleNormal="90" workbookViewId="0">
      <pane ySplit="1" topLeftCell="A2" activePane="bottomLeft" state="frozen"/>
      <selection pane="bottomLeft" activeCell="F8" sqref="F8"/>
    </sheetView>
  </sheetViews>
  <sheetFormatPr defaultRowHeight="14.4" x14ac:dyDescent="0.3"/>
  <cols>
    <col min="1" max="1" width="10.33203125" customWidth="1"/>
    <col min="2" max="2" width="10.44140625" bestFit="1" customWidth="1"/>
    <col min="3" max="3" width="16.33203125" customWidth="1"/>
    <col min="4" max="8" width="12.33203125" customWidth="1"/>
    <col min="9" max="9" width="12.109375" customWidth="1"/>
    <col min="10" max="10" width="14.5546875" customWidth="1"/>
    <col min="11" max="11" width="18" customWidth="1"/>
    <col min="12" max="12" width="20.33203125" customWidth="1"/>
    <col min="13" max="13" width="22.33203125" customWidth="1"/>
    <col min="14" max="14" width="14.6640625" customWidth="1"/>
    <col min="15" max="15" width="15.33203125" customWidth="1"/>
    <col min="16" max="16" width="17.6640625" customWidth="1"/>
    <col min="17" max="17" width="19.44140625" customWidth="1"/>
    <col min="18" max="18" width="23.109375" bestFit="1" customWidth="1"/>
    <col min="19" max="19" width="16.6640625" bestFit="1" customWidth="1"/>
  </cols>
  <sheetData>
    <row r="1" spans="1:19" s="4" customFormat="1" x14ac:dyDescent="0.3">
      <c r="A1" s="1" t="s">
        <v>159</v>
      </c>
      <c r="B1" s="1" t="s">
        <v>0</v>
      </c>
      <c r="C1" s="1" t="s">
        <v>1</v>
      </c>
      <c r="D1" s="1" t="s">
        <v>2</v>
      </c>
      <c r="E1" s="1" t="s">
        <v>3</v>
      </c>
      <c r="F1" s="1" t="s">
        <v>4</v>
      </c>
      <c r="G1" s="1" t="s">
        <v>5</v>
      </c>
      <c r="H1" s="1" t="s">
        <v>6</v>
      </c>
      <c r="I1" s="2" t="s">
        <v>8</v>
      </c>
      <c r="J1" s="2" t="s">
        <v>9</v>
      </c>
      <c r="K1" s="2" t="s">
        <v>10</v>
      </c>
      <c r="L1" s="2" t="s">
        <v>11</v>
      </c>
      <c r="M1" s="2" t="s">
        <v>12</v>
      </c>
      <c r="N1" s="3" t="s">
        <v>13</v>
      </c>
      <c r="O1" s="3" t="s">
        <v>14</v>
      </c>
      <c r="P1" s="3" t="s">
        <v>15</v>
      </c>
      <c r="Q1" s="3" t="s">
        <v>16</v>
      </c>
      <c r="R1" s="3" t="s">
        <v>17</v>
      </c>
      <c r="S1" s="3" t="s">
        <v>18</v>
      </c>
    </row>
    <row r="2" spans="1:19" x14ac:dyDescent="0.3">
      <c r="A2" t="s">
        <v>160</v>
      </c>
      <c r="B2" s="5">
        <v>45778</v>
      </c>
      <c r="C2">
        <v>1</v>
      </c>
      <c r="D2" t="s">
        <v>19</v>
      </c>
      <c r="E2" s="15">
        <v>61879</v>
      </c>
      <c r="F2" t="s">
        <v>20</v>
      </c>
      <c r="G2" t="s">
        <v>21</v>
      </c>
      <c r="H2" s="13">
        <v>0.5</v>
      </c>
      <c r="I2" s="15">
        <v>138</v>
      </c>
      <c r="J2" s="15">
        <v>6</v>
      </c>
      <c r="K2" s="15">
        <v>22</v>
      </c>
      <c r="L2" s="15">
        <f>I2+J2+K2</f>
        <v>166</v>
      </c>
      <c r="M2" s="19">
        <f t="shared" ref="M2:M33" si="0">(L2/E2)</f>
        <v>2.6826548586758028E-3</v>
      </c>
      <c r="N2" s="15">
        <v>166</v>
      </c>
      <c r="O2" s="15">
        <v>6</v>
      </c>
      <c r="P2" s="15">
        <v>27</v>
      </c>
      <c r="Q2" s="15">
        <f t="shared" ref="Q2:Q70" si="1">N2+O2+P2</f>
        <v>199</v>
      </c>
      <c r="R2" s="19">
        <f t="shared" ref="R2:R33" si="2">(Q2/E2)</f>
        <v>3.215953716123402E-3</v>
      </c>
      <c r="S2" s="17">
        <f t="shared" ref="S2:S40" si="3">(Q2-L2)/Q2</f>
        <v>0.16582914572864321</v>
      </c>
    </row>
    <row r="3" spans="1:19" x14ac:dyDescent="0.3">
      <c r="A3" t="s">
        <v>160</v>
      </c>
      <c r="B3" s="5">
        <v>45778</v>
      </c>
      <c r="C3">
        <v>1</v>
      </c>
      <c r="D3" t="s">
        <v>19</v>
      </c>
      <c r="E3" s="15">
        <v>61879</v>
      </c>
      <c r="F3" t="s">
        <v>23</v>
      </c>
      <c r="G3" t="s">
        <v>24</v>
      </c>
      <c r="H3" s="13">
        <v>0.58333333333333337</v>
      </c>
      <c r="I3" s="15">
        <v>156</v>
      </c>
      <c r="J3" s="15">
        <v>8</v>
      </c>
      <c r="K3" s="15">
        <v>26</v>
      </c>
      <c r="L3" s="15">
        <f t="shared" ref="L3:L66" si="4">I3+J3+K3</f>
        <v>190</v>
      </c>
      <c r="M3" s="19">
        <f t="shared" si="0"/>
        <v>3.0705085731831477E-3</v>
      </c>
      <c r="N3" s="15">
        <v>170</v>
      </c>
      <c r="O3" s="15">
        <v>8</v>
      </c>
      <c r="P3" s="15">
        <v>27</v>
      </c>
      <c r="Q3" s="15">
        <f t="shared" si="1"/>
        <v>205</v>
      </c>
      <c r="R3" s="19">
        <f t="shared" si="2"/>
        <v>3.3129171447502386E-3</v>
      </c>
      <c r="S3" s="17">
        <f t="shared" si="3"/>
        <v>7.3170731707317069E-2</v>
      </c>
    </row>
    <row r="4" spans="1:19" x14ac:dyDescent="0.3">
      <c r="A4" t="s">
        <v>160</v>
      </c>
      <c r="B4" s="5">
        <v>45778</v>
      </c>
      <c r="C4">
        <v>1</v>
      </c>
      <c r="D4" t="s">
        <v>19</v>
      </c>
      <c r="E4" s="15">
        <v>61879</v>
      </c>
      <c r="F4" t="s">
        <v>23</v>
      </c>
      <c r="G4" t="s">
        <v>24</v>
      </c>
      <c r="H4" s="13">
        <v>0.83333333333333337</v>
      </c>
      <c r="I4" s="15">
        <v>198</v>
      </c>
      <c r="J4" s="15">
        <v>68</v>
      </c>
      <c r="K4" s="15">
        <v>22</v>
      </c>
      <c r="L4" s="15">
        <f t="shared" si="4"/>
        <v>288</v>
      </c>
      <c r="M4" s="19">
        <f t="shared" si="0"/>
        <v>4.65424457408814E-3</v>
      </c>
      <c r="N4" s="15">
        <v>230</v>
      </c>
      <c r="O4" s="15">
        <v>75</v>
      </c>
      <c r="P4" s="15">
        <v>24</v>
      </c>
      <c r="Q4" s="15">
        <f t="shared" si="1"/>
        <v>329</v>
      </c>
      <c r="R4" s="19">
        <f t="shared" si="2"/>
        <v>5.3168280030381878E-3</v>
      </c>
      <c r="S4" s="17">
        <f t="shared" si="3"/>
        <v>0.12462006079027356</v>
      </c>
    </row>
    <row r="5" spans="1:19" x14ac:dyDescent="0.3">
      <c r="A5" t="s">
        <v>160</v>
      </c>
      <c r="B5" s="5">
        <v>45779</v>
      </c>
      <c r="C5">
        <v>1</v>
      </c>
      <c r="D5" t="s">
        <v>19</v>
      </c>
      <c r="E5" s="15">
        <v>61893</v>
      </c>
      <c r="F5" t="s">
        <v>23</v>
      </c>
      <c r="G5" t="s">
        <v>24</v>
      </c>
      <c r="H5" s="13">
        <v>0.75</v>
      </c>
      <c r="I5" s="15">
        <v>60</v>
      </c>
      <c r="J5" s="15">
        <v>0</v>
      </c>
      <c r="K5" s="15">
        <v>5</v>
      </c>
      <c r="L5" s="15">
        <f t="shared" si="4"/>
        <v>65</v>
      </c>
      <c r="M5" s="19">
        <f t="shared" si="0"/>
        <v>1.0501995379122034E-3</v>
      </c>
      <c r="N5" s="15">
        <v>66</v>
      </c>
      <c r="O5" s="15">
        <v>5</v>
      </c>
      <c r="P5" s="15">
        <v>0</v>
      </c>
      <c r="Q5" s="15">
        <f t="shared" si="1"/>
        <v>71</v>
      </c>
      <c r="R5" s="19">
        <f t="shared" si="2"/>
        <v>1.1471410337194835E-3</v>
      </c>
      <c r="S5" s="17">
        <f t="shared" si="3"/>
        <v>8.4507042253521125E-2</v>
      </c>
    </row>
    <row r="6" spans="1:19" x14ac:dyDescent="0.3">
      <c r="A6" t="s">
        <v>160</v>
      </c>
      <c r="B6" s="5">
        <v>45780</v>
      </c>
      <c r="C6">
        <v>1</v>
      </c>
      <c r="D6" t="s">
        <v>19</v>
      </c>
      <c r="E6" s="15">
        <v>61894</v>
      </c>
      <c r="F6" t="s">
        <v>23</v>
      </c>
      <c r="G6" t="s">
        <v>24</v>
      </c>
      <c r="H6" s="13">
        <v>0.83333333333333337</v>
      </c>
      <c r="I6" s="15">
        <v>125</v>
      </c>
      <c r="J6" s="15">
        <v>1</v>
      </c>
      <c r="K6" s="15">
        <v>0</v>
      </c>
      <c r="L6" s="15">
        <f t="shared" si="4"/>
        <v>126</v>
      </c>
      <c r="M6" s="20">
        <f t="shared" si="0"/>
        <v>2.0357385206966751E-3</v>
      </c>
      <c r="N6" s="15">
        <v>140</v>
      </c>
      <c r="O6" s="15">
        <v>4</v>
      </c>
      <c r="P6" s="15">
        <v>0</v>
      </c>
      <c r="Q6" s="15">
        <f t="shared" si="1"/>
        <v>144</v>
      </c>
      <c r="R6" s="19">
        <f t="shared" si="2"/>
        <v>2.3265583093676286E-3</v>
      </c>
      <c r="S6" s="17">
        <f t="shared" si="3"/>
        <v>0.125</v>
      </c>
    </row>
    <row r="7" spans="1:19" x14ac:dyDescent="0.3">
      <c r="A7" t="s">
        <v>160</v>
      </c>
      <c r="B7" s="5">
        <v>45782</v>
      </c>
      <c r="C7">
        <v>2</v>
      </c>
      <c r="D7" t="s">
        <v>19</v>
      </c>
      <c r="E7" s="15">
        <v>61901</v>
      </c>
      <c r="F7" t="s">
        <v>20</v>
      </c>
      <c r="G7" t="s">
        <v>21</v>
      </c>
      <c r="H7" s="13">
        <v>0.41666666666666669</v>
      </c>
      <c r="I7" s="15">
        <v>57</v>
      </c>
      <c r="J7" s="15">
        <v>31</v>
      </c>
      <c r="K7" s="15">
        <v>0</v>
      </c>
      <c r="L7" s="15">
        <f t="shared" si="4"/>
        <v>88</v>
      </c>
      <c r="M7" s="20">
        <f t="shared" si="0"/>
        <v>1.4216248525871957E-3</v>
      </c>
      <c r="N7" s="15">
        <v>76</v>
      </c>
      <c r="O7" s="15">
        <v>34</v>
      </c>
      <c r="P7" s="15">
        <v>0</v>
      </c>
      <c r="Q7" s="15">
        <f t="shared" si="1"/>
        <v>110</v>
      </c>
      <c r="R7" s="19">
        <f t="shared" si="2"/>
        <v>1.7770310657339945E-3</v>
      </c>
      <c r="S7" s="17">
        <f t="shared" si="3"/>
        <v>0.2</v>
      </c>
    </row>
    <row r="8" spans="1:19" x14ac:dyDescent="0.3">
      <c r="A8" t="s">
        <v>160</v>
      </c>
      <c r="B8" s="5">
        <v>45782</v>
      </c>
      <c r="C8">
        <v>2</v>
      </c>
      <c r="D8" t="s">
        <v>19</v>
      </c>
      <c r="E8" s="16">
        <v>61902</v>
      </c>
      <c r="F8" t="s">
        <v>20</v>
      </c>
      <c r="G8" t="s">
        <v>24</v>
      </c>
      <c r="H8" s="13">
        <v>0.70833333333333337</v>
      </c>
      <c r="I8" s="15">
        <v>102</v>
      </c>
      <c r="J8" s="15">
        <v>9</v>
      </c>
      <c r="K8" s="15">
        <v>49</v>
      </c>
      <c r="L8" s="15">
        <f t="shared" si="4"/>
        <v>160</v>
      </c>
      <c r="M8" s="20">
        <f t="shared" si="0"/>
        <v>2.5847307033698428E-3</v>
      </c>
      <c r="N8" s="15">
        <v>118</v>
      </c>
      <c r="O8" s="15">
        <v>24</v>
      </c>
      <c r="P8" s="15">
        <v>51</v>
      </c>
      <c r="Q8" s="15">
        <f t="shared" si="1"/>
        <v>193</v>
      </c>
      <c r="R8" s="19">
        <f t="shared" si="2"/>
        <v>3.1178314109398726E-3</v>
      </c>
      <c r="S8" s="17">
        <f t="shared" si="3"/>
        <v>0.17098445595854922</v>
      </c>
    </row>
    <row r="9" spans="1:19" x14ac:dyDescent="0.3">
      <c r="A9" t="s">
        <v>160</v>
      </c>
      <c r="B9" s="5">
        <v>45783</v>
      </c>
      <c r="C9">
        <v>2</v>
      </c>
      <c r="D9" t="s">
        <v>19</v>
      </c>
      <c r="E9" s="16">
        <v>61912</v>
      </c>
      <c r="F9" t="s">
        <v>23</v>
      </c>
      <c r="G9" t="s">
        <v>24</v>
      </c>
      <c r="H9" s="13">
        <v>0.70833333333333337</v>
      </c>
      <c r="I9" s="15">
        <v>79</v>
      </c>
      <c r="J9" s="15">
        <v>26</v>
      </c>
      <c r="K9" s="15">
        <v>3</v>
      </c>
      <c r="L9" s="15">
        <f t="shared" si="4"/>
        <v>108</v>
      </c>
      <c r="M9" s="20">
        <f t="shared" si="0"/>
        <v>1.7444114226644269E-3</v>
      </c>
      <c r="N9" s="15">
        <v>88</v>
      </c>
      <c r="O9" s="15">
        <v>33</v>
      </c>
      <c r="P9" s="15">
        <v>4</v>
      </c>
      <c r="Q9" s="15">
        <f t="shared" si="1"/>
        <v>125</v>
      </c>
      <c r="R9" s="19">
        <f t="shared" si="2"/>
        <v>2.0189947021579014E-3</v>
      </c>
      <c r="S9" s="17">
        <f t="shared" si="3"/>
        <v>0.13600000000000001</v>
      </c>
    </row>
    <row r="10" spans="1:19" x14ac:dyDescent="0.3">
      <c r="A10" t="s">
        <v>160</v>
      </c>
      <c r="B10" s="5">
        <v>45784</v>
      </c>
      <c r="C10">
        <v>2</v>
      </c>
      <c r="D10" t="s">
        <v>19</v>
      </c>
      <c r="E10" s="16">
        <v>61917</v>
      </c>
      <c r="F10" t="s">
        <v>23</v>
      </c>
      <c r="G10" t="s">
        <v>24</v>
      </c>
      <c r="H10" s="13">
        <v>0.79166666666666663</v>
      </c>
      <c r="I10" s="15">
        <v>125</v>
      </c>
      <c r="J10" s="15">
        <v>6</v>
      </c>
      <c r="K10" s="15">
        <v>4</v>
      </c>
      <c r="L10" s="15">
        <f t="shared" si="4"/>
        <v>135</v>
      </c>
      <c r="M10" s="20">
        <f t="shared" si="0"/>
        <v>2.1803381946799748E-3</v>
      </c>
      <c r="N10" s="15">
        <v>153</v>
      </c>
      <c r="O10" s="15">
        <v>6</v>
      </c>
      <c r="P10" s="15">
        <v>4</v>
      </c>
      <c r="Q10" s="15">
        <f t="shared" si="1"/>
        <v>163</v>
      </c>
      <c r="R10" s="19">
        <f t="shared" si="2"/>
        <v>2.6325564869098955E-3</v>
      </c>
      <c r="S10" s="17">
        <f t="shared" si="3"/>
        <v>0.17177914110429449</v>
      </c>
    </row>
    <row r="11" spans="1:19" x14ac:dyDescent="0.3">
      <c r="A11" t="s">
        <v>160</v>
      </c>
      <c r="B11" s="5">
        <v>45785</v>
      </c>
      <c r="C11">
        <v>2</v>
      </c>
      <c r="D11" t="s">
        <v>19</v>
      </c>
      <c r="E11" s="16">
        <v>61908</v>
      </c>
      <c r="F11" t="s">
        <v>20</v>
      </c>
      <c r="G11" t="s">
        <v>21</v>
      </c>
      <c r="H11" s="13">
        <v>0.66666666666666663</v>
      </c>
      <c r="I11" s="15">
        <v>29</v>
      </c>
      <c r="J11" s="15">
        <v>1</v>
      </c>
      <c r="K11" s="15">
        <v>2</v>
      </c>
      <c r="L11" s="15">
        <f t="shared" si="4"/>
        <v>32</v>
      </c>
      <c r="M11" s="20">
        <f t="shared" si="0"/>
        <v>5.1689603928409896E-4</v>
      </c>
      <c r="N11" s="15">
        <v>37</v>
      </c>
      <c r="O11" s="15">
        <v>1</v>
      </c>
      <c r="P11" s="15">
        <v>2</v>
      </c>
      <c r="Q11" s="15">
        <f t="shared" si="1"/>
        <v>40</v>
      </c>
      <c r="R11" s="19">
        <f t="shared" si="2"/>
        <v>6.4612004910512375E-4</v>
      </c>
      <c r="S11" s="17">
        <f t="shared" si="3"/>
        <v>0.2</v>
      </c>
    </row>
    <row r="12" spans="1:19" x14ac:dyDescent="0.3">
      <c r="A12" t="s">
        <v>160</v>
      </c>
      <c r="B12" s="5">
        <v>45785</v>
      </c>
      <c r="C12">
        <v>2</v>
      </c>
      <c r="D12" t="s">
        <v>19</v>
      </c>
      <c r="E12" s="16">
        <v>61908</v>
      </c>
      <c r="F12" t="s">
        <v>23</v>
      </c>
      <c r="G12" t="s">
        <v>24</v>
      </c>
      <c r="H12" s="13">
        <v>0.70833333333333337</v>
      </c>
      <c r="I12" s="15">
        <v>48</v>
      </c>
      <c r="J12" s="15">
        <v>27</v>
      </c>
      <c r="K12" s="15">
        <v>3</v>
      </c>
      <c r="L12" s="15">
        <f t="shared" si="4"/>
        <v>78</v>
      </c>
      <c r="M12" s="20">
        <f t="shared" si="0"/>
        <v>1.2599340957549913E-3</v>
      </c>
      <c r="N12" s="15">
        <v>70</v>
      </c>
      <c r="O12" s="15">
        <v>30</v>
      </c>
      <c r="P12" s="15">
        <v>3</v>
      </c>
      <c r="Q12" s="15">
        <f t="shared" si="1"/>
        <v>103</v>
      </c>
      <c r="R12" s="19">
        <f t="shared" si="2"/>
        <v>1.6637591264456937E-3</v>
      </c>
      <c r="S12" s="17">
        <f t="shared" si="3"/>
        <v>0.24271844660194175</v>
      </c>
    </row>
    <row r="13" spans="1:19" x14ac:dyDescent="0.3">
      <c r="A13" t="s">
        <v>160</v>
      </c>
      <c r="B13" s="5">
        <v>45786</v>
      </c>
      <c r="C13">
        <v>2</v>
      </c>
      <c r="D13" t="s">
        <v>19</v>
      </c>
      <c r="E13" s="16">
        <v>61913</v>
      </c>
      <c r="F13" t="s">
        <v>23</v>
      </c>
      <c r="G13" t="s">
        <v>24</v>
      </c>
      <c r="H13" s="13">
        <v>0.83333333333333337</v>
      </c>
      <c r="I13" s="15">
        <v>49</v>
      </c>
      <c r="J13" s="15">
        <v>8</v>
      </c>
      <c r="K13" s="15">
        <v>8</v>
      </c>
      <c r="L13" s="15">
        <f t="shared" si="4"/>
        <v>65</v>
      </c>
      <c r="M13" s="20">
        <f t="shared" si="0"/>
        <v>1.0498602878232358E-3</v>
      </c>
      <c r="N13" s="15">
        <v>57</v>
      </c>
      <c r="O13" s="15">
        <v>8</v>
      </c>
      <c r="P13" s="15">
        <v>8</v>
      </c>
      <c r="Q13" s="15">
        <f t="shared" si="1"/>
        <v>73</v>
      </c>
      <c r="R13" s="19">
        <f t="shared" si="2"/>
        <v>1.1790738617091727E-3</v>
      </c>
      <c r="S13" s="17">
        <f t="shared" si="3"/>
        <v>0.1095890410958904</v>
      </c>
    </row>
    <row r="14" spans="1:19" x14ac:dyDescent="0.3">
      <c r="A14" t="s">
        <v>160</v>
      </c>
      <c r="B14" s="5">
        <v>45786</v>
      </c>
      <c r="C14">
        <v>2</v>
      </c>
      <c r="D14" t="s">
        <v>19</v>
      </c>
      <c r="E14" s="16">
        <v>61913</v>
      </c>
      <c r="F14" t="s">
        <v>23</v>
      </c>
      <c r="G14" t="s">
        <v>24</v>
      </c>
      <c r="H14" s="13">
        <v>0.83333333333333337</v>
      </c>
      <c r="I14" s="15">
        <v>80</v>
      </c>
      <c r="J14" s="15">
        <v>11</v>
      </c>
      <c r="K14" s="15">
        <v>1</v>
      </c>
      <c r="L14" s="15">
        <f t="shared" si="4"/>
        <v>92</v>
      </c>
      <c r="M14" s="20">
        <f t="shared" si="0"/>
        <v>1.4859560996882723E-3</v>
      </c>
      <c r="N14" s="15">
        <v>105</v>
      </c>
      <c r="O14" s="15">
        <v>12</v>
      </c>
      <c r="P14" s="15">
        <v>1</v>
      </c>
      <c r="Q14" s="15">
        <f t="shared" si="1"/>
        <v>118</v>
      </c>
      <c r="R14" s="19">
        <f t="shared" si="2"/>
        <v>1.9059002148175666E-3</v>
      </c>
      <c r="S14" s="17">
        <f t="shared" si="3"/>
        <v>0.22033898305084745</v>
      </c>
    </row>
    <row r="15" spans="1:19" x14ac:dyDescent="0.3">
      <c r="A15" t="s">
        <v>160</v>
      </c>
      <c r="B15" s="5">
        <v>45786</v>
      </c>
      <c r="C15">
        <v>2</v>
      </c>
      <c r="D15" t="s">
        <v>19</v>
      </c>
      <c r="E15" s="16">
        <v>61913</v>
      </c>
      <c r="F15" t="s">
        <v>23</v>
      </c>
      <c r="G15" t="s">
        <v>24</v>
      </c>
      <c r="H15" s="13">
        <v>0.91666666666666663</v>
      </c>
      <c r="I15" s="15">
        <v>170</v>
      </c>
      <c r="J15" s="15">
        <v>53</v>
      </c>
      <c r="K15" s="15">
        <v>0</v>
      </c>
      <c r="L15" s="15">
        <f t="shared" si="4"/>
        <v>223</v>
      </c>
      <c r="M15" s="20">
        <f t="shared" si="0"/>
        <v>3.601828372070486E-3</v>
      </c>
      <c r="N15" s="15">
        <v>265</v>
      </c>
      <c r="O15" s="15">
        <v>91</v>
      </c>
      <c r="P15" s="15">
        <v>0</v>
      </c>
      <c r="Q15" s="15">
        <f t="shared" si="1"/>
        <v>356</v>
      </c>
      <c r="R15" s="19">
        <f t="shared" si="2"/>
        <v>5.7500040379241842E-3</v>
      </c>
      <c r="S15" s="17">
        <f t="shared" si="3"/>
        <v>0.37359550561797755</v>
      </c>
    </row>
    <row r="16" spans="1:19" x14ac:dyDescent="0.3">
      <c r="A16" t="s">
        <v>160</v>
      </c>
      <c r="B16" s="5">
        <v>45787</v>
      </c>
      <c r="C16">
        <v>2</v>
      </c>
      <c r="D16" t="s">
        <v>19</v>
      </c>
      <c r="E16" s="16">
        <v>61908</v>
      </c>
      <c r="F16" t="s">
        <v>23</v>
      </c>
      <c r="G16" t="s">
        <v>21</v>
      </c>
      <c r="H16" s="13">
        <v>0.58333333333333337</v>
      </c>
      <c r="I16" s="15">
        <v>74</v>
      </c>
      <c r="J16" s="15">
        <v>0</v>
      </c>
      <c r="K16" s="15">
        <v>4</v>
      </c>
      <c r="L16" s="15">
        <f t="shared" si="4"/>
        <v>78</v>
      </c>
      <c r="M16" s="20">
        <f t="shared" si="0"/>
        <v>1.2599340957549913E-3</v>
      </c>
      <c r="N16" s="15">
        <v>89</v>
      </c>
      <c r="O16" s="15">
        <v>1</v>
      </c>
      <c r="P16" s="15">
        <v>4</v>
      </c>
      <c r="Q16" s="15">
        <f t="shared" si="1"/>
        <v>94</v>
      </c>
      <c r="R16" s="19">
        <f t="shared" si="2"/>
        <v>1.5183821153970409E-3</v>
      </c>
      <c r="S16" s="17">
        <f t="shared" si="3"/>
        <v>0.1702127659574468</v>
      </c>
    </row>
    <row r="17" spans="1:19" x14ac:dyDescent="0.3">
      <c r="A17" t="s">
        <v>160</v>
      </c>
      <c r="B17" s="5">
        <v>45788</v>
      </c>
      <c r="C17">
        <v>2</v>
      </c>
      <c r="D17" t="s">
        <v>19</v>
      </c>
      <c r="E17" s="16">
        <v>61930</v>
      </c>
      <c r="F17" t="s">
        <v>20</v>
      </c>
      <c r="G17" t="s">
        <v>21</v>
      </c>
      <c r="H17" s="13">
        <v>0.45833333333333331</v>
      </c>
      <c r="I17" s="15">
        <v>24</v>
      </c>
      <c r="J17" s="15">
        <v>2</v>
      </c>
      <c r="K17" s="15">
        <v>0</v>
      </c>
      <c r="L17" s="15">
        <f t="shared" si="4"/>
        <v>26</v>
      </c>
      <c r="M17" s="20">
        <f t="shared" si="0"/>
        <v>4.1982883901178753E-4</v>
      </c>
      <c r="N17" s="15">
        <v>30</v>
      </c>
      <c r="O17" s="15">
        <v>2</v>
      </c>
      <c r="P17" s="15">
        <v>0</v>
      </c>
      <c r="Q17" s="15">
        <f t="shared" si="1"/>
        <v>32</v>
      </c>
      <c r="R17" s="19">
        <f t="shared" si="2"/>
        <v>5.1671241724527697E-4</v>
      </c>
      <c r="S17" s="17">
        <f t="shared" si="3"/>
        <v>0.1875</v>
      </c>
    </row>
    <row r="18" spans="1:19" x14ac:dyDescent="0.3">
      <c r="A18" t="s">
        <v>160</v>
      </c>
      <c r="B18" s="5">
        <v>45788</v>
      </c>
      <c r="C18">
        <v>2</v>
      </c>
      <c r="D18" t="s">
        <v>19</v>
      </c>
      <c r="E18" s="16">
        <v>61927</v>
      </c>
      <c r="F18" t="s">
        <v>23</v>
      </c>
      <c r="G18" t="s">
        <v>24</v>
      </c>
      <c r="H18" s="13">
        <v>0.83333333333333337</v>
      </c>
      <c r="I18" s="15">
        <v>218</v>
      </c>
      <c r="J18" s="15">
        <v>6</v>
      </c>
      <c r="K18" s="15">
        <v>6</v>
      </c>
      <c r="L18" s="15">
        <f t="shared" si="4"/>
        <v>230</v>
      </c>
      <c r="M18" s="20">
        <f t="shared" si="0"/>
        <v>3.7140504141973613E-3</v>
      </c>
      <c r="N18" s="15">
        <v>257</v>
      </c>
      <c r="O18" s="15">
        <v>7</v>
      </c>
      <c r="P18" s="15">
        <v>6</v>
      </c>
      <c r="Q18" s="15">
        <f t="shared" si="1"/>
        <v>270</v>
      </c>
      <c r="R18" s="19">
        <f t="shared" si="2"/>
        <v>4.3599722253621197E-3</v>
      </c>
      <c r="S18" s="17">
        <f t="shared" si="3"/>
        <v>0.14814814814814814</v>
      </c>
    </row>
    <row r="19" spans="1:19" x14ac:dyDescent="0.3">
      <c r="A19" t="s">
        <v>160</v>
      </c>
      <c r="B19" s="5">
        <v>45788</v>
      </c>
      <c r="C19">
        <v>2</v>
      </c>
      <c r="D19" t="s">
        <v>19</v>
      </c>
      <c r="E19" s="16">
        <v>61927</v>
      </c>
      <c r="F19" t="s">
        <v>23</v>
      </c>
      <c r="G19" t="s">
        <v>24</v>
      </c>
      <c r="H19" s="13">
        <v>0.875</v>
      </c>
      <c r="I19" s="15">
        <v>92</v>
      </c>
      <c r="J19" s="15">
        <v>7</v>
      </c>
      <c r="K19" s="15">
        <v>0</v>
      </c>
      <c r="L19" s="15">
        <f t="shared" si="4"/>
        <v>99</v>
      </c>
      <c r="M19" s="20">
        <f t="shared" si="0"/>
        <v>1.5986564826327772E-3</v>
      </c>
      <c r="N19" s="15">
        <v>117</v>
      </c>
      <c r="O19" s="15">
        <v>16</v>
      </c>
      <c r="P19" s="15">
        <v>2</v>
      </c>
      <c r="Q19" s="15">
        <f t="shared" si="1"/>
        <v>135</v>
      </c>
      <c r="R19" s="19">
        <f t="shared" si="2"/>
        <v>2.1799861126810599E-3</v>
      </c>
      <c r="S19" s="17">
        <f t="shared" si="3"/>
        <v>0.26666666666666666</v>
      </c>
    </row>
    <row r="20" spans="1:19" x14ac:dyDescent="0.3">
      <c r="A20" t="s">
        <v>160</v>
      </c>
      <c r="B20" s="5">
        <v>45789</v>
      </c>
      <c r="C20">
        <v>3</v>
      </c>
      <c r="D20" t="s">
        <v>19</v>
      </c>
      <c r="E20" s="16">
        <v>61922</v>
      </c>
      <c r="F20" t="s">
        <v>20</v>
      </c>
      <c r="G20" t="s">
        <v>21</v>
      </c>
      <c r="H20" s="13">
        <v>0.41666666666666669</v>
      </c>
      <c r="I20" s="15">
        <v>64</v>
      </c>
      <c r="J20" s="15">
        <v>40</v>
      </c>
      <c r="K20" s="15">
        <v>3</v>
      </c>
      <c r="L20" s="15">
        <f t="shared" si="4"/>
        <v>107</v>
      </c>
      <c r="M20" s="20">
        <f t="shared" si="0"/>
        <v>1.7279803623913956E-3</v>
      </c>
      <c r="N20" s="15">
        <v>79</v>
      </c>
      <c r="O20" s="15">
        <v>54</v>
      </c>
      <c r="P20" s="15">
        <v>4</v>
      </c>
      <c r="Q20" s="15">
        <f t="shared" si="1"/>
        <v>137</v>
      </c>
      <c r="R20" s="19">
        <f t="shared" si="2"/>
        <v>2.2124608378282355E-3</v>
      </c>
      <c r="S20" s="17">
        <f t="shared" si="3"/>
        <v>0.21897810218978103</v>
      </c>
    </row>
    <row r="21" spans="1:19" x14ac:dyDescent="0.3">
      <c r="A21" t="s">
        <v>160</v>
      </c>
      <c r="B21" s="5">
        <v>45789</v>
      </c>
      <c r="C21">
        <v>3</v>
      </c>
      <c r="D21" t="s">
        <v>19</v>
      </c>
      <c r="E21" s="16">
        <v>61922</v>
      </c>
      <c r="F21" t="s">
        <v>23</v>
      </c>
      <c r="G21" t="s">
        <v>24</v>
      </c>
      <c r="H21" s="13">
        <v>0.66666666666666663</v>
      </c>
      <c r="I21" s="15">
        <v>173</v>
      </c>
      <c r="J21" s="15">
        <v>14</v>
      </c>
      <c r="K21" s="15">
        <v>2</v>
      </c>
      <c r="L21" s="15">
        <f t="shared" si="4"/>
        <v>189</v>
      </c>
      <c r="M21" s="20">
        <f t="shared" si="0"/>
        <v>3.0522269952520911E-3</v>
      </c>
      <c r="N21" s="15">
        <v>217</v>
      </c>
      <c r="O21" s="15">
        <v>22</v>
      </c>
      <c r="P21" s="15">
        <v>2</v>
      </c>
      <c r="Q21" s="15">
        <f t="shared" si="1"/>
        <v>241</v>
      </c>
      <c r="R21" s="19">
        <f t="shared" si="2"/>
        <v>3.8919931526759472E-3</v>
      </c>
      <c r="S21" s="17">
        <f t="shared" si="3"/>
        <v>0.21576763485477179</v>
      </c>
    </row>
    <row r="22" spans="1:19" x14ac:dyDescent="0.3">
      <c r="A22" t="s">
        <v>160</v>
      </c>
      <c r="B22" s="5">
        <v>45790</v>
      </c>
      <c r="C22">
        <v>3</v>
      </c>
      <c r="D22" t="s">
        <v>19</v>
      </c>
      <c r="E22" s="16">
        <v>61928</v>
      </c>
      <c r="F22" t="s">
        <v>20</v>
      </c>
      <c r="G22" t="s">
        <v>21</v>
      </c>
      <c r="H22" s="13">
        <v>0.66666666666666663</v>
      </c>
      <c r="I22" s="15">
        <v>26</v>
      </c>
      <c r="J22" s="15">
        <v>2</v>
      </c>
      <c r="K22" s="15">
        <v>0</v>
      </c>
      <c r="L22" s="15">
        <f t="shared" si="4"/>
        <v>28</v>
      </c>
      <c r="M22" s="20">
        <f t="shared" si="0"/>
        <v>4.5213796667097273E-4</v>
      </c>
      <c r="N22" s="15">
        <v>29</v>
      </c>
      <c r="O22" s="15">
        <v>3</v>
      </c>
      <c r="P22" s="15">
        <v>0</v>
      </c>
      <c r="Q22" s="15">
        <f t="shared" si="1"/>
        <v>32</v>
      </c>
      <c r="R22" s="19">
        <f t="shared" si="2"/>
        <v>5.1672910476682603E-4</v>
      </c>
      <c r="S22" s="17">
        <f t="shared" si="3"/>
        <v>0.125</v>
      </c>
    </row>
    <row r="23" spans="1:19" x14ac:dyDescent="0.3">
      <c r="A23" t="s">
        <v>160</v>
      </c>
      <c r="B23" s="5">
        <v>45790</v>
      </c>
      <c r="C23">
        <v>3</v>
      </c>
      <c r="D23" t="s">
        <v>19</v>
      </c>
      <c r="E23" s="16">
        <v>61929</v>
      </c>
      <c r="F23" t="s">
        <v>23</v>
      </c>
      <c r="G23" t="s">
        <v>24</v>
      </c>
      <c r="H23" s="13">
        <v>0.91666666666666663</v>
      </c>
      <c r="I23" s="15">
        <v>144</v>
      </c>
      <c r="J23" s="15">
        <v>14</v>
      </c>
      <c r="K23" s="15">
        <v>14</v>
      </c>
      <c r="L23" s="15">
        <f t="shared" si="4"/>
        <v>172</v>
      </c>
      <c r="M23" s="20">
        <f t="shared" si="0"/>
        <v>2.7773740896833471E-3</v>
      </c>
      <c r="N23" s="15">
        <v>181</v>
      </c>
      <c r="O23" s="15">
        <v>15</v>
      </c>
      <c r="P23" s="15">
        <v>17</v>
      </c>
      <c r="Q23" s="15">
        <f t="shared" si="1"/>
        <v>213</v>
      </c>
      <c r="R23" s="19">
        <f t="shared" si="2"/>
        <v>3.4394225645497261E-3</v>
      </c>
      <c r="S23" s="17">
        <f t="shared" si="3"/>
        <v>0.19248826291079812</v>
      </c>
    </row>
    <row r="24" spans="1:19" x14ac:dyDescent="0.3">
      <c r="A24" t="s">
        <v>160</v>
      </c>
      <c r="B24" s="5">
        <v>45791</v>
      </c>
      <c r="C24">
        <v>3</v>
      </c>
      <c r="D24" t="s">
        <v>19</v>
      </c>
      <c r="E24" s="16">
        <v>61936</v>
      </c>
      <c r="F24" t="s">
        <v>23</v>
      </c>
      <c r="G24" t="s">
        <v>24</v>
      </c>
      <c r="H24" s="13">
        <v>0.75</v>
      </c>
      <c r="I24" s="15">
        <v>113</v>
      </c>
      <c r="J24" s="15">
        <v>17</v>
      </c>
      <c r="K24" s="15">
        <v>5</v>
      </c>
      <c r="L24" s="15">
        <f t="shared" si="4"/>
        <v>135</v>
      </c>
      <c r="M24" s="20">
        <f t="shared" si="0"/>
        <v>2.1796693360888659E-3</v>
      </c>
      <c r="N24" s="15">
        <v>137</v>
      </c>
      <c r="O24" s="15">
        <v>30</v>
      </c>
      <c r="P24" s="15">
        <v>6</v>
      </c>
      <c r="Q24" s="15">
        <f t="shared" si="1"/>
        <v>173</v>
      </c>
      <c r="R24" s="19">
        <f t="shared" si="2"/>
        <v>2.7932058899509172E-3</v>
      </c>
      <c r="S24" s="17">
        <f t="shared" si="3"/>
        <v>0.21965317919075145</v>
      </c>
    </row>
    <row r="25" spans="1:19" x14ac:dyDescent="0.3">
      <c r="A25" t="s">
        <v>160</v>
      </c>
      <c r="B25" s="5">
        <v>45791</v>
      </c>
      <c r="C25">
        <v>3</v>
      </c>
      <c r="D25" t="s">
        <v>19</v>
      </c>
      <c r="E25" s="16">
        <v>61936</v>
      </c>
      <c r="F25" t="s">
        <v>23</v>
      </c>
      <c r="G25" t="s">
        <v>24</v>
      </c>
      <c r="H25" s="13">
        <v>0.83333333333333337</v>
      </c>
      <c r="I25" s="15">
        <v>40</v>
      </c>
      <c r="J25" s="15">
        <v>1</v>
      </c>
      <c r="K25" s="15">
        <v>0</v>
      </c>
      <c r="L25" s="15">
        <f t="shared" si="4"/>
        <v>41</v>
      </c>
      <c r="M25" s="20">
        <f t="shared" si="0"/>
        <v>6.6197365021958146E-4</v>
      </c>
      <c r="N25" s="15">
        <v>44</v>
      </c>
      <c r="O25" s="15">
        <v>1</v>
      </c>
      <c r="P25" s="15">
        <v>0</v>
      </c>
      <c r="Q25" s="15">
        <f t="shared" si="1"/>
        <v>45</v>
      </c>
      <c r="R25" s="19">
        <f t="shared" si="2"/>
        <v>7.2655644536295534E-4</v>
      </c>
      <c r="S25" s="17">
        <f t="shared" si="3"/>
        <v>8.8888888888888892E-2</v>
      </c>
    </row>
    <row r="26" spans="1:19" x14ac:dyDescent="0.3">
      <c r="A26" t="s">
        <v>160</v>
      </c>
      <c r="B26" s="5">
        <v>45791</v>
      </c>
      <c r="C26">
        <v>3</v>
      </c>
      <c r="D26" t="s">
        <v>19</v>
      </c>
      <c r="E26" s="16">
        <v>61936</v>
      </c>
      <c r="F26" t="s">
        <v>23</v>
      </c>
      <c r="G26" t="s">
        <v>21</v>
      </c>
      <c r="H26" s="13">
        <v>0.875</v>
      </c>
      <c r="I26" s="15">
        <v>120</v>
      </c>
      <c r="J26" s="15">
        <v>36</v>
      </c>
      <c r="K26" s="15">
        <v>4</v>
      </c>
      <c r="L26" s="15">
        <f t="shared" si="4"/>
        <v>160</v>
      </c>
      <c r="M26" s="20">
        <f t="shared" si="0"/>
        <v>2.5833118057349523E-3</v>
      </c>
      <c r="N26" s="15">
        <v>172</v>
      </c>
      <c r="O26" s="15">
        <v>41</v>
      </c>
      <c r="P26" s="15">
        <v>9</v>
      </c>
      <c r="Q26" s="15">
        <f t="shared" si="1"/>
        <v>222</v>
      </c>
      <c r="R26" s="19">
        <f t="shared" si="2"/>
        <v>3.5843451304572462E-3</v>
      </c>
      <c r="S26" s="17">
        <f t="shared" si="3"/>
        <v>0.27927927927927926</v>
      </c>
    </row>
    <row r="27" spans="1:19" x14ac:dyDescent="0.3">
      <c r="A27" t="s">
        <v>160</v>
      </c>
      <c r="B27" s="5">
        <v>45791</v>
      </c>
      <c r="C27">
        <v>3</v>
      </c>
      <c r="D27" t="s">
        <v>19</v>
      </c>
      <c r="E27" s="16">
        <v>61936</v>
      </c>
      <c r="F27" t="s">
        <v>23</v>
      </c>
      <c r="G27" t="s">
        <v>24</v>
      </c>
      <c r="H27" s="13">
        <v>0.91666666666666663</v>
      </c>
      <c r="I27" s="15">
        <v>54</v>
      </c>
      <c r="J27" s="15">
        <v>3</v>
      </c>
      <c r="K27" s="15">
        <v>2</v>
      </c>
      <c r="L27" s="15">
        <f t="shared" si="4"/>
        <v>59</v>
      </c>
      <c r="M27" s="20">
        <f t="shared" si="0"/>
        <v>9.5259622836476362E-4</v>
      </c>
      <c r="N27" s="15">
        <v>67</v>
      </c>
      <c r="O27" s="15">
        <v>5</v>
      </c>
      <c r="P27" s="15">
        <v>2</v>
      </c>
      <c r="Q27" s="15">
        <f t="shared" si="1"/>
        <v>74</v>
      </c>
      <c r="R27" s="19">
        <f t="shared" si="2"/>
        <v>1.1947817101524154E-3</v>
      </c>
      <c r="S27" s="17">
        <f t="shared" si="3"/>
        <v>0.20270270270270271</v>
      </c>
    </row>
    <row r="28" spans="1:19" x14ac:dyDescent="0.3">
      <c r="A28" t="s">
        <v>160</v>
      </c>
      <c r="B28" s="5">
        <v>45792</v>
      </c>
      <c r="C28">
        <v>3</v>
      </c>
      <c r="D28" t="s">
        <v>19</v>
      </c>
      <c r="E28" s="16">
        <v>61938</v>
      </c>
      <c r="F28" t="s">
        <v>20</v>
      </c>
      <c r="G28" t="s">
        <v>21</v>
      </c>
      <c r="H28" s="13">
        <v>0.66666666666666663</v>
      </c>
      <c r="I28" s="15">
        <v>16</v>
      </c>
      <c r="J28" s="15">
        <v>11</v>
      </c>
      <c r="K28" s="15">
        <v>1</v>
      </c>
      <c r="L28" s="15">
        <f t="shared" si="4"/>
        <v>28</v>
      </c>
      <c r="M28" s="20">
        <f t="shared" si="0"/>
        <v>4.5206496819400046E-4</v>
      </c>
      <c r="N28" s="15">
        <v>22</v>
      </c>
      <c r="O28" s="15">
        <v>13</v>
      </c>
      <c r="P28" s="15">
        <v>1</v>
      </c>
      <c r="Q28" s="15">
        <f t="shared" si="1"/>
        <v>36</v>
      </c>
      <c r="R28" s="19">
        <f t="shared" si="2"/>
        <v>5.812263876780006E-4</v>
      </c>
      <c r="S28" s="17">
        <f t="shared" si="3"/>
        <v>0.22222222222222221</v>
      </c>
    </row>
    <row r="29" spans="1:19" x14ac:dyDescent="0.3">
      <c r="A29" t="s">
        <v>160</v>
      </c>
      <c r="B29" s="5">
        <v>45792</v>
      </c>
      <c r="C29">
        <v>3</v>
      </c>
      <c r="D29" t="s">
        <v>19</v>
      </c>
      <c r="E29" s="16">
        <v>61938</v>
      </c>
      <c r="F29" t="s">
        <v>23</v>
      </c>
      <c r="G29" t="s">
        <v>24</v>
      </c>
      <c r="H29" s="13">
        <v>0.83333333333333337</v>
      </c>
      <c r="I29" s="15">
        <v>50</v>
      </c>
      <c r="J29" s="15">
        <v>7</v>
      </c>
      <c r="K29" s="15">
        <v>0</v>
      </c>
      <c r="L29" s="15">
        <f t="shared" si="4"/>
        <v>57</v>
      </c>
      <c r="M29" s="20">
        <f t="shared" si="0"/>
        <v>9.2027511382350088E-4</v>
      </c>
      <c r="N29" s="15">
        <v>65</v>
      </c>
      <c r="O29" s="15">
        <v>8</v>
      </c>
      <c r="P29" s="15">
        <v>0</v>
      </c>
      <c r="Q29" s="15">
        <f t="shared" si="1"/>
        <v>73</v>
      </c>
      <c r="R29" s="19">
        <f t="shared" si="2"/>
        <v>1.1785979527915013E-3</v>
      </c>
      <c r="S29" s="17">
        <f t="shared" si="3"/>
        <v>0.21917808219178081</v>
      </c>
    </row>
    <row r="30" spans="1:19" x14ac:dyDescent="0.3">
      <c r="A30" t="s">
        <v>160</v>
      </c>
      <c r="B30" s="5">
        <v>45793</v>
      </c>
      <c r="C30">
        <v>3</v>
      </c>
      <c r="D30" t="s">
        <v>19</v>
      </c>
      <c r="E30" s="16">
        <v>61939</v>
      </c>
      <c r="F30" t="s">
        <v>20</v>
      </c>
      <c r="G30" t="s">
        <v>21</v>
      </c>
      <c r="H30" s="13">
        <v>0.66666666666666663</v>
      </c>
      <c r="I30" s="15">
        <v>137</v>
      </c>
      <c r="J30" s="15">
        <v>27</v>
      </c>
      <c r="K30" s="15">
        <v>5</v>
      </c>
      <c r="L30" s="15">
        <f>I30+J30+K30</f>
        <v>169</v>
      </c>
      <c r="M30" s="20">
        <f t="shared" si="0"/>
        <v>2.7284909346292322E-3</v>
      </c>
      <c r="N30" s="15">
        <v>162</v>
      </c>
      <c r="O30" s="15">
        <v>27</v>
      </c>
      <c r="P30" s="15">
        <v>5</v>
      </c>
      <c r="Q30" s="15">
        <f t="shared" si="1"/>
        <v>194</v>
      </c>
      <c r="R30" s="19">
        <f t="shared" si="2"/>
        <v>3.1321138539530829E-3</v>
      </c>
      <c r="S30" s="17">
        <f t="shared" si="3"/>
        <v>0.12886597938144329</v>
      </c>
    </row>
    <row r="31" spans="1:19" x14ac:dyDescent="0.3">
      <c r="A31" t="s">
        <v>160</v>
      </c>
      <c r="B31" s="5">
        <v>45793</v>
      </c>
      <c r="C31">
        <v>3</v>
      </c>
      <c r="D31" t="s">
        <v>19</v>
      </c>
      <c r="E31" s="16">
        <v>61939</v>
      </c>
      <c r="F31" t="s">
        <v>20</v>
      </c>
      <c r="G31" t="s">
        <v>21</v>
      </c>
      <c r="H31" s="13">
        <v>0.83333333333333337</v>
      </c>
      <c r="I31" s="15">
        <v>89</v>
      </c>
      <c r="J31" s="15">
        <v>8</v>
      </c>
      <c r="K31" s="15">
        <v>0</v>
      </c>
      <c r="L31" s="15">
        <f t="shared" si="4"/>
        <v>97</v>
      </c>
      <c r="M31" s="20">
        <f t="shared" si="0"/>
        <v>1.5660569269765414E-3</v>
      </c>
      <c r="N31" s="15">
        <v>113</v>
      </c>
      <c r="O31" s="15">
        <v>15</v>
      </c>
      <c r="P31" s="15">
        <v>0</v>
      </c>
      <c r="Q31" s="15">
        <f t="shared" si="1"/>
        <v>128</v>
      </c>
      <c r="R31" s="19">
        <f t="shared" si="2"/>
        <v>2.0665493469381167E-3</v>
      </c>
      <c r="S31" s="17">
        <f t="shared" si="3"/>
        <v>0.2421875</v>
      </c>
    </row>
    <row r="32" spans="1:19" x14ac:dyDescent="0.3">
      <c r="A32" t="s">
        <v>160</v>
      </c>
      <c r="B32" s="5">
        <v>45795</v>
      </c>
      <c r="C32">
        <v>3</v>
      </c>
      <c r="D32" t="s">
        <v>19</v>
      </c>
      <c r="E32" s="16">
        <v>61938</v>
      </c>
      <c r="F32" t="s">
        <v>20</v>
      </c>
      <c r="G32" t="s">
        <v>21</v>
      </c>
      <c r="H32" s="13">
        <v>0.41666666666666669</v>
      </c>
      <c r="I32" s="15">
        <v>24</v>
      </c>
      <c r="J32" s="15">
        <v>1</v>
      </c>
      <c r="K32" s="15">
        <v>0</v>
      </c>
      <c r="L32" s="15">
        <f t="shared" si="4"/>
        <v>25</v>
      </c>
      <c r="M32" s="20">
        <f t="shared" si="0"/>
        <v>4.0362943588750038E-4</v>
      </c>
      <c r="N32" s="15">
        <v>36</v>
      </c>
      <c r="O32" s="15">
        <v>4</v>
      </c>
      <c r="P32" s="15">
        <v>0</v>
      </c>
      <c r="Q32" s="15">
        <f t="shared" si="1"/>
        <v>40</v>
      </c>
      <c r="R32" s="19">
        <f t="shared" si="2"/>
        <v>6.4580709742000065E-4</v>
      </c>
      <c r="S32" s="17">
        <f t="shared" si="3"/>
        <v>0.375</v>
      </c>
    </row>
    <row r="33" spans="1:19" x14ac:dyDescent="0.3">
      <c r="A33" t="s">
        <v>160</v>
      </c>
      <c r="B33" s="5">
        <v>45796</v>
      </c>
      <c r="C33">
        <v>4</v>
      </c>
      <c r="D33" t="s">
        <v>19</v>
      </c>
      <c r="E33" s="16">
        <v>61940</v>
      </c>
      <c r="F33" t="s">
        <v>20</v>
      </c>
      <c r="G33" t="s">
        <v>21</v>
      </c>
      <c r="H33" s="13">
        <v>0.45833333333333331</v>
      </c>
      <c r="I33" s="15">
        <v>43</v>
      </c>
      <c r="J33" s="15">
        <v>9</v>
      </c>
      <c r="K33" s="15">
        <v>0</v>
      </c>
      <c r="L33" s="15">
        <f t="shared" si="4"/>
        <v>52</v>
      </c>
      <c r="M33" s="20">
        <f t="shared" si="0"/>
        <v>8.3952211817888279E-4</v>
      </c>
      <c r="N33" s="15">
        <v>46</v>
      </c>
      <c r="O33" s="15">
        <v>9</v>
      </c>
      <c r="P33" s="15">
        <v>0</v>
      </c>
      <c r="Q33" s="15">
        <f t="shared" si="1"/>
        <v>55</v>
      </c>
      <c r="R33" s="19">
        <f t="shared" si="2"/>
        <v>8.8795608653535675E-4</v>
      </c>
      <c r="S33" s="17">
        <f t="shared" si="3"/>
        <v>5.4545454545454543E-2</v>
      </c>
    </row>
    <row r="34" spans="1:19" x14ac:dyDescent="0.3">
      <c r="A34" t="s">
        <v>160</v>
      </c>
      <c r="B34" s="5">
        <v>45797</v>
      </c>
      <c r="C34">
        <v>4</v>
      </c>
      <c r="D34" t="s">
        <v>19</v>
      </c>
      <c r="E34" s="16">
        <v>61942</v>
      </c>
      <c r="F34" t="s">
        <v>23</v>
      </c>
      <c r="G34" t="s">
        <v>24</v>
      </c>
      <c r="H34" s="13">
        <v>0.45833333333333331</v>
      </c>
      <c r="I34" s="15">
        <v>28</v>
      </c>
      <c r="J34" s="15">
        <v>1</v>
      </c>
      <c r="K34" s="15">
        <v>0</v>
      </c>
      <c r="L34" s="15">
        <f t="shared" si="4"/>
        <v>29</v>
      </c>
      <c r="M34" s="20">
        <f t="shared" ref="M34:M65" si="5">(L34/E34)</f>
        <v>4.6817991023861033E-4</v>
      </c>
      <c r="N34" s="15">
        <v>39</v>
      </c>
      <c r="O34" s="15">
        <v>1</v>
      </c>
      <c r="P34" s="15">
        <v>1</v>
      </c>
      <c r="Q34" s="15">
        <f t="shared" si="1"/>
        <v>41</v>
      </c>
      <c r="R34" s="19">
        <f t="shared" ref="R34:R65" si="6">(Q34/E34)</f>
        <v>6.6190952826838013E-4</v>
      </c>
      <c r="S34" s="17">
        <f t="shared" si="3"/>
        <v>0.29268292682926828</v>
      </c>
    </row>
    <row r="35" spans="1:19" x14ac:dyDescent="0.3">
      <c r="A35" t="s">
        <v>160</v>
      </c>
      <c r="B35" s="5">
        <v>45797</v>
      </c>
      <c r="C35">
        <v>4</v>
      </c>
      <c r="D35" t="s">
        <v>19</v>
      </c>
      <c r="E35" s="16">
        <v>61944</v>
      </c>
      <c r="F35" t="s">
        <v>23</v>
      </c>
      <c r="G35" t="s">
        <v>24</v>
      </c>
      <c r="H35" s="13">
        <v>0.91666666666666663</v>
      </c>
      <c r="I35" s="15">
        <v>34</v>
      </c>
      <c r="J35" s="15">
        <v>1</v>
      </c>
      <c r="K35" s="15">
        <v>5</v>
      </c>
      <c r="L35" s="15">
        <f t="shared" si="4"/>
        <v>40</v>
      </c>
      <c r="M35" s="20">
        <f t="shared" si="5"/>
        <v>6.4574454345860772E-4</v>
      </c>
      <c r="N35" s="15">
        <v>42</v>
      </c>
      <c r="O35" s="15">
        <v>3</v>
      </c>
      <c r="P35" s="15">
        <v>5</v>
      </c>
      <c r="Q35" s="15">
        <f t="shared" si="1"/>
        <v>50</v>
      </c>
      <c r="R35" s="19">
        <f t="shared" si="6"/>
        <v>8.0718067932325976E-4</v>
      </c>
      <c r="S35" s="17">
        <f t="shared" si="3"/>
        <v>0.2</v>
      </c>
    </row>
    <row r="36" spans="1:19" x14ac:dyDescent="0.3">
      <c r="A36" t="s">
        <v>160</v>
      </c>
      <c r="B36" s="5">
        <v>45798</v>
      </c>
      <c r="C36">
        <v>4</v>
      </c>
      <c r="D36" t="s">
        <v>19</v>
      </c>
      <c r="E36" s="16">
        <v>61953</v>
      </c>
      <c r="F36" t="s">
        <v>20</v>
      </c>
      <c r="G36" t="s">
        <v>21</v>
      </c>
      <c r="H36" s="13">
        <v>0.41666666666666669</v>
      </c>
      <c r="I36" s="15">
        <v>190</v>
      </c>
      <c r="J36" s="15">
        <v>18</v>
      </c>
      <c r="K36" s="15">
        <v>1</v>
      </c>
      <c r="L36" s="15">
        <f t="shared" si="4"/>
        <v>209</v>
      </c>
      <c r="M36" s="20">
        <f t="shared" si="5"/>
        <v>3.3735250916016981E-3</v>
      </c>
      <c r="N36" s="15">
        <v>215</v>
      </c>
      <c r="O36" s="15">
        <v>26</v>
      </c>
      <c r="P36" s="15">
        <v>3</v>
      </c>
      <c r="Q36" s="15">
        <f t="shared" si="1"/>
        <v>244</v>
      </c>
      <c r="R36" s="19">
        <f t="shared" si="6"/>
        <v>3.9384694849321257E-3</v>
      </c>
      <c r="S36" s="17">
        <f t="shared" si="3"/>
        <v>0.14344262295081966</v>
      </c>
    </row>
    <row r="37" spans="1:19" x14ac:dyDescent="0.3">
      <c r="A37" t="s">
        <v>160</v>
      </c>
      <c r="B37" s="5">
        <v>45798</v>
      </c>
      <c r="C37">
        <v>4</v>
      </c>
      <c r="D37" t="s">
        <v>19</v>
      </c>
      <c r="E37" s="16">
        <v>61953</v>
      </c>
      <c r="F37" t="s">
        <v>23</v>
      </c>
      <c r="G37" t="s">
        <v>24</v>
      </c>
      <c r="H37" s="13">
        <v>0.70833333333333337</v>
      </c>
      <c r="I37" s="15">
        <v>147</v>
      </c>
      <c r="J37" s="15">
        <v>35</v>
      </c>
      <c r="K37" s="15">
        <v>2</v>
      </c>
      <c r="L37" s="15">
        <f t="shared" si="4"/>
        <v>184</v>
      </c>
      <c r="M37" s="20">
        <f t="shared" si="5"/>
        <v>2.9699933820799638E-3</v>
      </c>
      <c r="N37" s="15">
        <v>174</v>
      </c>
      <c r="O37" s="15">
        <v>42</v>
      </c>
      <c r="P37" s="15">
        <v>4</v>
      </c>
      <c r="Q37" s="15">
        <f t="shared" si="1"/>
        <v>220</v>
      </c>
      <c r="R37" s="19">
        <f t="shared" si="6"/>
        <v>3.5510790437912609E-3</v>
      </c>
      <c r="S37" s="17">
        <f t="shared" si="3"/>
        <v>0.16363636363636364</v>
      </c>
    </row>
    <row r="38" spans="1:19" x14ac:dyDescent="0.3">
      <c r="A38" t="s">
        <v>160</v>
      </c>
      <c r="B38" s="5">
        <v>45800</v>
      </c>
      <c r="C38">
        <v>4</v>
      </c>
      <c r="D38" t="s">
        <v>19</v>
      </c>
      <c r="E38" s="16">
        <v>61960</v>
      </c>
      <c r="F38" t="s">
        <v>23</v>
      </c>
      <c r="G38" t="s">
        <v>24</v>
      </c>
      <c r="H38" s="13">
        <v>0.54166666666666663</v>
      </c>
      <c r="I38" s="15">
        <v>89</v>
      </c>
      <c r="J38" s="15">
        <v>1</v>
      </c>
      <c r="K38" s="15">
        <v>2</v>
      </c>
      <c r="L38" s="15">
        <f t="shared" si="4"/>
        <v>92</v>
      </c>
      <c r="M38" s="20">
        <f t="shared" si="5"/>
        <v>1.4848289218850873E-3</v>
      </c>
      <c r="N38" s="15">
        <v>109</v>
      </c>
      <c r="O38" s="15">
        <v>1</v>
      </c>
      <c r="P38" s="15">
        <v>2</v>
      </c>
      <c r="Q38" s="15">
        <f t="shared" si="1"/>
        <v>112</v>
      </c>
      <c r="R38" s="19">
        <f t="shared" si="6"/>
        <v>1.8076178179470626E-3</v>
      </c>
      <c r="S38" s="17">
        <f t="shared" si="3"/>
        <v>0.17857142857142858</v>
      </c>
    </row>
    <row r="39" spans="1:19" x14ac:dyDescent="0.3">
      <c r="A39" t="s">
        <v>160</v>
      </c>
      <c r="B39" s="5">
        <v>45801</v>
      </c>
      <c r="C39">
        <v>4</v>
      </c>
      <c r="D39" t="s">
        <v>19</v>
      </c>
      <c r="E39" s="16">
        <v>61963</v>
      </c>
      <c r="F39" t="s">
        <v>23</v>
      </c>
      <c r="G39" t="s">
        <v>24</v>
      </c>
      <c r="H39" s="13">
        <v>0.5</v>
      </c>
      <c r="I39" s="15">
        <v>44</v>
      </c>
      <c r="J39" s="15">
        <v>2</v>
      </c>
      <c r="K39" s="15">
        <v>0</v>
      </c>
      <c r="L39" s="15">
        <f t="shared" si="4"/>
        <v>46</v>
      </c>
      <c r="M39" s="20">
        <f t="shared" si="5"/>
        <v>7.4237851621128739E-4</v>
      </c>
      <c r="N39" s="15">
        <v>55</v>
      </c>
      <c r="O39" s="15">
        <v>3</v>
      </c>
      <c r="P39" s="15">
        <v>1</v>
      </c>
      <c r="Q39" s="15">
        <f t="shared" si="1"/>
        <v>59</v>
      </c>
      <c r="R39" s="19">
        <f t="shared" si="6"/>
        <v>9.5218114035795559E-4</v>
      </c>
      <c r="S39" s="17">
        <f t="shared" si="3"/>
        <v>0.22033898305084745</v>
      </c>
    </row>
    <row r="40" spans="1:19" x14ac:dyDescent="0.3">
      <c r="A40" t="s">
        <v>160</v>
      </c>
      <c r="B40" s="5">
        <v>45803</v>
      </c>
      <c r="C40">
        <v>5</v>
      </c>
      <c r="D40" t="s">
        <v>19</v>
      </c>
      <c r="E40" s="16">
        <v>61969</v>
      </c>
      <c r="F40" t="s">
        <v>23</v>
      </c>
      <c r="G40" t="s">
        <v>24</v>
      </c>
      <c r="H40" s="13">
        <v>0.54166666666666663</v>
      </c>
      <c r="I40" s="15">
        <v>287</v>
      </c>
      <c r="J40" s="15">
        <v>49</v>
      </c>
      <c r="K40" s="15">
        <v>5</v>
      </c>
      <c r="L40" s="15">
        <f t="shared" si="4"/>
        <v>341</v>
      </c>
      <c r="M40" s="20">
        <f t="shared" si="5"/>
        <v>5.5027513756878439E-3</v>
      </c>
      <c r="N40" s="15">
        <v>314</v>
      </c>
      <c r="O40" s="15">
        <v>54</v>
      </c>
      <c r="P40" s="15">
        <v>7</v>
      </c>
      <c r="Q40" s="15">
        <f t="shared" si="1"/>
        <v>375</v>
      </c>
      <c r="R40" s="19">
        <f t="shared" si="6"/>
        <v>6.051412803175781E-3</v>
      </c>
      <c r="S40" s="17">
        <f t="shared" si="3"/>
        <v>9.0666666666666673E-2</v>
      </c>
    </row>
    <row r="41" spans="1:19" x14ac:dyDescent="0.3">
      <c r="A41" t="s">
        <v>160</v>
      </c>
      <c r="B41" s="5">
        <v>45804</v>
      </c>
      <c r="C41">
        <v>5</v>
      </c>
      <c r="D41" t="s">
        <v>19</v>
      </c>
      <c r="E41" s="16">
        <v>61973</v>
      </c>
      <c r="F41" t="s">
        <v>20</v>
      </c>
      <c r="G41" t="s">
        <v>21</v>
      </c>
      <c r="H41" s="13">
        <v>0.54166666666666663</v>
      </c>
      <c r="I41" s="15">
        <v>15</v>
      </c>
      <c r="J41" s="15">
        <v>2</v>
      </c>
      <c r="K41" s="15">
        <v>0</v>
      </c>
      <c r="L41" s="15">
        <f t="shared" si="4"/>
        <v>17</v>
      </c>
      <c r="M41" s="20">
        <f t="shared" si="5"/>
        <v>2.7431300727736273E-4</v>
      </c>
      <c r="N41" s="15">
        <v>17</v>
      </c>
      <c r="O41" s="15">
        <v>2</v>
      </c>
      <c r="P41" s="15">
        <v>0</v>
      </c>
      <c r="Q41" s="15">
        <f t="shared" si="1"/>
        <v>19</v>
      </c>
      <c r="R41" s="19">
        <f t="shared" si="6"/>
        <v>3.0658512578058187E-4</v>
      </c>
      <c r="S41" s="17">
        <f>(Q41-L41)/Q41</f>
        <v>0.10526315789473684</v>
      </c>
    </row>
    <row r="42" spans="1:19" x14ac:dyDescent="0.3">
      <c r="A42" t="s">
        <v>160</v>
      </c>
      <c r="B42" s="5">
        <v>45804</v>
      </c>
      <c r="C42">
        <v>5</v>
      </c>
      <c r="D42" t="s">
        <v>19</v>
      </c>
      <c r="E42" s="16">
        <v>61975</v>
      </c>
      <c r="F42" t="s">
        <v>23</v>
      </c>
      <c r="G42" t="s">
        <v>24</v>
      </c>
      <c r="H42" s="13">
        <v>0.70833333333333337</v>
      </c>
      <c r="I42" s="15">
        <v>38</v>
      </c>
      <c r="J42" s="15">
        <v>2</v>
      </c>
      <c r="K42" s="15">
        <v>1</v>
      </c>
      <c r="L42" s="15">
        <f t="shared" si="4"/>
        <v>41</v>
      </c>
      <c r="M42" s="20">
        <f t="shared" si="5"/>
        <v>6.6155707946752719E-4</v>
      </c>
      <c r="N42" s="15">
        <v>54</v>
      </c>
      <c r="O42" s="15">
        <v>3</v>
      </c>
      <c r="P42" s="15">
        <v>1</v>
      </c>
      <c r="Q42" s="15">
        <f t="shared" si="1"/>
        <v>58</v>
      </c>
      <c r="R42" s="19">
        <f t="shared" si="6"/>
        <v>9.3586123436869705E-4</v>
      </c>
      <c r="S42" s="17">
        <f>(Q42-L42)/Q42</f>
        <v>0.29310344827586204</v>
      </c>
    </row>
    <row r="43" spans="1:19" x14ac:dyDescent="0.3">
      <c r="A43" t="s">
        <v>160</v>
      </c>
      <c r="B43" s="5">
        <v>45805</v>
      </c>
      <c r="C43">
        <v>5</v>
      </c>
      <c r="D43" t="s">
        <v>19</v>
      </c>
      <c r="E43" s="16">
        <v>61966</v>
      </c>
      <c r="F43" t="s">
        <v>23</v>
      </c>
      <c r="G43" t="s">
        <v>24</v>
      </c>
      <c r="H43" s="13">
        <v>0.58333333333333337</v>
      </c>
      <c r="I43" s="15">
        <v>111</v>
      </c>
      <c r="J43" s="15">
        <v>8</v>
      </c>
      <c r="K43" s="15">
        <v>4</v>
      </c>
      <c r="L43" s="15">
        <f t="shared" si="4"/>
        <v>123</v>
      </c>
      <c r="M43" s="20">
        <f t="shared" si="5"/>
        <v>1.9849594939160184E-3</v>
      </c>
      <c r="N43" s="15">
        <v>136</v>
      </c>
      <c r="O43" s="15">
        <v>8</v>
      </c>
      <c r="P43" s="15">
        <v>4</v>
      </c>
      <c r="Q43" s="15">
        <f t="shared" si="1"/>
        <v>148</v>
      </c>
      <c r="R43" s="19">
        <f t="shared" si="6"/>
        <v>2.3884065455249655E-3</v>
      </c>
      <c r="S43" s="17">
        <f>(Q43-L43)/Q43</f>
        <v>0.16891891891891891</v>
      </c>
    </row>
    <row r="44" spans="1:19" x14ac:dyDescent="0.3">
      <c r="A44" t="s">
        <v>160</v>
      </c>
      <c r="B44" s="5">
        <v>45806</v>
      </c>
      <c r="C44">
        <v>5</v>
      </c>
      <c r="D44" t="s">
        <v>19</v>
      </c>
      <c r="E44" s="16">
        <v>61962</v>
      </c>
      <c r="F44" t="s">
        <v>23</v>
      </c>
      <c r="G44" t="s">
        <v>21</v>
      </c>
      <c r="H44" s="13">
        <v>0.54166666666666663</v>
      </c>
      <c r="I44" s="15">
        <v>61</v>
      </c>
      <c r="J44" s="15">
        <v>4</v>
      </c>
      <c r="K44" s="15">
        <v>1</v>
      </c>
      <c r="L44" s="15">
        <f t="shared" si="4"/>
        <v>66</v>
      </c>
      <c r="M44" s="20">
        <f t="shared" si="5"/>
        <v>1.0651689745327781E-3</v>
      </c>
      <c r="N44" s="15">
        <v>76</v>
      </c>
      <c r="O44" s="15">
        <v>24</v>
      </c>
      <c r="P44" s="15">
        <v>4</v>
      </c>
      <c r="Q44" s="15">
        <f t="shared" si="1"/>
        <v>104</v>
      </c>
      <c r="R44" s="19">
        <f t="shared" si="6"/>
        <v>1.6784480810819534E-3</v>
      </c>
      <c r="S44" s="17">
        <f>(Q44-L44)/Q44</f>
        <v>0.36538461538461536</v>
      </c>
    </row>
    <row r="45" spans="1:19" x14ac:dyDescent="0.3">
      <c r="A45" t="s">
        <v>160</v>
      </c>
      <c r="B45" s="5">
        <v>45806</v>
      </c>
      <c r="C45">
        <v>5</v>
      </c>
      <c r="D45" t="s">
        <v>19</v>
      </c>
      <c r="E45" s="16">
        <v>61962</v>
      </c>
      <c r="F45" t="s">
        <v>20</v>
      </c>
      <c r="G45" t="s">
        <v>24</v>
      </c>
      <c r="H45" s="13">
        <v>0.75</v>
      </c>
      <c r="I45" s="15">
        <v>62</v>
      </c>
      <c r="J45" s="15">
        <v>9</v>
      </c>
      <c r="K45" s="15">
        <v>10</v>
      </c>
      <c r="L45" s="15">
        <f t="shared" si="4"/>
        <v>81</v>
      </c>
      <c r="M45" s="20">
        <f t="shared" si="5"/>
        <v>1.3072528323811367E-3</v>
      </c>
      <c r="N45" s="15">
        <v>72</v>
      </c>
      <c r="O45" s="15">
        <v>9</v>
      </c>
      <c r="P45" s="15">
        <v>10</v>
      </c>
      <c r="Q45" s="15">
        <f t="shared" si="1"/>
        <v>91</v>
      </c>
      <c r="R45" s="19">
        <f t="shared" si="6"/>
        <v>1.4686420709467093E-3</v>
      </c>
      <c r="S45" s="17">
        <f>(Q45-L45)/Q45</f>
        <v>0.10989010989010989</v>
      </c>
    </row>
    <row r="46" spans="1:19" x14ac:dyDescent="0.3">
      <c r="A46" t="s">
        <v>160</v>
      </c>
      <c r="B46" s="5">
        <v>45808</v>
      </c>
      <c r="C46">
        <v>5</v>
      </c>
      <c r="D46" t="s">
        <v>19</v>
      </c>
      <c r="E46" s="16">
        <v>61956</v>
      </c>
      <c r="F46" t="s">
        <v>20</v>
      </c>
      <c r="G46" t="s">
        <v>21</v>
      </c>
      <c r="H46" s="13">
        <v>0.45833333333333331</v>
      </c>
      <c r="I46" s="15">
        <v>16</v>
      </c>
      <c r="J46" s="15">
        <v>1</v>
      </c>
      <c r="K46" s="15">
        <v>0</v>
      </c>
      <c r="L46" s="15">
        <f>I46+J46+K46</f>
        <v>17</v>
      </c>
      <c r="M46" s="20">
        <f t="shared" si="5"/>
        <v>2.7438827555039059E-4</v>
      </c>
      <c r="N46" s="15">
        <v>20</v>
      </c>
      <c r="O46" s="15">
        <v>1</v>
      </c>
      <c r="P46" s="15">
        <v>0</v>
      </c>
      <c r="Q46" s="15">
        <f t="shared" si="1"/>
        <v>21</v>
      </c>
      <c r="R46" s="19">
        <f t="shared" si="6"/>
        <v>3.389502227387178E-4</v>
      </c>
      <c r="S46" s="17">
        <f t="shared" ref="S46:S87" si="7">(Q46-L46)/Q46</f>
        <v>0.19047619047619047</v>
      </c>
    </row>
    <row r="47" spans="1:19" x14ac:dyDescent="0.3">
      <c r="A47" t="s">
        <v>160</v>
      </c>
      <c r="B47" s="5">
        <v>45808</v>
      </c>
      <c r="C47">
        <v>5</v>
      </c>
      <c r="D47" t="s">
        <v>19</v>
      </c>
      <c r="E47" s="16">
        <v>61954</v>
      </c>
      <c r="F47" t="s">
        <v>23</v>
      </c>
      <c r="G47" t="s">
        <v>24</v>
      </c>
      <c r="H47" s="13">
        <v>0.875</v>
      </c>
      <c r="I47" s="15">
        <v>83</v>
      </c>
      <c r="J47" s="15">
        <v>11</v>
      </c>
      <c r="K47" s="15">
        <v>7</v>
      </c>
      <c r="L47" s="15">
        <f t="shared" si="4"/>
        <v>101</v>
      </c>
      <c r="M47" s="20">
        <f t="shared" si="5"/>
        <v>1.630241792297511E-3</v>
      </c>
      <c r="N47" s="15">
        <v>113</v>
      </c>
      <c r="O47" s="15">
        <v>17</v>
      </c>
      <c r="P47" s="15">
        <v>9</v>
      </c>
      <c r="Q47" s="15">
        <f t="shared" si="1"/>
        <v>139</v>
      </c>
      <c r="R47" s="19">
        <f t="shared" si="6"/>
        <v>2.2436000903896438E-3</v>
      </c>
      <c r="S47" s="17">
        <f t="shared" si="7"/>
        <v>0.2733812949640288</v>
      </c>
    </row>
    <row r="48" spans="1:19" x14ac:dyDescent="0.3">
      <c r="A48" t="s">
        <v>160</v>
      </c>
      <c r="B48" s="5">
        <v>45811</v>
      </c>
      <c r="C48">
        <v>6</v>
      </c>
      <c r="D48" t="s">
        <v>70</v>
      </c>
      <c r="E48" s="16">
        <v>61946</v>
      </c>
      <c r="F48" t="s">
        <v>23</v>
      </c>
      <c r="G48" t="s">
        <v>24</v>
      </c>
      <c r="H48" s="13">
        <v>0.45833333333333331</v>
      </c>
      <c r="I48" s="15">
        <v>34</v>
      </c>
      <c r="J48" s="15">
        <v>0</v>
      </c>
      <c r="K48" s="15">
        <v>4</v>
      </c>
      <c r="L48" s="15">
        <f t="shared" si="4"/>
        <v>38</v>
      </c>
      <c r="M48" s="20">
        <f t="shared" si="5"/>
        <v>6.134375100894327E-4</v>
      </c>
      <c r="N48" s="15">
        <v>45</v>
      </c>
      <c r="O48" s="15">
        <v>1</v>
      </c>
      <c r="P48" s="15">
        <v>4</v>
      </c>
      <c r="Q48" s="15">
        <f t="shared" si="1"/>
        <v>50</v>
      </c>
      <c r="R48" s="19">
        <f t="shared" si="6"/>
        <v>8.0715461853872732E-4</v>
      </c>
      <c r="S48" s="17">
        <f t="shared" si="7"/>
        <v>0.24</v>
      </c>
    </row>
    <row r="49" spans="1:19" x14ac:dyDescent="0.3">
      <c r="A49" t="s">
        <v>160</v>
      </c>
      <c r="B49" s="5">
        <v>45811</v>
      </c>
      <c r="C49">
        <v>6</v>
      </c>
      <c r="D49" t="s">
        <v>70</v>
      </c>
      <c r="E49" s="16">
        <v>61946</v>
      </c>
      <c r="F49" t="s">
        <v>23</v>
      </c>
      <c r="G49" t="s">
        <v>24</v>
      </c>
      <c r="H49" s="13">
        <v>0.54166666666666663</v>
      </c>
      <c r="I49" s="15">
        <v>33</v>
      </c>
      <c r="J49" s="15">
        <v>0</v>
      </c>
      <c r="K49" s="15">
        <v>0</v>
      </c>
      <c r="L49" s="15">
        <f t="shared" si="4"/>
        <v>33</v>
      </c>
      <c r="M49" s="20">
        <f t="shared" si="5"/>
        <v>5.3272204823555998E-4</v>
      </c>
      <c r="N49" s="15">
        <v>38</v>
      </c>
      <c r="O49" s="15">
        <v>1</v>
      </c>
      <c r="P49" s="15">
        <v>0</v>
      </c>
      <c r="Q49" s="15">
        <f t="shared" si="1"/>
        <v>39</v>
      </c>
      <c r="R49" s="19">
        <f t="shared" si="6"/>
        <v>6.2958060246020729E-4</v>
      </c>
      <c r="S49" s="17">
        <f t="shared" si="7"/>
        <v>0.15384615384615385</v>
      </c>
    </row>
    <row r="50" spans="1:19" x14ac:dyDescent="0.3">
      <c r="A50" t="s">
        <v>160</v>
      </c>
      <c r="B50" s="5">
        <v>45811</v>
      </c>
      <c r="C50">
        <v>6</v>
      </c>
      <c r="D50" t="s">
        <v>70</v>
      </c>
      <c r="E50" s="16">
        <v>61946</v>
      </c>
      <c r="F50" t="s">
        <v>23</v>
      </c>
      <c r="G50" t="s">
        <v>24</v>
      </c>
      <c r="H50" s="13">
        <v>0.70833333333333337</v>
      </c>
      <c r="I50" s="15">
        <v>150</v>
      </c>
      <c r="J50" s="15">
        <v>44</v>
      </c>
      <c r="K50" s="15">
        <v>6</v>
      </c>
      <c r="L50" s="15">
        <f t="shared" si="4"/>
        <v>200</v>
      </c>
      <c r="M50" s="20">
        <f t="shared" si="5"/>
        <v>3.2286184741549093E-3</v>
      </c>
      <c r="N50" s="15">
        <v>173</v>
      </c>
      <c r="O50" s="15">
        <v>47</v>
      </c>
      <c r="P50" s="15">
        <v>7</v>
      </c>
      <c r="Q50" s="15">
        <f t="shared" si="1"/>
        <v>227</v>
      </c>
      <c r="R50" s="19">
        <f t="shared" si="6"/>
        <v>3.6644819681658216E-3</v>
      </c>
      <c r="S50" s="17">
        <f t="shared" si="7"/>
        <v>0.11894273127753303</v>
      </c>
    </row>
    <row r="51" spans="1:19" x14ac:dyDescent="0.3">
      <c r="A51" t="s">
        <v>160</v>
      </c>
      <c r="B51" s="5">
        <v>45815</v>
      </c>
      <c r="C51">
        <v>6</v>
      </c>
      <c r="D51" t="s">
        <v>70</v>
      </c>
      <c r="E51" s="16">
        <v>61938</v>
      </c>
      <c r="F51" t="s">
        <v>20</v>
      </c>
      <c r="G51" t="s">
        <v>21</v>
      </c>
      <c r="H51" s="13">
        <v>0.5</v>
      </c>
      <c r="I51" s="15">
        <v>375</v>
      </c>
      <c r="J51" s="15">
        <v>34</v>
      </c>
      <c r="K51" s="15">
        <v>7</v>
      </c>
      <c r="L51" s="15">
        <f t="shared" si="4"/>
        <v>416</v>
      </c>
      <c r="M51" s="20">
        <f t="shared" si="5"/>
        <v>6.7163938131680071E-3</v>
      </c>
      <c r="N51" s="15">
        <v>481</v>
      </c>
      <c r="O51" s="15">
        <v>32</v>
      </c>
      <c r="P51" s="15">
        <v>7</v>
      </c>
      <c r="Q51" s="15">
        <f t="shared" si="1"/>
        <v>520</v>
      </c>
      <c r="R51" s="19">
        <f t="shared" si="6"/>
        <v>8.3954922664600078E-3</v>
      </c>
      <c r="S51" s="17">
        <f t="shared" si="7"/>
        <v>0.2</v>
      </c>
    </row>
    <row r="52" spans="1:19" x14ac:dyDescent="0.3">
      <c r="A52" t="s">
        <v>160</v>
      </c>
      <c r="B52" s="5">
        <v>45817</v>
      </c>
      <c r="C52">
        <v>7</v>
      </c>
      <c r="D52" t="s">
        <v>70</v>
      </c>
      <c r="E52" s="16">
        <v>61969</v>
      </c>
      <c r="F52" t="s">
        <v>20</v>
      </c>
      <c r="G52" t="s">
        <v>21</v>
      </c>
      <c r="H52" s="13">
        <v>0.70833333333333337</v>
      </c>
      <c r="I52" s="15">
        <v>139</v>
      </c>
      <c r="J52" s="15">
        <v>25</v>
      </c>
      <c r="K52" s="15">
        <v>6</v>
      </c>
      <c r="L52" s="15">
        <f t="shared" si="4"/>
        <v>170</v>
      </c>
      <c r="M52" s="20">
        <f t="shared" si="5"/>
        <v>2.7433071374396876E-3</v>
      </c>
      <c r="N52" s="15">
        <v>169</v>
      </c>
      <c r="O52" s="15">
        <v>40</v>
      </c>
      <c r="P52" s="15">
        <v>6</v>
      </c>
      <c r="Q52" s="15">
        <f t="shared" si="1"/>
        <v>215</v>
      </c>
      <c r="R52" s="19">
        <f t="shared" si="6"/>
        <v>3.4694766738207813E-3</v>
      </c>
      <c r="S52" s="17">
        <f t="shared" si="7"/>
        <v>0.20930232558139536</v>
      </c>
    </row>
    <row r="53" spans="1:19" x14ac:dyDescent="0.3">
      <c r="A53" t="s">
        <v>160</v>
      </c>
      <c r="B53" s="5">
        <v>45817</v>
      </c>
      <c r="C53">
        <v>7</v>
      </c>
      <c r="D53" t="s">
        <v>70</v>
      </c>
      <c r="E53" s="16">
        <v>61969</v>
      </c>
      <c r="F53" t="s">
        <v>23</v>
      </c>
      <c r="G53" t="s">
        <v>24</v>
      </c>
      <c r="H53" s="13">
        <v>0.75</v>
      </c>
      <c r="I53" s="15">
        <v>1760</v>
      </c>
      <c r="J53" s="15">
        <v>936</v>
      </c>
      <c r="K53" s="15">
        <v>36</v>
      </c>
      <c r="L53" s="15">
        <f t="shared" si="4"/>
        <v>2732</v>
      </c>
      <c r="M53" s="20">
        <f t="shared" si="5"/>
        <v>4.4086559408736625E-2</v>
      </c>
      <c r="N53" s="15">
        <v>2951</v>
      </c>
      <c r="O53" s="15">
        <v>1865</v>
      </c>
      <c r="P53" s="15">
        <v>43</v>
      </c>
      <c r="Q53" s="15">
        <f t="shared" si="1"/>
        <v>4859</v>
      </c>
      <c r="R53" s="19">
        <f t="shared" si="6"/>
        <v>7.8410172828349653E-2</v>
      </c>
      <c r="S53" s="17">
        <f t="shared" si="7"/>
        <v>0.43774439185017494</v>
      </c>
    </row>
    <row r="54" spans="1:19" x14ac:dyDescent="0.3">
      <c r="A54" t="s">
        <v>160</v>
      </c>
      <c r="B54" s="5">
        <v>45818</v>
      </c>
      <c r="C54">
        <v>7</v>
      </c>
      <c r="D54" t="s">
        <v>70</v>
      </c>
      <c r="E54" s="16">
        <v>61979</v>
      </c>
      <c r="F54" t="s">
        <v>23</v>
      </c>
      <c r="G54" t="s">
        <v>24</v>
      </c>
      <c r="H54" s="13">
        <v>0.70833333333333337</v>
      </c>
      <c r="I54" s="15">
        <v>62</v>
      </c>
      <c r="J54" s="15">
        <v>15</v>
      </c>
      <c r="K54" s="15">
        <v>8</v>
      </c>
      <c r="L54" s="15">
        <f t="shared" si="4"/>
        <v>85</v>
      </c>
      <c r="M54" s="20">
        <f t="shared" si="5"/>
        <v>1.3714322593136384E-3</v>
      </c>
      <c r="N54" s="15">
        <v>71</v>
      </c>
      <c r="O54" s="15">
        <v>15</v>
      </c>
      <c r="P54" s="15">
        <v>8</v>
      </c>
      <c r="Q54" s="15">
        <f t="shared" si="1"/>
        <v>94</v>
      </c>
      <c r="R54" s="19">
        <f t="shared" si="6"/>
        <v>1.5166427338292002E-3</v>
      </c>
      <c r="S54" s="17">
        <f t="shared" si="7"/>
        <v>9.5744680851063829E-2</v>
      </c>
    </row>
    <row r="55" spans="1:19" x14ac:dyDescent="0.3">
      <c r="A55" t="s">
        <v>160</v>
      </c>
      <c r="B55" s="5">
        <v>45819</v>
      </c>
      <c r="C55">
        <v>7</v>
      </c>
      <c r="D55" t="s">
        <v>70</v>
      </c>
      <c r="E55" s="16">
        <v>61982</v>
      </c>
      <c r="F55" t="s">
        <v>20</v>
      </c>
      <c r="G55" t="s">
        <v>21</v>
      </c>
      <c r="H55" s="13">
        <v>0.5</v>
      </c>
      <c r="I55" s="15">
        <v>15</v>
      </c>
      <c r="J55" s="15">
        <v>10</v>
      </c>
      <c r="K55" s="15">
        <v>0</v>
      </c>
      <c r="L55" s="15">
        <f t="shared" si="4"/>
        <v>25</v>
      </c>
      <c r="M55" s="20">
        <f t="shared" si="5"/>
        <v>4.0334290600496918E-4</v>
      </c>
      <c r="N55" s="15">
        <v>19</v>
      </c>
      <c r="O55" s="15">
        <v>11</v>
      </c>
      <c r="P55" s="15">
        <v>0</v>
      </c>
      <c r="Q55" s="15">
        <f t="shared" si="1"/>
        <v>30</v>
      </c>
      <c r="R55" s="19">
        <f t="shared" si="6"/>
        <v>4.8401148720596303E-4</v>
      </c>
      <c r="S55" s="17">
        <f t="shared" si="7"/>
        <v>0.16666666666666666</v>
      </c>
    </row>
    <row r="56" spans="1:19" x14ac:dyDescent="0.3">
      <c r="A56" t="s">
        <v>160</v>
      </c>
      <c r="B56" s="5">
        <v>45820</v>
      </c>
      <c r="C56">
        <v>7</v>
      </c>
      <c r="D56" t="s">
        <v>70</v>
      </c>
      <c r="E56" s="16">
        <v>62010</v>
      </c>
      <c r="F56" t="s">
        <v>23</v>
      </c>
      <c r="G56" t="s">
        <v>24</v>
      </c>
      <c r="H56" s="13">
        <v>0.79166666666666663</v>
      </c>
      <c r="I56" s="15">
        <v>51</v>
      </c>
      <c r="J56" s="15">
        <v>1</v>
      </c>
      <c r="K56" s="15">
        <v>0</v>
      </c>
      <c r="L56" s="15">
        <f t="shared" si="4"/>
        <v>52</v>
      </c>
      <c r="M56" s="20">
        <f t="shared" si="5"/>
        <v>8.3857442348008382E-4</v>
      </c>
      <c r="N56" s="15">
        <v>71</v>
      </c>
      <c r="O56" s="15">
        <v>1</v>
      </c>
      <c r="P56" s="15">
        <v>0</v>
      </c>
      <c r="Q56" s="15">
        <f t="shared" si="1"/>
        <v>72</v>
      </c>
      <c r="R56" s="19">
        <f t="shared" si="6"/>
        <v>1.1611030478955006E-3</v>
      </c>
      <c r="S56" s="17">
        <f t="shared" si="7"/>
        <v>0.27777777777777779</v>
      </c>
    </row>
    <row r="57" spans="1:19" x14ac:dyDescent="0.3">
      <c r="A57" t="s">
        <v>160</v>
      </c>
      <c r="B57" s="5">
        <v>45821</v>
      </c>
      <c r="C57">
        <v>7</v>
      </c>
      <c r="D57" t="s">
        <v>70</v>
      </c>
      <c r="E57" s="16">
        <v>62012</v>
      </c>
      <c r="F57" t="s">
        <v>23</v>
      </c>
      <c r="G57" t="s">
        <v>24</v>
      </c>
      <c r="H57" s="13">
        <v>0.41666666666666669</v>
      </c>
      <c r="I57" s="15">
        <v>50</v>
      </c>
      <c r="J57" s="15">
        <v>11</v>
      </c>
      <c r="K57" s="15">
        <v>1</v>
      </c>
      <c r="L57" s="15">
        <f t="shared" si="4"/>
        <v>62</v>
      </c>
      <c r="M57" s="20">
        <f t="shared" si="5"/>
        <v>9.9980648906663225E-4</v>
      </c>
      <c r="N57" s="15">
        <v>62</v>
      </c>
      <c r="O57" s="15">
        <v>12</v>
      </c>
      <c r="P57" s="15">
        <v>2</v>
      </c>
      <c r="Q57" s="15">
        <f t="shared" si="1"/>
        <v>76</v>
      </c>
      <c r="R57" s="19">
        <f t="shared" si="6"/>
        <v>1.2255692446623235E-3</v>
      </c>
      <c r="S57" s="17">
        <f t="shared" si="7"/>
        <v>0.18421052631578946</v>
      </c>
    </row>
    <row r="58" spans="1:19" x14ac:dyDescent="0.3">
      <c r="A58" t="s">
        <v>160</v>
      </c>
      <c r="B58" s="5">
        <v>45822</v>
      </c>
      <c r="C58">
        <v>7</v>
      </c>
      <c r="D58" t="s">
        <v>70</v>
      </c>
      <c r="E58" s="16">
        <v>62011</v>
      </c>
      <c r="F58" t="s">
        <v>23</v>
      </c>
      <c r="G58" t="s">
        <v>24</v>
      </c>
      <c r="H58" s="13">
        <v>0.75</v>
      </c>
      <c r="I58" s="15">
        <v>33</v>
      </c>
      <c r="J58" s="15">
        <v>6</v>
      </c>
      <c r="K58" s="15">
        <v>1</v>
      </c>
      <c r="L58" s="15">
        <f t="shared" si="4"/>
        <v>40</v>
      </c>
      <c r="M58" s="20">
        <f t="shared" si="5"/>
        <v>6.4504684652722899E-4</v>
      </c>
      <c r="N58" s="15">
        <v>42</v>
      </c>
      <c r="O58" s="15">
        <v>7</v>
      </c>
      <c r="P58" s="15">
        <v>1</v>
      </c>
      <c r="Q58" s="15">
        <f t="shared" si="1"/>
        <v>50</v>
      </c>
      <c r="R58" s="19">
        <f t="shared" si="6"/>
        <v>8.0630855815903629E-4</v>
      </c>
      <c r="S58" s="17">
        <f t="shared" si="7"/>
        <v>0.2</v>
      </c>
    </row>
    <row r="59" spans="1:19" x14ac:dyDescent="0.3">
      <c r="A59" t="s">
        <v>160</v>
      </c>
      <c r="B59" s="5">
        <v>45823</v>
      </c>
      <c r="C59">
        <v>7</v>
      </c>
      <c r="D59" t="s">
        <v>70</v>
      </c>
      <c r="E59" s="16">
        <v>62011</v>
      </c>
      <c r="F59" t="s">
        <v>20</v>
      </c>
      <c r="G59" t="s">
        <v>21</v>
      </c>
      <c r="H59" s="13">
        <v>0.41666666666666669</v>
      </c>
      <c r="I59" s="15">
        <v>27</v>
      </c>
      <c r="J59" s="15">
        <v>17</v>
      </c>
      <c r="K59" s="15">
        <v>1</v>
      </c>
      <c r="L59" s="15">
        <f t="shared" si="4"/>
        <v>45</v>
      </c>
      <c r="M59" s="20">
        <f t="shared" si="5"/>
        <v>7.2567770234313264E-4</v>
      </c>
      <c r="N59" s="15">
        <v>27</v>
      </c>
      <c r="O59" s="15">
        <v>17</v>
      </c>
      <c r="P59" s="15">
        <v>1</v>
      </c>
      <c r="Q59" s="15">
        <f t="shared" si="1"/>
        <v>45</v>
      </c>
      <c r="R59" s="19">
        <f t="shared" si="6"/>
        <v>7.2567770234313264E-4</v>
      </c>
      <c r="S59" s="17">
        <f t="shared" si="7"/>
        <v>0</v>
      </c>
    </row>
    <row r="60" spans="1:19" x14ac:dyDescent="0.3">
      <c r="A60" t="s">
        <v>160</v>
      </c>
      <c r="B60" s="5">
        <v>45824</v>
      </c>
      <c r="C60">
        <v>8</v>
      </c>
      <c r="D60" t="s">
        <v>70</v>
      </c>
      <c r="E60" s="16">
        <v>62012</v>
      </c>
      <c r="F60" t="s">
        <v>23</v>
      </c>
      <c r="G60" t="s">
        <v>24</v>
      </c>
      <c r="H60" s="13">
        <v>0.45833333333333331</v>
      </c>
      <c r="I60" s="15">
        <v>170</v>
      </c>
      <c r="J60" s="15">
        <v>4</v>
      </c>
      <c r="K60" s="15">
        <v>7</v>
      </c>
      <c r="L60" s="15">
        <f t="shared" si="4"/>
        <v>181</v>
      </c>
      <c r="M60" s="20">
        <f t="shared" si="5"/>
        <v>2.9187899116300069E-3</v>
      </c>
      <c r="N60" s="15">
        <v>201</v>
      </c>
      <c r="O60" s="15">
        <v>10</v>
      </c>
      <c r="P60" s="15">
        <v>7</v>
      </c>
      <c r="Q60" s="15">
        <f t="shared" si="1"/>
        <v>218</v>
      </c>
      <c r="R60" s="19">
        <f t="shared" si="6"/>
        <v>3.5154486228471909E-3</v>
      </c>
      <c r="S60" s="17">
        <f t="shared" si="7"/>
        <v>0.16972477064220184</v>
      </c>
    </row>
    <row r="61" spans="1:19" x14ac:dyDescent="0.3">
      <c r="A61" t="s">
        <v>160</v>
      </c>
      <c r="B61" s="5">
        <v>45824</v>
      </c>
      <c r="C61">
        <v>8</v>
      </c>
      <c r="D61" t="s">
        <v>70</v>
      </c>
      <c r="E61" s="16">
        <v>62012</v>
      </c>
      <c r="F61" t="s">
        <v>23</v>
      </c>
      <c r="G61" t="s">
        <v>24</v>
      </c>
      <c r="H61" s="13">
        <v>0.75</v>
      </c>
      <c r="I61" s="15">
        <v>30</v>
      </c>
      <c r="J61" s="15">
        <v>3</v>
      </c>
      <c r="K61" s="15">
        <v>0</v>
      </c>
      <c r="L61" s="15">
        <f t="shared" si="4"/>
        <v>33</v>
      </c>
      <c r="M61" s="20">
        <f t="shared" si="5"/>
        <v>5.3215506676127205E-4</v>
      </c>
      <c r="N61" s="15">
        <v>36</v>
      </c>
      <c r="O61" s="15">
        <v>3</v>
      </c>
      <c r="P61" s="15">
        <v>0</v>
      </c>
      <c r="Q61" s="15">
        <f t="shared" si="1"/>
        <v>39</v>
      </c>
      <c r="R61" s="19">
        <f t="shared" si="6"/>
        <v>6.2891053344513962E-4</v>
      </c>
      <c r="S61" s="17">
        <f t="shared" si="7"/>
        <v>0.15384615384615385</v>
      </c>
    </row>
    <row r="62" spans="1:19" x14ac:dyDescent="0.3">
      <c r="A62" t="s">
        <v>160</v>
      </c>
      <c r="B62" s="5">
        <v>45825</v>
      </c>
      <c r="C62">
        <v>8</v>
      </c>
      <c r="D62" t="s">
        <v>70</v>
      </c>
      <c r="E62" s="16">
        <v>62016</v>
      </c>
      <c r="F62" t="s">
        <v>20</v>
      </c>
      <c r="G62" t="s">
        <v>21</v>
      </c>
      <c r="H62" s="13">
        <v>0.625</v>
      </c>
      <c r="I62" s="15">
        <v>117</v>
      </c>
      <c r="J62" s="15">
        <v>4</v>
      </c>
      <c r="K62" s="15">
        <v>11</v>
      </c>
      <c r="L62" s="15">
        <f t="shared" si="4"/>
        <v>132</v>
      </c>
      <c r="M62" s="20">
        <f t="shared" si="5"/>
        <v>2.1284829721362228E-3</v>
      </c>
      <c r="N62" s="15">
        <v>148</v>
      </c>
      <c r="O62" s="15">
        <v>27</v>
      </c>
      <c r="P62" s="15">
        <v>13</v>
      </c>
      <c r="Q62" s="15">
        <f t="shared" si="1"/>
        <v>188</v>
      </c>
      <c r="R62" s="19">
        <f t="shared" si="6"/>
        <v>3.0314757481940146E-3</v>
      </c>
      <c r="S62" s="17">
        <f t="shared" si="7"/>
        <v>0.2978723404255319</v>
      </c>
    </row>
    <row r="63" spans="1:19" x14ac:dyDescent="0.3">
      <c r="A63" t="s">
        <v>160</v>
      </c>
      <c r="B63" s="5">
        <v>45828</v>
      </c>
      <c r="C63">
        <v>8</v>
      </c>
      <c r="D63" t="s">
        <v>70</v>
      </c>
      <c r="E63" s="16">
        <v>62012</v>
      </c>
      <c r="F63" t="s">
        <v>23</v>
      </c>
      <c r="G63" t="s">
        <v>24</v>
      </c>
      <c r="H63" s="13">
        <v>0.83333333333333337</v>
      </c>
      <c r="I63" s="15">
        <v>30</v>
      </c>
      <c r="J63" s="15">
        <v>2</v>
      </c>
      <c r="K63" s="15">
        <v>1</v>
      </c>
      <c r="L63" s="15">
        <f t="shared" si="4"/>
        <v>33</v>
      </c>
      <c r="M63" s="20">
        <f t="shared" si="5"/>
        <v>5.3215506676127205E-4</v>
      </c>
      <c r="N63" s="15">
        <v>35</v>
      </c>
      <c r="O63" s="15">
        <v>3</v>
      </c>
      <c r="P63" s="15">
        <v>1</v>
      </c>
      <c r="Q63" s="15">
        <f t="shared" si="1"/>
        <v>39</v>
      </c>
      <c r="R63" s="19">
        <f t="shared" si="6"/>
        <v>6.2891053344513962E-4</v>
      </c>
      <c r="S63" s="17">
        <f t="shared" si="7"/>
        <v>0.15384615384615385</v>
      </c>
    </row>
    <row r="64" spans="1:19" x14ac:dyDescent="0.3">
      <c r="A64" t="s">
        <v>160</v>
      </c>
      <c r="B64" s="5">
        <v>45830</v>
      </c>
      <c r="C64">
        <v>8</v>
      </c>
      <c r="D64" t="s">
        <v>70</v>
      </c>
      <c r="E64" s="16">
        <v>62049</v>
      </c>
      <c r="F64" t="s">
        <v>23</v>
      </c>
      <c r="G64" t="s">
        <v>24</v>
      </c>
      <c r="H64" s="13">
        <v>0.58333333333333337</v>
      </c>
      <c r="I64" s="15">
        <v>1583</v>
      </c>
      <c r="J64" s="15">
        <v>370</v>
      </c>
      <c r="K64" s="15">
        <v>32</v>
      </c>
      <c r="L64" s="15">
        <f t="shared" si="4"/>
        <v>1985</v>
      </c>
      <c r="M64" s="20">
        <f t="shared" si="5"/>
        <v>3.1990845944334316E-2</v>
      </c>
      <c r="N64" s="15">
        <v>2178</v>
      </c>
      <c r="O64" s="15">
        <v>473</v>
      </c>
      <c r="P64" s="15">
        <v>34</v>
      </c>
      <c r="Q64" s="15">
        <f t="shared" si="1"/>
        <v>2685</v>
      </c>
      <c r="R64" s="19">
        <f t="shared" si="6"/>
        <v>4.3272252574578153E-2</v>
      </c>
      <c r="S64" s="17">
        <f t="shared" si="7"/>
        <v>0.26070763500931099</v>
      </c>
    </row>
    <row r="65" spans="1:19" x14ac:dyDescent="0.3">
      <c r="A65" t="s">
        <v>160</v>
      </c>
      <c r="B65" s="5">
        <v>45831</v>
      </c>
      <c r="C65">
        <v>9</v>
      </c>
      <c r="D65" t="s">
        <v>70</v>
      </c>
      <c r="E65" s="16">
        <v>62049</v>
      </c>
      <c r="F65" t="s">
        <v>23</v>
      </c>
      <c r="G65" t="s">
        <v>24</v>
      </c>
      <c r="H65" s="13">
        <v>0.45833333333333331</v>
      </c>
      <c r="I65" s="15">
        <v>315</v>
      </c>
      <c r="J65" s="15">
        <v>83</v>
      </c>
      <c r="K65" s="15">
        <v>2</v>
      </c>
      <c r="L65" s="15">
        <f t="shared" si="4"/>
        <v>400</v>
      </c>
      <c r="M65" s="20">
        <f t="shared" si="5"/>
        <v>6.4465180744250512E-3</v>
      </c>
      <c r="N65" s="15">
        <v>349</v>
      </c>
      <c r="O65" s="15">
        <v>90</v>
      </c>
      <c r="P65" s="15">
        <v>2</v>
      </c>
      <c r="Q65" s="15">
        <f t="shared" si="1"/>
        <v>441</v>
      </c>
      <c r="R65" s="19">
        <f t="shared" si="6"/>
        <v>7.1072861770536191E-3</v>
      </c>
      <c r="S65" s="17">
        <f t="shared" si="7"/>
        <v>9.297052154195011E-2</v>
      </c>
    </row>
    <row r="66" spans="1:19" x14ac:dyDescent="0.3">
      <c r="A66" t="s">
        <v>160</v>
      </c>
      <c r="B66" s="5">
        <v>45832</v>
      </c>
      <c r="C66">
        <v>9</v>
      </c>
      <c r="D66" t="s">
        <v>70</v>
      </c>
      <c r="E66" s="16">
        <v>62079</v>
      </c>
      <c r="F66" t="s">
        <v>23</v>
      </c>
      <c r="G66" t="s">
        <v>24</v>
      </c>
      <c r="H66" s="13">
        <v>0.54166666666666663</v>
      </c>
      <c r="I66" s="15">
        <v>178</v>
      </c>
      <c r="J66" s="15">
        <v>15</v>
      </c>
      <c r="K66" s="15">
        <v>6</v>
      </c>
      <c r="L66" s="15">
        <f t="shared" si="4"/>
        <v>199</v>
      </c>
      <c r="M66" s="20">
        <f t="shared" ref="M66:M97" si="8">(L66/E66)</f>
        <v>3.2055928735965464E-3</v>
      </c>
      <c r="N66" s="15">
        <v>196</v>
      </c>
      <c r="O66" s="15">
        <v>19</v>
      </c>
      <c r="P66" s="15">
        <v>6</v>
      </c>
      <c r="Q66" s="15">
        <f t="shared" si="1"/>
        <v>221</v>
      </c>
      <c r="R66" s="19">
        <f t="shared" ref="R66:R70" si="9">(Q66/E66)</f>
        <v>3.5599800254514408E-3</v>
      </c>
      <c r="S66" s="17">
        <f t="shared" si="7"/>
        <v>9.9547511312217188E-2</v>
      </c>
    </row>
    <row r="67" spans="1:19" x14ac:dyDescent="0.3">
      <c r="A67" t="s">
        <v>160</v>
      </c>
      <c r="B67" s="5">
        <v>45832</v>
      </c>
      <c r="C67">
        <v>9</v>
      </c>
      <c r="D67" t="s">
        <v>70</v>
      </c>
      <c r="E67" s="16">
        <v>62079</v>
      </c>
      <c r="F67" t="s">
        <v>23</v>
      </c>
      <c r="G67" t="s">
        <v>24</v>
      </c>
      <c r="H67" s="13">
        <v>0.625</v>
      </c>
      <c r="I67" s="15">
        <v>25</v>
      </c>
      <c r="J67" s="15">
        <v>3</v>
      </c>
      <c r="K67" s="15">
        <v>1</v>
      </c>
      <c r="L67" s="15">
        <f t="shared" ref="L67:L70" si="10">I67+J67+K67</f>
        <v>29</v>
      </c>
      <c r="M67" s="20">
        <f t="shared" si="8"/>
        <v>4.67146700172361E-4</v>
      </c>
      <c r="N67" s="15">
        <v>31</v>
      </c>
      <c r="O67" s="15">
        <v>3</v>
      </c>
      <c r="P67" s="15">
        <v>1</v>
      </c>
      <c r="Q67" s="15">
        <f t="shared" si="1"/>
        <v>35</v>
      </c>
      <c r="R67" s="19">
        <f t="shared" si="9"/>
        <v>5.6379774158733223E-4</v>
      </c>
      <c r="S67" s="17">
        <f t="shared" si="7"/>
        <v>0.17142857142857143</v>
      </c>
    </row>
    <row r="68" spans="1:19" x14ac:dyDescent="0.3">
      <c r="A68" t="s">
        <v>160</v>
      </c>
      <c r="B68" s="5">
        <v>45833</v>
      </c>
      <c r="C68">
        <v>9</v>
      </c>
      <c r="D68" t="s">
        <v>70</v>
      </c>
      <c r="E68" s="16">
        <v>62097</v>
      </c>
      <c r="F68" t="s">
        <v>20</v>
      </c>
      <c r="G68" t="s">
        <v>21</v>
      </c>
      <c r="H68" s="13">
        <v>0.45833333333333331</v>
      </c>
      <c r="I68" s="15">
        <v>63</v>
      </c>
      <c r="J68" s="15">
        <v>1</v>
      </c>
      <c r="K68" s="15">
        <v>5</v>
      </c>
      <c r="L68" s="15">
        <f t="shared" si="10"/>
        <v>69</v>
      </c>
      <c r="M68" s="20">
        <f t="shared" si="8"/>
        <v>1.1111647905695926E-3</v>
      </c>
      <c r="N68" s="16">
        <v>87</v>
      </c>
      <c r="O68" s="16">
        <v>2</v>
      </c>
      <c r="P68" s="16">
        <v>6</v>
      </c>
      <c r="Q68" s="16">
        <f t="shared" si="1"/>
        <v>95</v>
      </c>
      <c r="R68" s="19">
        <f t="shared" si="9"/>
        <v>1.5298645667262509E-3</v>
      </c>
      <c r="S68" s="17">
        <f t="shared" si="7"/>
        <v>0.27368421052631581</v>
      </c>
    </row>
    <row r="69" spans="1:19" x14ac:dyDescent="0.3">
      <c r="A69" t="s">
        <v>160</v>
      </c>
      <c r="B69" s="5">
        <v>45834</v>
      </c>
      <c r="C69">
        <v>9</v>
      </c>
      <c r="D69" t="s">
        <v>70</v>
      </c>
      <c r="E69" s="16">
        <v>62094</v>
      </c>
      <c r="F69" t="s">
        <v>23</v>
      </c>
      <c r="G69" t="s">
        <v>24</v>
      </c>
      <c r="H69" s="13">
        <v>0.45833333333333331</v>
      </c>
      <c r="I69" s="15">
        <v>89</v>
      </c>
      <c r="J69" s="15">
        <v>11</v>
      </c>
      <c r="K69" s="15">
        <v>5</v>
      </c>
      <c r="L69" s="15">
        <f t="shared" si="10"/>
        <v>105</v>
      </c>
      <c r="M69" s="20">
        <f t="shared" si="8"/>
        <v>1.6909846361967339E-3</v>
      </c>
      <c r="N69">
        <v>110</v>
      </c>
      <c r="O69">
        <v>17</v>
      </c>
      <c r="P69">
        <v>6</v>
      </c>
      <c r="Q69">
        <f t="shared" si="1"/>
        <v>133</v>
      </c>
      <c r="R69" s="19">
        <f t="shared" si="9"/>
        <v>2.141913872515863E-3</v>
      </c>
      <c r="S69" s="17">
        <f t="shared" si="7"/>
        <v>0.21052631578947367</v>
      </c>
    </row>
    <row r="70" spans="1:19" x14ac:dyDescent="0.3">
      <c r="A70" t="s">
        <v>160</v>
      </c>
      <c r="B70" s="5">
        <v>45835</v>
      </c>
      <c r="C70">
        <v>9</v>
      </c>
      <c r="D70" t="s">
        <v>70</v>
      </c>
      <c r="E70" s="16">
        <v>62091</v>
      </c>
      <c r="F70" t="s">
        <v>23</v>
      </c>
      <c r="G70" t="s">
        <v>24</v>
      </c>
      <c r="H70" s="13">
        <v>0.75</v>
      </c>
      <c r="I70" s="15">
        <v>17</v>
      </c>
      <c r="J70" s="15">
        <v>0</v>
      </c>
      <c r="K70" s="15">
        <v>0</v>
      </c>
      <c r="L70" s="15">
        <f t="shared" si="10"/>
        <v>17</v>
      </c>
      <c r="M70" s="20">
        <f t="shared" si="8"/>
        <v>2.737916928379314E-4</v>
      </c>
      <c r="N70">
        <v>20</v>
      </c>
      <c r="O70">
        <v>1</v>
      </c>
      <c r="P70">
        <v>0</v>
      </c>
      <c r="Q70">
        <f t="shared" si="1"/>
        <v>21</v>
      </c>
      <c r="R70" s="19">
        <f t="shared" si="9"/>
        <v>3.3821326762332706E-4</v>
      </c>
      <c r="S70" s="17">
        <f t="shared" si="7"/>
        <v>0.19047619047619047</v>
      </c>
    </row>
    <row r="71" spans="1:19" x14ac:dyDescent="0.3">
      <c r="A71" t="s">
        <v>161</v>
      </c>
      <c r="B71" s="5">
        <v>45778</v>
      </c>
      <c r="C71">
        <v>1</v>
      </c>
      <c r="D71" t="s">
        <v>19</v>
      </c>
      <c r="E71" s="15">
        <v>128338</v>
      </c>
      <c r="F71" t="s">
        <v>20</v>
      </c>
      <c r="G71" t="s">
        <v>21</v>
      </c>
      <c r="H71" s="13">
        <v>0.45833333333333331</v>
      </c>
      <c r="I71" s="16">
        <v>33</v>
      </c>
      <c r="J71" s="16">
        <v>5</v>
      </c>
      <c r="K71" s="16">
        <v>7</v>
      </c>
      <c r="L71" s="16">
        <f>I71+J71+K71</f>
        <v>45</v>
      </c>
      <c r="M71" s="19">
        <f t="shared" si="8"/>
        <v>3.5063660022752419E-4</v>
      </c>
      <c r="N71" s="16">
        <v>35</v>
      </c>
      <c r="O71" s="16">
        <v>7</v>
      </c>
      <c r="P71" s="16">
        <v>6</v>
      </c>
      <c r="Q71" s="16">
        <f t="shared" ref="Q71:Q133" si="11">N71+O71+P71</f>
        <v>48</v>
      </c>
      <c r="R71" s="19">
        <f t="shared" ref="R71:R102" si="12">Q71/E71</f>
        <v>3.7401237357602581E-4</v>
      </c>
      <c r="S71" s="17">
        <f t="shared" si="7"/>
        <v>6.25E-2</v>
      </c>
    </row>
    <row r="72" spans="1:19" x14ac:dyDescent="0.3">
      <c r="A72" t="s">
        <v>161</v>
      </c>
      <c r="B72" s="5">
        <v>45778</v>
      </c>
      <c r="C72">
        <v>1</v>
      </c>
      <c r="D72" t="s">
        <v>19</v>
      </c>
      <c r="E72" s="15">
        <v>128338</v>
      </c>
      <c r="F72" t="s">
        <v>20</v>
      </c>
      <c r="G72" t="s">
        <v>21</v>
      </c>
      <c r="H72" s="13">
        <v>0.5</v>
      </c>
      <c r="I72" s="16">
        <v>3</v>
      </c>
      <c r="J72" s="16">
        <v>1</v>
      </c>
      <c r="K72" s="16">
        <v>3</v>
      </c>
      <c r="L72" s="16">
        <f t="shared" ref="L72:L123" si="13">I72+J72+K72</f>
        <v>7</v>
      </c>
      <c r="M72" s="19">
        <f t="shared" si="8"/>
        <v>5.4543471146503765E-5</v>
      </c>
      <c r="N72" s="16">
        <v>4</v>
      </c>
      <c r="O72" s="16">
        <v>1</v>
      </c>
      <c r="P72" s="16">
        <v>3</v>
      </c>
      <c r="Q72" s="16">
        <f t="shared" si="11"/>
        <v>8</v>
      </c>
      <c r="R72" s="19">
        <f t="shared" si="12"/>
        <v>6.2335395596004297E-5</v>
      </c>
      <c r="S72" s="17">
        <f t="shared" si="7"/>
        <v>0.125</v>
      </c>
    </row>
    <row r="73" spans="1:19" x14ac:dyDescent="0.3">
      <c r="A73" t="s">
        <v>161</v>
      </c>
      <c r="B73" s="5">
        <v>45778</v>
      </c>
      <c r="C73">
        <v>1</v>
      </c>
      <c r="D73" t="s">
        <v>19</v>
      </c>
      <c r="E73" s="15">
        <v>128338</v>
      </c>
      <c r="F73" t="s">
        <v>23</v>
      </c>
      <c r="G73" t="s">
        <v>24</v>
      </c>
      <c r="H73" s="13">
        <v>0.58333333333333337</v>
      </c>
      <c r="I73" s="16">
        <v>10</v>
      </c>
      <c r="J73" s="16">
        <v>3</v>
      </c>
      <c r="K73" s="16">
        <v>0</v>
      </c>
      <c r="L73" s="16">
        <f t="shared" si="13"/>
        <v>13</v>
      </c>
      <c r="M73" s="19">
        <f t="shared" si="8"/>
        <v>1.0129501784350698E-4</v>
      </c>
      <c r="N73" s="16">
        <v>12</v>
      </c>
      <c r="O73" s="16">
        <v>4</v>
      </c>
      <c r="P73" s="16">
        <v>0</v>
      </c>
      <c r="Q73" s="16">
        <f t="shared" si="11"/>
        <v>16</v>
      </c>
      <c r="R73" s="19">
        <f t="shared" si="12"/>
        <v>1.2467079119200859E-4</v>
      </c>
      <c r="S73" s="17">
        <f t="shared" si="7"/>
        <v>0.1875</v>
      </c>
    </row>
    <row r="74" spans="1:19" x14ac:dyDescent="0.3">
      <c r="A74" t="s">
        <v>161</v>
      </c>
      <c r="B74" s="5">
        <v>45778</v>
      </c>
      <c r="C74">
        <v>1</v>
      </c>
      <c r="D74" t="s">
        <v>19</v>
      </c>
      <c r="E74" s="15">
        <v>128338</v>
      </c>
      <c r="F74" t="s">
        <v>20</v>
      </c>
      <c r="G74" t="s">
        <v>21</v>
      </c>
      <c r="H74" s="13">
        <v>0.60416666666666663</v>
      </c>
      <c r="I74" s="16">
        <v>69</v>
      </c>
      <c r="J74" s="16">
        <v>1</v>
      </c>
      <c r="K74" s="16">
        <v>16</v>
      </c>
      <c r="L74" s="16">
        <f t="shared" si="13"/>
        <v>86</v>
      </c>
      <c r="M74" s="19">
        <f t="shared" si="8"/>
        <v>6.7010550265704624E-4</v>
      </c>
      <c r="N74" s="16">
        <v>73</v>
      </c>
      <c r="O74" s="16">
        <v>1</v>
      </c>
      <c r="P74" s="16">
        <v>16</v>
      </c>
      <c r="Q74" s="16">
        <f t="shared" si="11"/>
        <v>90</v>
      </c>
      <c r="R74" s="19">
        <f t="shared" si="12"/>
        <v>7.0127320045504837E-4</v>
      </c>
      <c r="S74" s="17">
        <f t="shared" si="7"/>
        <v>4.4444444444444446E-2</v>
      </c>
    </row>
    <row r="75" spans="1:19" x14ac:dyDescent="0.3">
      <c r="A75" t="s">
        <v>161</v>
      </c>
      <c r="B75" s="5">
        <v>45778</v>
      </c>
      <c r="C75">
        <v>1</v>
      </c>
      <c r="D75" t="s">
        <v>19</v>
      </c>
      <c r="E75" s="15">
        <v>128338</v>
      </c>
      <c r="F75" t="s">
        <v>23</v>
      </c>
      <c r="G75" t="s">
        <v>24</v>
      </c>
      <c r="H75" s="13">
        <v>0.83333333333333337</v>
      </c>
      <c r="I75" s="16">
        <v>28</v>
      </c>
      <c r="J75" s="16">
        <v>2</v>
      </c>
      <c r="K75" s="16">
        <v>2</v>
      </c>
      <c r="L75" s="16">
        <f t="shared" si="13"/>
        <v>32</v>
      </c>
      <c r="M75" s="19">
        <f t="shared" si="8"/>
        <v>2.4934158238401719E-4</v>
      </c>
      <c r="N75" s="16">
        <v>34</v>
      </c>
      <c r="O75" s="16">
        <v>1</v>
      </c>
      <c r="P75" s="16">
        <v>2</v>
      </c>
      <c r="Q75" s="16">
        <f t="shared" si="11"/>
        <v>37</v>
      </c>
      <c r="R75" s="19">
        <f t="shared" si="12"/>
        <v>2.8830120463151988E-4</v>
      </c>
      <c r="S75" s="17">
        <f t="shared" si="7"/>
        <v>0.13513513513513514</v>
      </c>
    </row>
    <row r="76" spans="1:19" x14ac:dyDescent="0.3">
      <c r="A76" t="s">
        <v>161</v>
      </c>
      <c r="B76" s="5">
        <v>45779</v>
      </c>
      <c r="C76">
        <v>1</v>
      </c>
      <c r="D76" t="s">
        <v>19</v>
      </c>
      <c r="E76" s="15">
        <v>128338</v>
      </c>
      <c r="F76" t="s">
        <v>23</v>
      </c>
      <c r="G76" t="s">
        <v>24</v>
      </c>
      <c r="H76" s="13">
        <v>0.75</v>
      </c>
      <c r="I76" s="16">
        <v>3</v>
      </c>
      <c r="J76" s="16">
        <v>1</v>
      </c>
      <c r="K76" s="16">
        <v>0</v>
      </c>
      <c r="L76" s="16">
        <f t="shared" si="13"/>
        <v>4</v>
      </c>
      <c r="M76" s="20">
        <f t="shared" si="8"/>
        <v>3.1167697798002149E-5</v>
      </c>
      <c r="N76" s="16">
        <v>4</v>
      </c>
      <c r="O76" s="16">
        <v>1</v>
      </c>
      <c r="P76" s="16">
        <v>0</v>
      </c>
      <c r="Q76" s="16">
        <f t="shared" si="11"/>
        <v>5</v>
      </c>
      <c r="R76" s="19">
        <f t="shared" si="12"/>
        <v>3.8959622247502687E-5</v>
      </c>
      <c r="S76" s="17">
        <f t="shared" si="7"/>
        <v>0.2</v>
      </c>
    </row>
    <row r="77" spans="1:19" x14ac:dyDescent="0.3">
      <c r="A77" t="s">
        <v>161</v>
      </c>
      <c r="B77" s="5">
        <v>45780</v>
      </c>
      <c r="C77">
        <v>1</v>
      </c>
      <c r="D77" t="s">
        <v>19</v>
      </c>
      <c r="E77" s="15">
        <v>128339</v>
      </c>
      <c r="F77" t="s">
        <v>23</v>
      </c>
      <c r="G77" t="s">
        <v>24</v>
      </c>
      <c r="H77" s="13">
        <v>0.83333333333333337</v>
      </c>
      <c r="I77" s="16">
        <v>10</v>
      </c>
      <c r="J77" s="16">
        <v>0</v>
      </c>
      <c r="K77" s="16">
        <v>2</v>
      </c>
      <c r="L77" s="16">
        <f t="shared" si="13"/>
        <v>12</v>
      </c>
      <c r="M77" s="20">
        <f t="shared" si="8"/>
        <v>9.3502364830643845E-5</v>
      </c>
      <c r="N77" s="16">
        <v>15</v>
      </c>
      <c r="O77" s="16">
        <v>1</v>
      </c>
      <c r="P77" s="16">
        <v>2</v>
      </c>
      <c r="Q77" s="16">
        <f t="shared" si="11"/>
        <v>18</v>
      </c>
      <c r="R77" s="19">
        <f t="shared" si="12"/>
        <v>1.4025354724596576E-4</v>
      </c>
      <c r="S77" s="17">
        <f t="shared" si="7"/>
        <v>0.33333333333333331</v>
      </c>
    </row>
    <row r="78" spans="1:19" x14ac:dyDescent="0.3">
      <c r="A78" t="s">
        <v>161</v>
      </c>
      <c r="B78" s="5">
        <v>45782</v>
      </c>
      <c r="C78">
        <v>2</v>
      </c>
      <c r="D78" t="s">
        <v>19</v>
      </c>
      <c r="E78" s="16">
        <v>128323</v>
      </c>
      <c r="F78" t="s">
        <v>20</v>
      </c>
      <c r="G78" t="s">
        <v>24</v>
      </c>
      <c r="H78" s="13">
        <v>0.66666666666666663</v>
      </c>
      <c r="I78" s="16">
        <v>8</v>
      </c>
      <c r="J78" s="16">
        <v>0</v>
      </c>
      <c r="K78" s="16">
        <v>12</v>
      </c>
      <c r="L78" s="16">
        <f t="shared" si="13"/>
        <v>20</v>
      </c>
      <c r="M78" s="20">
        <f t="shared" si="8"/>
        <v>1.5585670534510571E-4</v>
      </c>
      <c r="N78" s="16">
        <v>10</v>
      </c>
      <c r="O78" s="16">
        <v>0</v>
      </c>
      <c r="P78" s="16">
        <v>14</v>
      </c>
      <c r="Q78" s="16">
        <f t="shared" si="11"/>
        <v>24</v>
      </c>
      <c r="R78" s="19">
        <f t="shared" si="12"/>
        <v>1.8702804641412685E-4</v>
      </c>
      <c r="S78" s="17">
        <f t="shared" si="7"/>
        <v>0.16666666666666666</v>
      </c>
    </row>
    <row r="79" spans="1:19" x14ac:dyDescent="0.3">
      <c r="A79" t="s">
        <v>161</v>
      </c>
      <c r="B79" s="5">
        <v>45783</v>
      </c>
      <c r="C79">
        <v>2</v>
      </c>
      <c r="D79" t="s">
        <v>19</v>
      </c>
      <c r="E79" s="16">
        <v>128323</v>
      </c>
      <c r="F79" t="s">
        <v>23</v>
      </c>
      <c r="G79" t="s">
        <v>24</v>
      </c>
      <c r="H79" s="13">
        <v>0.70833333333333337</v>
      </c>
      <c r="I79" s="16">
        <v>3</v>
      </c>
      <c r="J79" s="16">
        <v>0</v>
      </c>
      <c r="K79" s="16">
        <v>0</v>
      </c>
      <c r="L79" s="16">
        <f t="shared" si="13"/>
        <v>3</v>
      </c>
      <c r="M79" s="20">
        <f t="shared" si="8"/>
        <v>2.3378505801765857E-5</v>
      </c>
      <c r="N79" s="16">
        <v>10</v>
      </c>
      <c r="O79" s="16">
        <v>8</v>
      </c>
      <c r="P79" s="16">
        <v>2</v>
      </c>
      <c r="Q79" s="16">
        <f t="shared" si="11"/>
        <v>20</v>
      </c>
      <c r="R79" s="19">
        <f t="shared" si="12"/>
        <v>1.5585670534510571E-4</v>
      </c>
      <c r="S79" s="17">
        <f t="shared" si="7"/>
        <v>0.85</v>
      </c>
    </row>
    <row r="80" spans="1:19" x14ac:dyDescent="0.3">
      <c r="A80" t="s">
        <v>161</v>
      </c>
      <c r="B80" s="5">
        <v>45785</v>
      </c>
      <c r="C80">
        <v>2</v>
      </c>
      <c r="D80" t="s">
        <v>19</v>
      </c>
      <c r="E80" s="16">
        <v>128315</v>
      </c>
      <c r="F80" t="s">
        <v>20</v>
      </c>
      <c r="G80" t="s">
        <v>21</v>
      </c>
      <c r="H80" s="13">
        <v>0.66666666666666663</v>
      </c>
      <c r="I80" s="16">
        <v>4</v>
      </c>
      <c r="J80" s="16">
        <v>1</v>
      </c>
      <c r="K80" s="16">
        <v>1</v>
      </c>
      <c r="L80" s="16">
        <f t="shared" si="13"/>
        <v>6</v>
      </c>
      <c r="M80" s="20">
        <f t="shared" si="8"/>
        <v>4.6759926742781437E-5</v>
      </c>
      <c r="N80" s="16">
        <v>6</v>
      </c>
      <c r="O80" s="16">
        <v>1</v>
      </c>
      <c r="P80" s="16">
        <v>1</v>
      </c>
      <c r="Q80" s="16">
        <f t="shared" si="11"/>
        <v>8</v>
      </c>
      <c r="R80" s="19">
        <f t="shared" si="12"/>
        <v>6.2346568990375245E-5</v>
      </c>
      <c r="S80" s="17">
        <f t="shared" si="7"/>
        <v>0.25</v>
      </c>
    </row>
    <row r="81" spans="1:19" x14ac:dyDescent="0.3">
      <c r="A81" t="s">
        <v>161</v>
      </c>
      <c r="B81" s="5">
        <v>45786</v>
      </c>
      <c r="C81">
        <v>2</v>
      </c>
      <c r="D81" t="s">
        <v>19</v>
      </c>
      <c r="E81" s="16">
        <v>128318</v>
      </c>
      <c r="F81" t="s">
        <v>23</v>
      </c>
      <c r="G81" t="s">
        <v>24</v>
      </c>
      <c r="H81" s="13">
        <v>0.83333333333333337</v>
      </c>
      <c r="I81" s="16">
        <v>2</v>
      </c>
      <c r="J81" s="16">
        <v>0</v>
      </c>
      <c r="K81" s="16">
        <v>0</v>
      </c>
      <c r="L81" s="16">
        <f t="shared" si="13"/>
        <v>2</v>
      </c>
      <c r="M81" s="20">
        <f t="shared" si="8"/>
        <v>1.5586277840988792E-5</v>
      </c>
      <c r="N81" s="16">
        <v>5</v>
      </c>
      <c r="O81" s="16">
        <v>0</v>
      </c>
      <c r="P81" s="16">
        <v>0</v>
      </c>
      <c r="Q81" s="16">
        <f t="shared" si="11"/>
        <v>5</v>
      </c>
      <c r="R81" s="19">
        <f t="shared" si="12"/>
        <v>3.8965694602471986E-5</v>
      </c>
      <c r="S81" s="17">
        <f t="shared" si="7"/>
        <v>0.6</v>
      </c>
    </row>
    <row r="82" spans="1:19" x14ac:dyDescent="0.3">
      <c r="A82" t="s">
        <v>161</v>
      </c>
      <c r="B82" s="5">
        <v>45788</v>
      </c>
      <c r="C82">
        <v>2</v>
      </c>
      <c r="D82" t="s">
        <v>19</v>
      </c>
      <c r="E82" s="16">
        <v>128308</v>
      </c>
      <c r="F82" t="s">
        <v>20</v>
      </c>
      <c r="G82" t="s">
        <v>21</v>
      </c>
      <c r="H82" s="13">
        <v>0.45833333333333331</v>
      </c>
      <c r="I82" s="16">
        <v>3</v>
      </c>
      <c r="J82" s="16">
        <v>1</v>
      </c>
      <c r="K82" s="16">
        <v>0</v>
      </c>
      <c r="L82" s="16">
        <f t="shared" si="13"/>
        <v>4</v>
      </c>
      <c r="M82" s="20">
        <f t="shared" si="8"/>
        <v>3.1174985191882031E-5</v>
      </c>
      <c r="N82" s="16">
        <v>3</v>
      </c>
      <c r="O82" s="16">
        <v>0</v>
      </c>
      <c r="P82" s="16">
        <v>1</v>
      </c>
      <c r="Q82" s="16">
        <f t="shared" si="11"/>
        <v>4</v>
      </c>
      <c r="R82" s="19">
        <f t="shared" si="12"/>
        <v>3.1174985191882031E-5</v>
      </c>
      <c r="S82" s="17">
        <f t="shared" si="7"/>
        <v>0</v>
      </c>
    </row>
    <row r="83" spans="1:19" x14ac:dyDescent="0.3">
      <c r="A83" t="s">
        <v>161</v>
      </c>
      <c r="B83" s="5">
        <v>45788</v>
      </c>
      <c r="C83">
        <v>2</v>
      </c>
      <c r="D83" t="s">
        <v>19</v>
      </c>
      <c r="E83" s="16">
        <v>128307</v>
      </c>
      <c r="F83" t="s">
        <v>23</v>
      </c>
      <c r="G83" t="s">
        <v>24</v>
      </c>
      <c r="H83" s="13">
        <v>0.83333333333333337</v>
      </c>
      <c r="I83" s="16">
        <v>14</v>
      </c>
      <c r="J83" s="16">
        <v>0</v>
      </c>
      <c r="K83" s="16">
        <v>3</v>
      </c>
      <c r="L83" s="16">
        <f t="shared" si="13"/>
        <v>17</v>
      </c>
      <c r="M83" s="20">
        <f t="shared" si="8"/>
        <v>1.3249471969572978E-4</v>
      </c>
      <c r="N83" s="16">
        <v>20</v>
      </c>
      <c r="O83" s="16">
        <v>0</v>
      </c>
      <c r="P83" s="16">
        <v>3</v>
      </c>
      <c r="Q83" s="16">
        <f t="shared" si="11"/>
        <v>23</v>
      </c>
      <c r="R83" s="19">
        <f t="shared" si="12"/>
        <v>1.7925756194128145E-4</v>
      </c>
      <c r="S83" s="17">
        <f t="shared" si="7"/>
        <v>0.2608695652173913</v>
      </c>
    </row>
    <row r="84" spans="1:19" x14ac:dyDescent="0.3">
      <c r="A84" t="s">
        <v>161</v>
      </c>
      <c r="B84" s="5">
        <v>45789</v>
      </c>
      <c r="C84">
        <v>3</v>
      </c>
      <c r="D84" t="s">
        <v>19</v>
      </c>
      <c r="E84" s="16">
        <v>128311</v>
      </c>
      <c r="F84" t="s">
        <v>20</v>
      </c>
      <c r="G84" t="s">
        <v>21</v>
      </c>
      <c r="H84" s="13">
        <v>0.41666666666666669</v>
      </c>
      <c r="I84" s="16">
        <v>7</v>
      </c>
      <c r="J84" s="16">
        <v>1</v>
      </c>
      <c r="K84" s="16">
        <v>1</v>
      </c>
      <c r="L84" s="16">
        <f t="shared" si="13"/>
        <v>9</v>
      </c>
      <c r="M84" s="20">
        <f t="shared" si="8"/>
        <v>7.0142076673083363E-5</v>
      </c>
      <c r="N84" s="16">
        <v>8</v>
      </c>
      <c r="O84" s="16">
        <v>1</v>
      </c>
      <c r="P84" s="16">
        <v>1</v>
      </c>
      <c r="Q84" s="16">
        <f t="shared" si="11"/>
        <v>10</v>
      </c>
      <c r="R84" s="19">
        <f t="shared" si="12"/>
        <v>7.7935640747870403E-5</v>
      </c>
      <c r="S84" s="17">
        <f t="shared" si="7"/>
        <v>0.1</v>
      </c>
    </row>
    <row r="85" spans="1:19" x14ac:dyDescent="0.3">
      <c r="A85" t="s">
        <v>161</v>
      </c>
      <c r="B85" s="5">
        <v>45789</v>
      </c>
      <c r="C85">
        <v>3</v>
      </c>
      <c r="D85" t="s">
        <v>19</v>
      </c>
      <c r="E85" s="16">
        <v>128307</v>
      </c>
      <c r="F85" t="s">
        <v>23</v>
      </c>
      <c r="G85" t="s">
        <v>24</v>
      </c>
      <c r="H85" s="13">
        <v>0.66666666666666663</v>
      </c>
      <c r="I85" s="16">
        <v>11</v>
      </c>
      <c r="J85" s="16">
        <v>2</v>
      </c>
      <c r="K85" s="16">
        <v>1</v>
      </c>
      <c r="L85" s="16">
        <f t="shared" si="13"/>
        <v>14</v>
      </c>
      <c r="M85" s="20">
        <f t="shared" si="8"/>
        <v>1.0911329857295393E-4</v>
      </c>
      <c r="N85" s="16">
        <v>12</v>
      </c>
      <c r="O85" s="16">
        <v>3</v>
      </c>
      <c r="P85" s="16">
        <v>1</v>
      </c>
      <c r="Q85" s="16">
        <f t="shared" si="11"/>
        <v>16</v>
      </c>
      <c r="R85" s="19">
        <f t="shared" si="12"/>
        <v>1.2470091265480448E-4</v>
      </c>
      <c r="S85" s="17">
        <f t="shared" si="7"/>
        <v>0.125</v>
      </c>
    </row>
    <row r="86" spans="1:19" x14ac:dyDescent="0.3">
      <c r="A86" t="s">
        <v>161</v>
      </c>
      <c r="B86" s="5">
        <v>45790</v>
      </c>
      <c r="C86">
        <v>3</v>
      </c>
      <c r="D86" t="s">
        <v>19</v>
      </c>
      <c r="E86" s="16">
        <v>128303</v>
      </c>
      <c r="F86" t="s">
        <v>20</v>
      </c>
      <c r="G86" t="s">
        <v>21</v>
      </c>
      <c r="H86" s="13">
        <v>0.66666666666666663</v>
      </c>
      <c r="I86" s="16">
        <v>2</v>
      </c>
      <c r="J86" s="16">
        <v>1</v>
      </c>
      <c r="K86" s="16">
        <v>0</v>
      </c>
      <c r="L86" s="16">
        <f t="shared" si="13"/>
        <v>3</v>
      </c>
      <c r="M86" s="20">
        <f t="shared" si="8"/>
        <v>2.3382150066639129E-5</v>
      </c>
      <c r="N86" s="16">
        <v>3</v>
      </c>
      <c r="O86" s="16">
        <v>1</v>
      </c>
      <c r="P86" s="16">
        <v>0</v>
      </c>
      <c r="Q86" s="16">
        <f t="shared" si="11"/>
        <v>4</v>
      </c>
      <c r="R86" s="19">
        <f t="shared" si="12"/>
        <v>3.1176200088852172E-5</v>
      </c>
      <c r="S86" s="17">
        <f t="shared" si="7"/>
        <v>0.25</v>
      </c>
    </row>
    <row r="87" spans="1:19" x14ac:dyDescent="0.3">
      <c r="A87" t="s">
        <v>161</v>
      </c>
      <c r="B87" s="5">
        <v>45791</v>
      </c>
      <c r="C87">
        <v>3</v>
      </c>
      <c r="D87" t="s">
        <v>19</v>
      </c>
      <c r="E87" s="16">
        <v>128296</v>
      </c>
      <c r="F87" t="s">
        <v>23</v>
      </c>
      <c r="G87" t="s">
        <v>24</v>
      </c>
      <c r="H87" s="13">
        <v>0.75</v>
      </c>
      <c r="I87" s="16">
        <v>5</v>
      </c>
      <c r="J87" s="16">
        <v>0</v>
      </c>
      <c r="K87" s="16">
        <v>0</v>
      </c>
      <c r="L87" s="16">
        <f t="shared" si="13"/>
        <v>5</v>
      </c>
      <c r="M87" s="20">
        <f t="shared" si="8"/>
        <v>3.8972376379622123E-5</v>
      </c>
      <c r="N87" s="16">
        <v>9</v>
      </c>
      <c r="O87" s="16">
        <v>0</v>
      </c>
      <c r="P87" s="16">
        <v>1</v>
      </c>
      <c r="Q87" s="16">
        <f t="shared" si="11"/>
        <v>10</v>
      </c>
      <c r="R87" s="19">
        <f t="shared" si="12"/>
        <v>7.7944752759244245E-5</v>
      </c>
      <c r="S87" s="17">
        <f t="shared" si="7"/>
        <v>0.5</v>
      </c>
    </row>
    <row r="88" spans="1:19" x14ac:dyDescent="0.3">
      <c r="A88" t="s">
        <v>161</v>
      </c>
      <c r="B88" s="5">
        <v>45791</v>
      </c>
      <c r="C88">
        <v>3</v>
      </c>
      <c r="D88" t="s">
        <v>19</v>
      </c>
      <c r="E88" s="16">
        <v>128296</v>
      </c>
      <c r="F88" t="s">
        <v>23</v>
      </c>
      <c r="G88" t="s">
        <v>24</v>
      </c>
      <c r="H88" s="13">
        <v>0.83333333333333337</v>
      </c>
      <c r="I88" s="16">
        <v>3</v>
      </c>
      <c r="J88" s="16">
        <v>0</v>
      </c>
      <c r="K88" s="16">
        <v>0</v>
      </c>
      <c r="L88" s="16">
        <f t="shared" si="13"/>
        <v>3</v>
      </c>
      <c r="M88" s="20">
        <f t="shared" si="8"/>
        <v>2.3383425827773274E-5</v>
      </c>
      <c r="N88" s="16">
        <v>6</v>
      </c>
      <c r="O88" s="16">
        <v>0</v>
      </c>
      <c r="P88" s="16">
        <v>0</v>
      </c>
      <c r="Q88" s="16">
        <f t="shared" si="11"/>
        <v>6</v>
      </c>
      <c r="R88" s="19">
        <f t="shared" si="12"/>
        <v>4.6766851655546547E-5</v>
      </c>
      <c r="S88" s="17">
        <f>(Q88-L88)/Q88</f>
        <v>0.5</v>
      </c>
    </row>
    <row r="89" spans="1:19" x14ac:dyDescent="0.3">
      <c r="A89" t="s">
        <v>161</v>
      </c>
      <c r="B89" s="5">
        <v>45791</v>
      </c>
      <c r="C89">
        <v>3</v>
      </c>
      <c r="D89" t="s">
        <v>19</v>
      </c>
      <c r="E89" s="16">
        <v>128296</v>
      </c>
      <c r="F89" t="s">
        <v>20</v>
      </c>
      <c r="G89" t="s">
        <v>21</v>
      </c>
      <c r="H89" s="13">
        <v>0.875</v>
      </c>
      <c r="I89" s="16">
        <v>4</v>
      </c>
      <c r="J89" s="16">
        <v>2</v>
      </c>
      <c r="K89" s="16">
        <v>1</v>
      </c>
      <c r="L89" s="16">
        <f t="shared" si="13"/>
        <v>7</v>
      </c>
      <c r="M89" s="20">
        <f t="shared" si="8"/>
        <v>5.4561326931470972E-5</v>
      </c>
      <c r="N89" s="16">
        <v>8</v>
      </c>
      <c r="O89" s="16">
        <v>2</v>
      </c>
      <c r="P89" s="16">
        <v>3</v>
      </c>
      <c r="Q89" s="16">
        <f t="shared" si="11"/>
        <v>13</v>
      </c>
      <c r="R89" s="19">
        <f t="shared" si="12"/>
        <v>1.0132817858701752E-4</v>
      </c>
      <c r="S89" s="17">
        <f>(Q89-L89)/Q89</f>
        <v>0.46153846153846156</v>
      </c>
    </row>
    <row r="90" spans="1:19" x14ac:dyDescent="0.3">
      <c r="A90" t="s">
        <v>161</v>
      </c>
      <c r="B90" s="5">
        <v>45792</v>
      </c>
      <c r="C90">
        <v>3</v>
      </c>
      <c r="D90" t="s">
        <v>19</v>
      </c>
      <c r="E90" s="16">
        <v>128293</v>
      </c>
      <c r="F90" t="s">
        <v>20</v>
      </c>
      <c r="G90" t="s">
        <v>21</v>
      </c>
      <c r="H90" s="13">
        <v>0.66666666666666663</v>
      </c>
      <c r="I90" s="16">
        <v>8</v>
      </c>
      <c r="J90" s="16">
        <v>1</v>
      </c>
      <c r="K90" s="16">
        <v>0</v>
      </c>
      <c r="L90" s="16">
        <f t="shared" si="13"/>
        <v>9</v>
      </c>
      <c r="M90" s="20">
        <f t="shared" si="8"/>
        <v>7.015191787548814E-5</v>
      </c>
      <c r="N90" s="16">
        <v>9</v>
      </c>
      <c r="O90" s="16">
        <v>1</v>
      </c>
      <c r="P90" s="16">
        <v>0</v>
      </c>
      <c r="Q90" s="16">
        <f t="shared" si="11"/>
        <v>10</v>
      </c>
      <c r="R90" s="19">
        <f t="shared" si="12"/>
        <v>7.7946575417209041E-5</v>
      </c>
      <c r="S90" s="17">
        <f>(Q90-L90)/Q90</f>
        <v>0.1</v>
      </c>
    </row>
    <row r="91" spans="1:19" x14ac:dyDescent="0.3">
      <c r="A91" t="s">
        <v>161</v>
      </c>
      <c r="B91" s="5">
        <v>45792</v>
      </c>
      <c r="C91">
        <v>3</v>
      </c>
      <c r="D91" t="s">
        <v>19</v>
      </c>
      <c r="E91" s="16">
        <v>128292</v>
      </c>
      <c r="F91" t="s">
        <v>23</v>
      </c>
      <c r="G91" t="s">
        <v>24</v>
      </c>
      <c r="H91" s="13">
        <v>0.83333333333333337</v>
      </c>
      <c r="I91" s="16">
        <v>4</v>
      </c>
      <c r="J91" s="16">
        <v>0</v>
      </c>
      <c r="K91" s="16">
        <v>0</v>
      </c>
      <c r="L91" s="16">
        <f t="shared" si="13"/>
        <v>4</v>
      </c>
      <c r="M91" s="20">
        <f t="shared" si="8"/>
        <v>3.1178873195522716E-5</v>
      </c>
      <c r="N91" s="16">
        <v>7</v>
      </c>
      <c r="O91" s="16">
        <v>0</v>
      </c>
      <c r="P91" s="16">
        <v>0</v>
      </c>
      <c r="Q91" s="16">
        <f t="shared" si="11"/>
        <v>7</v>
      </c>
      <c r="R91" s="19">
        <f t="shared" si="12"/>
        <v>5.4563028092164749E-5</v>
      </c>
      <c r="S91" s="17">
        <f t="shared" ref="S91:S123" si="14">(Q91-L91)/Q91</f>
        <v>0.42857142857142855</v>
      </c>
    </row>
    <row r="92" spans="1:19" x14ac:dyDescent="0.3">
      <c r="A92" t="s">
        <v>161</v>
      </c>
      <c r="B92" s="5">
        <v>45793</v>
      </c>
      <c r="C92">
        <v>3</v>
      </c>
      <c r="D92" t="s">
        <v>19</v>
      </c>
      <c r="E92" s="16">
        <v>128294</v>
      </c>
      <c r="F92" t="s">
        <v>20</v>
      </c>
      <c r="G92" t="s">
        <v>21</v>
      </c>
      <c r="H92" s="13">
        <v>0.66666666666666663</v>
      </c>
      <c r="I92" s="16">
        <v>3</v>
      </c>
      <c r="J92" s="16">
        <v>2</v>
      </c>
      <c r="K92" s="16">
        <v>0</v>
      </c>
      <c r="L92" s="16">
        <f t="shared" si="13"/>
        <v>5</v>
      </c>
      <c r="M92" s="20">
        <f t="shared" si="8"/>
        <v>3.8972983927541431E-5</v>
      </c>
      <c r="N92" s="16">
        <v>8</v>
      </c>
      <c r="O92" s="16">
        <v>3</v>
      </c>
      <c r="P92" s="16">
        <v>1</v>
      </c>
      <c r="Q92" s="16">
        <f t="shared" si="11"/>
        <v>12</v>
      </c>
      <c r="R92" s="19">
        <f t="shared" si="12"/>
        <v>9.3535161426099421E-5</v>
      </c>
      <c r="S92" s="17">
        <f t="shared" si="14"/>
        <v>0.58333333333333337</v>
      </c>
    </row>
    <row r="93" spans="1:19" x14ac:dyDescent="0.3">
      <c r="A93" t="s">
        <v>161</v>
      </c>
      <c r="B93" s="5">
        <v>45795</v>
      </c>
      <c r="C93">
        <v>3</v>
      </c>
      <c r="D93" t="s">
        <v>19</v>
      </c>
      <c r="E93" s="16">
        <v>128282</v>
      </c>
      <c r="F93" t="s">
        <v>20</v>
      </c>
      <c r="G93" t="s">
        <v>21</v>
      </c>
      <c r="H93" s="13">
        <v>0.41666666666666669</v>
      </c>
      <c r="I93" s="16">
        <v>12</v>
      </c>
      <c r="J93" s="16">
        <v>4</v>
      </c>
      <c r="K93" s="16">
        <v>2</v>
      </c>
      <c r="L93" s="16">
        <f t="shared" si="13"/>
        <v>18</v>
      </c>
      <c r="M93" s="20">
        <f t="shared" si="8"/>
        <v>1.4031586660638281E-4</v>
      </c>
      <c r="N93" s="16">
        <v>16</v>
      </c>
      <c r="O93" s="16">
        <v>6</v>
      </c>
      <c r="P93" s="16">
        <v>2</v>
      </c>
      <c r="Q93" s="16">
        <f t="shared" si="11"/>
        <v>24</v>
      </c>
      <c r="R93" s="19">
        <f t="shared" si="12"/>
        <v>1.8708782214184376E-4</v>
      </c>
      <c r="S93" s="17">
        <f t="shared" si="14"/>
        <v>0.25</v>
      </c>
    </row>
    <row r="94" spans="1:19" x14ac:dyDescent="0.3">
      <c r="A94" t="s">
        <v>161</v>
      </c>
      <c r="B94" s="5">
        <v>45796</v>
      </c>
      <c r="C94">
        <v>4</v>
      </c>
      <c r="D94" t="s">
        <v>19</v>
      </c>
      <c r="E94" s="16">
        <v>128279</v>
      </c>
      <c r="F94" t="s">
        <v>20</v>
      </c>
      <c r="G94" t="s">
        <v>21</v>
      </c>
      <c r="H94" s="13">
        <v>0.45833333333333331</v>
      </c>
      <c r="I94" s="16">
        <v>2</v>
      </c>
      <c r="J94" s="16">
        <v>0</v>
      </c>
      <c r="K94" s="16">
        <v>0</v>
      </c>
      <c r="L94" s="16">
        <f t="shared" si="13"/>
        <v>2</v>
      </c>
      <c r="M94" s="20">
        <f t="shared" si="8"/>
        <v>1.5591016456317869E-5</v>
      </c>
      <c r="N94" s="16">
        <v>2</v>
      </c>
      <c r="O94" s="16">
        <v>0</v>
      </c>
      <c r="P94" s="16">
        <v>0</v>
      </c>
      <c r="Q94" s="16">
        <f t="shared" si="11"/>
        <v>2</v>
      </c>
      <c r="R94" s="19">
        <f t="shared" si="12"/>
        <v>1.5591016456317869E-5</v>
      </c>
      <c r="S94" s="17">
        <f t="shared" si="14"/>
        <v>0</v>
      </c>
    </row>
    <row r="95" spans="1:19" x14ac:dyDescent="0.3">
      <c r="A95" t="s">
        <v>161</v>
      </c>
      <c r="B95" s="5">
        <v>45798</v>
      </c>
      <c r="C95">
        <v>4</v>
      </c>
      <c r="D95" t="s">
        <v>19</v>
      </c>
      <c r="E95" s="16">
        <v>128272</v>
      </c>
      <c r="F95" t="s">
        <v>20</v>
      </c>
      <c r="G95" t="s">
        <v>21</v>
      </c>
      <c r="H95" s="13">
        <v>0.41666666666666669</v>
      </c>
      <c r="I95" s="16">
        <v>8</v>
      </c>
      <c r="J95" s="16">
        <v>2</v>
      </c>
      <c r="K95" s="16">
        <v>0</v>
      </c>
      <c r="L95" s="16">
        <f t="shared" si="13"/>
        <v>10</v>
      </c>
      <c r="M95" s="20">
        <f t="shared" si="8"/>
        <v>7.7959336410128477E-5</v>
      </c>
      <c r="N95" s="16">
        <v>9</v>
      </c>
      <c r="O95" s="16">
        <v>2</v>
      </c>
      <c r="P95" s="16">
        <v>2</v>
      </c>
      <c r="Q95" s="16">
        <f t="shared" si="11"/>
        <v>13</v>
      </c>
      <c r="R95" s="19">
        <f t="shared" si="12"/>
        <v>1.0134713733316702E-4</v>
      </c>
      <c r="S95" s="17">
        <f t="shared" si="14"/>
        <v>0.23076923076923078</v>
      </c>
    </row>
    <row r="96" spans="1:19" x14ac:dyDescent="0.3">
      <c r="A96" t="s">
        <v>161</v>
      </c>
      <c r="B96" s="5">
        <v>45799</v>
      </c>
      <c r="C96">
        <v>4</v>
      </c>
      <c r="D96" t="s">
        <v>19</v>
      </c>
      <c r="E96" s="16">
        <v>128263</v>
      </c>
      <c r="F96" t="s">
        <v>23</v>
      </c>
      <c r="G96" t="s">
        <v>24</v>
      </c>
      <c r="H96" s="13">
        <v>0.83333333333333337</v>
      </c>
      <c r="I96" s="16">
        <v>6</v>
      </c>
      <c r="J96" s="16">
        <v>0</v>
      </c>
      <c r="K96" s="16">
        <v>1</v>
      </c>
      <c r="L96" s="16">
        <f t="shared" si="13"/>
        <v>7</v>
      </c>
      <c r="M96" s="20">
        <f t="shared" si="8"/>
        <v>5.4575364680383275E-5</v>
      </c>
      <c r="N96" s="16">
        <v>7</v>
      </c>
      <c r="O96" s="16">
        <v>0</v>
      </c>
      <c r="P96" s="16">
        <v>2</v>
      </c>
      <c r="Q96" s="16">
        <f t="shared" si="11"/>
        <v>9</v>
      </c>
      <c r="R96" s="19">
        <f t="shared" si="12"/>
        <v>7.0168326017635641E-5</v>
      </c>
      <c r="S96" s="17">
        <f t="shared" si="14"/>
        <v>0.22222222222222221</v>
      </c>
    </row>
    <row r="97" spans="1:19" x14ac:dyDescent="0.3">
      <c r="A97" t="s">
        <v>161</v>
      </c>
      <c r="B97" s="5">
        <v>45800</v>
      </c>
      <c r="C97">
        <v>4</v>
      </c>
      <c r="D97" t="s">
        <v>19</v>
      </c>
      <c r="E97" s="16">
        <v>128298</v>
      </c>
      <c r="F97" t="s">
        <v>23</v>
      </c>
      <c r="G97" t="s">
        <v>24</v>
      </c>
      <c r="H97" s="13">
        <v>0.54166666666666663</v>
      </c>
      <c r="I97" s="16">
        <v>6</v>
      </c>
      <c r="J97" s="16">
        <v>1</v>
      </c>
      <c r="K97" s="16">
        <v>0</v>
      </c>
      <c r="L97" s="16">
        <f t="shared" si="13"/>
        <v>7</v>
      </c>
      <c r="M97" s="20">
        <f t="shared" si="8"/>
        <v>5.4560476390902427E-5</v>
      </c>
      <c r="N97" s="16">
        <v>7</v>
      </c>
      <c r="O97" s="16">
        <v>1</v>
      </c>
      <c r="P97" s="16">
        <v>0</v>
      </c>
      <c r="Q97" s="16">
        <f t="shared" si="11"/>
        <v>8</v>
      </c>
      <c r="R97" s="19">
        <f t="shared" si="12"/>
        <v>6.2354830161031355E-5</v>
      </c>
      <c r="S97" s="17">
        <f t="shared" si="14"/>
        <v>0.125</v>
      </c>
    </row>
    <row r="98" spans="1:19" x14ac:dyDescent="0.3">
      <c r="A98" t="s">
        <v>161</v>
      </c>
      <c r="B98" s="5">
        <v>45801</v>
      </c>
      <c r="C98">
        <v>4</v>
      </c>
      <c r="D98" t="s">
        <v>19</v>
      </c>
      <c r="E98" s="16">
        <v>128301</v>
      </c>
      <c r="F98" t="s">
        <v>23</v>
      </c>
      <c r="G98" t="s">
        <v>24</v>
      </c>
      <c r="H98" s="13">
        <v>0.5</v>
      </c>
      <c r="I98" s="16">
        <v>8</v>
      </c>
      <c r="J98" s="16">
        <v>1</v>
      </c>
      <c r="K98" s="16">
        <v>0</v>
      </c>
      <c r="L98" s="16">
        <f t="shared" si="13"/>
        <v>9</v>
      </c>
      <c r="M98" s="20">
        <f t="shared" ref="M98:M129" si="15">(L98/E98)</f>
        <v>7.0147543666845935E-5</v>
      </c>
      <c r="N98" s="16">
        <v>8</v>
      </c>
      <c r="O98" s="16">
        <v>1</v>
      </c>
      <c r="P98" s="16">
        <v>0</v>
      </c>
      <c r="Q98" s="16">
        <f t="shared" si="11"/>
        <v>9</v>
      </c>
      <c r="R98" s="19">
        <f t="shared" si="12"/>
        <v>7.0147543666845935E-5</v>
      </c>
      <c r="S98" s="17">
        <f t="shared" si="14"/>
        <v>0</v>
      </c>
    </row>
    <row r="99" spans="1:19" x14ac:dyDescent="0.3">
      <c r="A99" t="s">
        <v>161</v>
      </c>
      <c r="B99" s="5">
        <v>45803</v>
      </c>
      <c r="C99">
        <v>5</v>
      </c>
      <c r="D99" t="s">
        <v>19</v>
      </c>
      <c r="E99" s="16">
        <v>128291</v>
      </c>
      <c r="F99" t="s">
        <v>23</v>
      </c>
      <c r="G99" t="s">
        <v>24</v>
      </c>
      <c r="H99" s="13">
        <v>0.54166666666666663</v>
      </c>
      <c r="I99" s="16">
        <v>7</v>
      </c>
      <c r="J99" s="16">
        <v>1</v>
      </c>
      <c r="K99" s="16">
        <v>0</v>
      </c>
      <c r="L99" s="16">
        <f t="shared" si="13"/>
        <v>8</v>
      </c>
      <c r="M99" s="20">
        <f t="shared" si="15"/>
        <v>6.2358232455901033E-5</v>
      </c>
      <c r="N99" s="16">
        <v>13</v>
      </c>
      <c r="O99" s="16">
        <v>1</v>
      </c>
      <c r="P99" s="16">
        <v>0</v>
      </c>
      <c r="Q99" s="16">
        <f t="shared" si="11"/>
        <v>14</v>
      </c>
      <c r="R99" s="19">
        <f t="shared" si="12"/>
        <v>1.0912690679782682E-4</v>
      </c>
      <c r="S99" s="17">
        <f t="shared" si="14"/>
        <v>0.42857142857142855</v>
      </c>
    </row>
    <row r="100" spans="1:19" x14ac:dyDescent="0.3">
      <c r="A100" t="s">
        <v>161</v>
      </c>
      <c r="B100" s="5">
        <v>45804</v>
      </c>
      <c r="C100">
        <v>5</v>
      </c>
      <c r="D100" t="s">
        <v>19</v>
      </c>
      <c r="E100" s="16">
        <v>128289</v>
      </c>
      <c r="F100" t="s">
        <v>20</v>
      </c>
      <c r="G100" t="s">
        <v>21</v>
      </c>
      <c r="H100" s="13">
        <v>0.54166666666666663</v>
      </c>
      <c r="I100" s="16">
        <v>3</v>
      </c>
      <c r="J100" s="16">
        <v>1</v>
      </c>
      <c r="K100" s="16">
        <v>0</v>
      </c>
      <c r="L100" s="16">
        <f t="shared" si="13"/>
        <v>4</v>
      </c>
      <c r="M100" s="20">
        <f t="shared" si="15"/>
        <v>3.1179602304172609E-5</v>
      </c>
      <c r="N100" s="16">
        <v>3</v>
      </c>
      <c r="O100" s="16">
        <v>1</v>
      </c>
      <c r="P100" s="16">
        <v>0</v>
      </c>
      <c r="Q100" s="16">
        <f t="shared" si="11"/>
        <v>4</v>
      </c>
      <c r="R100" s="19">
        <f t="shared" si="12"/>
        <v>3.1179602304172609E-5</v>
      </c>
      <c r="S100" s="17">
        <f t="shared" si="14"/>
        <v>0</v>
      </c>
    </row>
    <row r="101" spans="1:19" x14ac:dyDescent="0.3">
      <c r="A101" t="s">
        <v>161</v>
      </c>
      <c r="B101" s="5">
        <v>45805</v>
      </c>
      <c r="C101">
        <v>5</v>
      </c>
      <c r="D101" t="s">
        <v>19</v>
      </c>
      <c r="E101" s="16">
        <v>128292</v>
      </c>
      <c r="F101" t="s">
        <v>23</v>
      </c>
      <c r="G101" t="s">
        <v>24</v>
      </c>
      <c r="H101" s="13">
        <v>0.58333333333333337</v>
      </c>
      <c r="I101" s="16">
        <v>1</v>
      </c>
      <c r="J101" s="16">
        <v>0</v>
      </c>
      <c r="K101" s="16">
        <v>0</v>
      </c>
      <c r="L101" s="16">
        <f t="shared" si="13"/>
        <v>1</v>
      </c>
      <c r="M101" s="20">
        <f t="shared" si="15"/>
        <v>7.794718298880679E-6</v>
      </c>
      <c r="N101" s="16">
        <v>2</v>
      </c>
      <c r="O101" s="16">
        <v>0</v>
      </c>
      <c r="P101" s="16">
        <v>0</v>
      </c>
      <c r="Q101" s="16">
        <f t="shared" si="11"/>
        <v>2</v>
      </c>
      <c r="R101" s="19">
        <f t="shared" si="12"/>
        <v>1.5589436597761358E-5</v>
      </c>
      <c r="S101" s="17">
        <f t="shared" si="14"/>
        <v>0.5</v>
      </c>
    </row>
    <row r="102" spans="1:19" x14ac:dyDescent="0.3">
      <c r="A102" t="s">
        <v>161</v>
      </c>
      <c r="B102" s="5">
        <v>45806</v>
      </c>
      <c r="C102">
        <v>5</v>
      </c>
      <c r="D102" t="s">
        <v>19</v>
      </c>
      <c r="E102" s="16">
        <v>128287</v>
      </c>
      <c r="F102" t="s">
        <v>23</v>
      </c>
      <c r="G102" t="s">
        <v>21</v>
      </c>
      <c r="H102" s="13">
        <v>0.54166666666666663</v>
      </c>
      <c r="I102" s="16">
        <v>1</v>
      </c>
      <c r="J102" s="16">
        <v>1</v>
      </c>
      <c r="K102" s="16">
        <v>0</v>
      </c>
      <c r="L102" s="16">
        <f t="shared" si="13"/>
        <v>2</v>
      </c>
      <c r="M102" s="20">
        <f t="shared" si="15"/>
        <v>1.55900441977753E-5</v>
      </c>
      <c r="N102" s="16">
        <v>2</v>
      </c>
      <c r="O102" s="16">
        <v>1</v>
      </c>
      <c r="P102" s="16">
        <v>0</v>
      </c>
      <c r="Q102" s="16">
        <f t="shared" si="11"/>
        <v>3</v>
      </c>
      <c r="R102" s="19">
        <f t="shared" si="12"/>
        <v>2.338506629666295E-5</v>
      </c>
      <c r="S102" s="17">
        <f t="shared" si="14"/>
        <v>0.33333333333333331</v>
      </c>
    </row>
    <row r="103" spans="1:19" x14ac:dyDescent="0.3">
      <c r="A103" t="s">
        <v>161</v>
      </c>
      <c r="B103" s="5">
        <v>45806</v>
      </c>
      <c r="C103">
        <v>5</v>
      </c>
      <c r="D103" t="s">
        <v>19</v>
      </c>
      <c r="E103" s="16">
        <v>128287</v>
      </c>
      <c r="F103" t="s">
        <v>20</v>
      </c>
      <c r="G103" t="s">
        <v>24</v>
      </c>
      <c r="H103" s="13">
        <v>0.75</v>
      </c>
      <c r="I103" s="16">
        <v>1</v>
      </c>
      <c r="J103" s="16">
        <v>3</v>
      </c>
      <c r="K103" s="16">
        <v>0</v>
      </c>
      <c r="L103" s="16">
        <f t="shared" si="13"/>
        <v>4</v>
      </c>
      <c r="M103" s="20">
        <f t="shared" si="15"/>
        <v>3.11800883955506E-5</v>
      </c>
      <c r="N103" s="16">
        <v>1</v>
      </c>
      <c r="O103" s="16">
        <v>3</v>
      </c>
      <c r="P103" s="16">
        <v>0</v>
      </c>
      <c r="Q103" s="16">
        <f t="shared" si="11"/>
        <v>4</v>
      </c>
      <c r="R103" s="19">
        <f t="shared" ref="R103:R133" si="16">Q103/E103</f>
        <v>3.11800883955506E-5</v>
      </c>
      <c r="S103" s="17">
        <f t="shared" si="14"/>
        <v>0</v>
      </c>
    </row>
    <row r="104" spans="1:19" x14ac:dyDescent="0.3">
      <c r="A104" t="s">
        <v>161</v>
      </c>
      <c r="B104" s="5">
        <v>45808</v>
      </c>
      <c r="C104">
        <v>5</v>
      </c>
      <c r="D104" t="s">
        <v>19</v>
      </c>
      <c r="E104" s="16">
        <v>128273</v>
      </c>
      <c r="F104" t="s">
        <v>20</v>
      </c>
      <c r="G104" t="s">
        <v>21</v>
      </c>
      <c r="H104" s="13">
        <v>0.45833333333333331</v>
      </c>
      <c r="I104" s="16">
        <v>2</v>
      </c>
      <c r="J104" s="16">
        <v>1</v>
      </c>
      <c r="K104" s="16">
        <v>0</v>
      </c>
      <c r="L104" s="16">
        <f t="shared" si="13"/>
        <v>3</v>
      </c>
      <c r="M104" s="20">
        <f t="shared" si="15"/>
        <v>2.3387618594715956E-5</v>
      </c>
      <c r="N104" s="16">
        <v>2</v>
      </c>
      <c r="O104" s="16">
        <v>1</v>
      </c>
      <c r="P104" s="16">
        <v>0</v>
      </c>
      <c r="Q104" s="16">
        <f t="shared" si="11"/>
        <v>3</v>
      </c>
      <c r="R104" s="19">
        <f t="shared" si="16"/>
        <v>2.3387618594715956E-5</v>
      </c>
      <c r="S104" s="17">
        <f t="shared" si="14"/>
        <v>0</v>
      </c>
    </row>
    <row r="105" spans="1:19" x14ac:dyDescent="0.3">
      <c r="A105" t="s">
        <v>161</v>
      </c>
      <c r="B105" s="5">
        <v>45808</v>
      </c>
      <c r="C105">
        <v>5</v>
      </c>
      <c r="D105" t="s">
        <v>19</v>
      </c>
      <c r="E105" s="16">
        <v>128273</v>
      </c>
      <c r="F105" t="s">
        <v>20</v>
      </c>
      <c r="G105" t="s">
        <v>21</v>
      </c>
      <c r="H105" s="13">
        <v>0.45833333333333331</v>
      </c>
      <c r="I105" s="16">
        <v>3</v>
      </c>
      <c r="J105" s="16">
        <v>1</v>
      </c>
      <c r="K105" s="16">
        <v>0</v>
      </c>
      <c r="L105" s="16">
        <f t="shared" si="13"/>
        <v>4</v>
      </c>
      <c r="M105" s="20">
        <f t="shared" si="15"/>
        <v>3.1183491459621279E-5</v>
      </c>
      <c r="N105" s="16">
        <v>4</v>
      </c>
      <c r="O105" s="16">
        <v>1</v>
      </c>
      <c r="P105" s="16">
        <v>0</v>
      </c>
      <c r="Q105" s="16">
        <f t="shared" si="11"/>
        <v>5</v>
      </c>
      <c r="R105" s="19">
        <f t="shared" si="16"/>
        <v>3.8979364324526596E-5</v>
      </c>
      <c r="S105" s="17">
        <f t="shared" si="14"/>
        <v>0.2</v>
      </c>
    </row>
    <row r="106" spans="1:19" x14ac:dyDescent="0.3">
      <c r="A106" t="s">
        <v>161</v>
      </c>
      <c r="B106" s="5">
        <v>45808</v>
      </c>
      <c r="C106">
        <v>5</v>
      </c>
      <c r="D106" t="s">
        <v>19</v>
      </c>
      <c r="E106" s="16">
        <v>128270</v>
      </c>
      <c r="F106" t="s">
        <v>23</v>
      </c>
      <c r="G106" t="s">
        <v>24</v>
      </c>
      <c r="H106" s="13">
        <v>0.875</v>
      </c>
      <c r="I106" s="16">
        <v>7</v>
      </c>
      <c r="J106" s="16">
        <v>2</v>
      </c>
      <c r="K106" s="16">
        <v>0</v>
      </c>
      <c r="L106" s="16">
        <f t="shared" si="13"/>
        <v>9</v>
      </c>
      <c r="M106" s="20">
        <f t="shared" si="15"/>
        <v>7.016449676463709E-5</v>
      </c>
      <c r="N106" s="16">
        <v>7</v>
      </c>
      <c r="O106" s="16">
        <v>3</v>
      </c>
      <c r="P106" s="16">
        <v>0</v>
      </c>
      <c r="Q106" s="16">
        <f t="shared" si="11"/>
        <v>10</v>
      </c>
      <c r="R106" s="19">
        <f t="shared" si="16"/>
        <v>7.7960551960707885E-5</v>
      </c>
      <c r="S106" s="17">
        <f t="shared" si="14"/>
        <v>0.1</v>
      </c>
    </row>
    <row r="107" spans="1:19" x14ac:dyDescent="0.3">
      <c r="A107" t="s">
        <v>161</v>
      </c>
      <c r="B107" s="5">
        <v>45811</v>
      </c>
      <c r="C107">
        <v>6</v>
      </c>
      <c r="D107" t="s">
        <v>70</v>
      </c>
      <c r="E107" s="16">
        <v>128260</v>
      </c>
      <c r="F107" t="s">
        <v>23</v>
      </c>
      <c r="G107" t="s">
        <v>24</v>
      </c>
      <c r="H107" s="13">
        <v>0.45833333333333331</v>
      </c>
      <c r="I107" s="16">
        <v>0</v>
      </c>
      <c r="J107" s="16">
        <v>0</v>
      </c>
      <c r="K107" s="16">
        <v>0</v>
      </c>
      <c r="L107" s="16">
        <f t="shared" si="13"/>
        <v>0</v>
      </c>
      <c r="M107" s="20">
        <f t="shared" si="15"/>
        <v>0</v>
      </c>
      <c r="N107" s="16">
        <v>1</v>
      </c>
      <c r="O107" s="16">
        <v>0</v>
      </c>
      <c r="P107" s="16">
        <v>0</v>
      </c>
      <c r="Q107" s="16">
        <f t="shared" si="11"/>
        <v>1</v>
      </c>
      <c r="R107" s="19">
        <f t="shared" si="16"/>
        <v>7.7966630282239203E-6</v>
      </c>
      <c r="S107" s="17">
        <f t="shared" si="14"/>
        <v>1</v>
      </c>
    </row>
    <row r="108" spans="1:19" x14ac:dyDescent="0.3">
      <c r="A108" t="s">
        <v>161</v>
      </c>
      <c r="B108" s="5">
        <v>45811</v>
      </c>
      <c r="C108">
        <v>6</v>
      </c>
      <c r="D108" t="s">
        <v>70</v>
      </c>
      <c r="E108" s="16">
        <v>128260</v>
      </c>
      <c r="F108" t="s">
        <v>23</v>
      </c>
      <c r="G108" t="s">
        <v>24</v>
      </c>
      <c r="H108" s="13">
        <v>0.54166666666666663</v>
      </c>
      <c r="I108" s="16">
        <v>2</v>
      </c>
      <c r="J108" s="16">
        <v>0</v>
      </c>
      <c r="K108" s="16">
        <v>0</v>
      </c>
      <c r="L108" s="16">
        <f t="shared" si="13"/>
        <v>2</v>
      </c>
      <c r="M108" s="20">
        <f t="shared" si="15"/>
        <v>1.5593326056447841E-5</v>
      </c>
      <c r="N108" s="16">
        <v>3</v>
      </c>
      <c r="O108" s="16">
        <v>0</v>
      </c>
      <c r="P108" s="16">
        <v>0</v>
      </c>
      <c r="Q108" s="16">
        <f t="shared" si="11"/>
        <v>3</v>
      </c>
      <c r="R108" s="19">
        <f t="shared" si="16"/>
        <v>2.3389989084671759E-5</v>
      </c>
      <c r="S108" s="17">
        <f t="shared" si="14"/>
        <v>0.33333333333333331</v>
      </c>
    </row>
    <row r="109" spans="1:19" x14ac:dyDescent="0.3">
      <c r="A109" t="s">
        <v>161</v>
      </c>
      <c r="B109" s="5">
        <v>45811</v>
      </c>
      <c r="C109">
        <v>6</v>
      </c>
      <c r="D109" t="s">
        <v>70</v>
      </c>
      <c r="E109" s="16">
        <v>128260</v>
      </c>
      <c r="F109" t="s">
        <v>23</v>
      </c>
      <c r="G109" t="s">
        <v>24</v>
      </c>
      <c r="H109" s="13">
        <v>0.70833333333333337</v>
      </c>
      <c r="I109" s="16">
        <v>6</v>
      </c>
      <c r="J109" s="16">
        <v>0</v>
      </c>
      <c r="K109" s="16">
        <v>0</v>
      </c>
      <c r="L109" s="16">
        <f t="shared" si="13"/>
        <v>6</v>
      </c>
      <c r="M109" s="20">
        <f t="shared" si="15"/>
        <v>4.6779978169343519E-5</v>
      </c>
      <c r="N109" s="16">
        <v>11</v>
      </c>
      <c r="O109" s="16">
        <v>0</v>
      </c>
      <c r="P109" s="16">
        <v>1</v>
      </c>
      <c r="Q109" s="16">
        <f t="shared" si="11"/>
        <v>12</v>
      </c>
      <c r="R109" s="19">
        <f t="shared" si="16"/>
        <v>9.3559956338687037E-5</v>
      </c>
      <c r="S109" s="17">
        <f t="shared" si="14"/>
        <v>0.5</v>
      </c>
    </row>
    <row r="110" spans="1:19" x14ac:dyDescent="0.3">
      <c r="A110" t="s">
        <v>161</v>
      </c>
      <c r="B110" s="5">
        <v>45817</v>
      </c>
      <c r="C110">
        <v>7</v>
      </c>
      <c r="D110" t="s">
        <v>70</v>
      </c>
      <c r="E110" s="16">
        <v>128242</v>
      </c>
      <c r="F110" t="s">
        <v>20</v>
      </c>
      <c r="G110" t="s">
        <v>21</v>
      </c>
      <c r="H110" s="13">
        <v>0.70833333333333337</v>
      </c>
      <c r="I110" s="16">
        <v>5</v>
      </c>
      <c r="J110" s="16">
        <v>2</v>
      </c>
      <c r="K110" s="16">
        <v>0</v>
      </c>
      <c r="L110" s="16">
        <f t="shared" si="13"/>
        <v>7</v>
      </c>
      <c r="M110" s="20">
        <f t="shared" si="15"/>
        <v>5.458430155487282E-5</v>
      </c>
      <c r="N110" s="16">
        <v>5</v>
      </c>
      <c r="O110" s="16">
        <v>2</v>
      </c>
      <c r="P110" s="16">
        <v>0</v>
      </c>
      <c r="Q110" s="16">
        <f t="shared" si="11"/>
        <v>7</v>
      </c>
      <c r="R110" s="19">
        <f t="shared" si="16"/>
        <v>5.458430155487282E-5</v>
      </c>
      <c r="S110" s="17">
        <f t="shared" si="14"/>
        <v>0</v>
      </c>
    </row>
    <row r="111" spans="1:19" x14ac:dyDescent="0.3">
      <c r="A111" t="s">
        <v>161</v>
      </c>
      <c r="B111" s="5">
        <v>45818</v>
      </c>
      <c r="C111">
        <v>7</v>
      </c>
      <c r="D111" t="s">
        <v>70</v>
      </c>
      <c r="E111" s="16">
        <v>128238</v>
      </c>
      <c r="F111" t="s">
        <v>23</v>
      </c>
      <c r="G111" t="s">
        <v>24</v>
      </c>
      <c r="H111" s="13">
        <v>0.70833333333333337</v>
      </c>
      <c r="I111" s="16">
        <v>7</v>
      </c>
      <c r="J111" s="16">
        <v>2</v>
      </c>
      <c r="K111" s="16">
        <v>0</v>
      </c>
      <c r="L111" s="16">
        <f t="shared" si="13"/>
        <v>9</v>
      </c>
      <c r="M111" s="20">
        <f t="shared" si="15"/>
        <v>7.0182005333832402E-5</v>
      </c>
      <c r="N111" s="16">
        <v>7</v>
      </c>
      <c r="O111" s="16">
        <v>2</v>
      </c>
      <c r="P111" s="16">
        <v>0</v>
      </c>
      <c r="Q111" s="16">
        <f t="shared" si="11"/>
        <v>9</v>
      </c>
      <c r="R111" s="19">
        <f t="shared" si="16"/>
        <v>7.0182005333832402E-5</v>
      </c>
      <c r="S111" s="17">
        <f t="shared" si="14"/>
        <v>0</v>
      </c>
    </row>
    <row r="112" spans="1:19" x14ac:dyDescent="0.3">
      <c r="A112" t="s">
        <v>161</v>
      </c>
      <c r="B112" s="5">
        <v>45819</v>
      </c>
      <c r="C112">
        <v>7</v>
      </c>
      <c r="D112" t="s">
        <v>70</v>
      </c>
      <c r="E112" s="16">
        <v>128233</v>
      </c>
      <c r="F112" t="s">
        <v>20</v>
      </c>
      <c r="G112" t="s">
        <v>21</v>
      </c>
      <c r="H112" s="13">
        <v>0.5</v>
      </c>
      <c r="I112" s="16">
        <v>5</v>
      </c>
      <c r="J112" s="16">
        <v>1</v>
      </c>
      <c r="K112" s="16">
        <v>0</v>
      </c>
      <c r="L112" s="16">
        <f t="shared" si="13"/>
        <v>6</v>
      </c>
      <c r="M112" s="20">
        <f t="shared" si="15"/>
        <v>4.6789827891416407E-5</v>
      </c>
      <c r="N112" s="16">
        <v>7</v>
      </c>
      <c r="O112" s="16">
        <v>1</v>
      </c>
      <c r="P112" s="16">
        <v>0</v>
      </c>
      <c r="Q112" s="16">
        <f t="shared" si="11"/>
        <v>8</v>
      </c>
      <c r="R112" s="19">
        <f t="shared" si="16"/>
        <v>6.238643718855521E-5</v>
      </c>
      <c r="S112" s="17">
        <f t="shared" si="14"/>
        <v>0.25</v>
      </c>
    </row>
    <row r="113" spans="1:19" x14ac:dyDescent="0.3">
      <c r="A113" t="s">
        <v>161</v>
      </c>
      <c r="B113" s="5">
        <v>45821</v>
      </c>
      <c r="C113">
        <v>7</v>
      </c>
      <c r="D113" t="s">
        <v>70</v>
      </c>
      <c r="E113" s="16">
        <v>128224</v>
      </c>
      <c r="F113" t="s">
        <v>23</v>
      </c>
      <c r="G113" t="s">
        <v>24</v>
      </c>
      <c r="H113" s="13">
        <v>0.41666666666666669</v>
      </c>
      <c r="I113" s="16">
        <v>5</v>
      </c>
      <c r="J113" s="16">
        <v>0</v>
      </c>
      <c r="K113" s="16">
        <v>0</v>
      </c>
      <c r="L113" s="16">
        <f t="shared" si="13"/>
        <v>5</v>
      </c>
      <c r="M113" s="20">
        <f t="shared" si="15"/>
        <v>3.8994260044921387E-5</v>
      </c>
      <c r="N113" s="16">
        <v>5</v>
      </c>
      <c r="O113" s="16">
        <v>1</v>
      </c>
      <c r="P113" s="16">
        <v>0</v>
      </c>
      <c r="Q113" s="16">
        <f t="shared" si="11"/>
        <v>6</v>
      </c>
      <c r="R113" s="19">
        <f t="shared" si="16"/>
        <v>4.6793112053905662E-5</v>
      </c>
      <c r="S113" s="17">
        <f t="shared" si="14"/>
        <v>0.16666666666666666</v>
      </c>
    </row>
    <row r="114" spans="1:19" x14ac:dyDescent="0.3">
      <c r="A114" t="s">
        <v>161</v>
      </c>
      <c r="B114" s="5">
        <v>45822</v>
      </c>
      <c r="C114">
        <v>7</v>
      </c>
      <c r="D114" t="s">
        <v>70</v>
      </c>
      <c r="E114" s="16">
        <v>128216</v>
      </c>
      <c r="F114" t="s">
        <v>23</v>
      </c>
      <c r="G114" t="s">
        <v>24</v>
      </c>
      <c r="H114" s="13">
        <v>0.75</v>
      </c>
      <c r="I114" s="16">
        <v>4</v>
      </c>
      <c r="J114" s="16">
        <v>0</v>
      </c>
      <c r="K114" s="16">
        <v>0</v>
      </c>
      <c r="L114" s="16">
        <f t="shared" si="13"/>
        <v>4</v>
      </c>
      <c r="M114" s="20">
        <f t="shared" si="15"/>
        <v>3.1197354464341423E-5</v>
      </c>
      <c r="N114" s="16">
        <v>6</v>
      </c>
      <c r="O114" s="16">
        <v>0</v>
      </c>
      <c r="P114" s="16">
        <v>0</v>
      </c>
      <c r="Q114" s="16">
        <f t="shared" si="11"/>
        <v>6</v>
      </c>
      <c r="R114" s="19">
        <f t="shared" si="16"/>
        <v>4.6796031696512138E-5</v>
      </c>
      <c r="S114" s="17">
        <f t="shared" si="14"/>
        <v>0.33333333333333331</v>
      </c>
    </row>
    <row r="115" spans="1:19" x14ac:dyDescent="0.3">
      <c r="A115" t="s">
        <v>161</v>
      </c>
      <c r="B115" s="5">
        <v>45823</v>
      </c>
      <c r="C115">
        <v>7</v>
      </c>
      <c r="D115" t="s">
        <v>70</v>
      </c>
      <c r="E115" s="16">
        <v>128212</v>
      </c>
      <c r="F115" t="s">
        <v>20</v>
      </c>
      <c r="G115" t="s">
        <v>21</v>
      </c>
      <c r="H115" s="13">
        <v>0.41666666666666669</v>
      </c>
      <c r="I115" s="16">
        <v>4</v>
      </c>
      <c r="J115" s="16">
        <v>1</v>
      </c>
      <c r="K115" s="16">
        <v>0</v>
      </c>
      <c r="L115" s="16">
        <f t="shared" si="13"/>
        <v>5</v>
      </c>
      <c r="M115" s="20">
        <f t="shared" si="15"/>
        <v>3.8997909712039436E-5</v>
      </c>
      <c r="N115" s="16">
        <v>4</v>
      </c>
      <c r="O115" s="16">
        <v>1</v>
      </c>
      <c r="P115" s="16">
        <v>0</v>
      </c>
      <c r="Q115" s="16">
        <f t="shared" si="11"/>
        <v>5</v>
      </c>
      <c r="R115" s="19">
        <f t="shared" si="16"/>
        <v>3.8997909712039436E-5</v>
      </c>
      <c r="S115" s="17">
        <f t="shared" si="14"/>
        <v>0</v>
      </c>
    </row>
    <row r="116" spans="1:19" x14ac:dyDescent="0.3">
      <c r="A116" t="s">
        <v>161</v>
      </c>
      <c r="B116" s="5">
        <v>45824</v>
      </c>
      <c r="C116">
        <v>8</v>
      </c>
      <c r="D116" t="s">
        <v>70</v>
      </c>
      <c r="E116" s="16">
        <v>128211</v>
      </c>
      <c r="F116" t="s">
        <v>23</v>
      </c>
      <c r="G116" t="s">
        <v>24</v>
      </c>
      <c r="H116" s="13">
        <v>0.75</v>
      </c>
      <c r="I116" s="16">
        <v>7</v>
      </c>
      <c r="J116" s="16">
        <v>0</v>
      </c>
      <c r="K116" s="16">
        <v>0</v>
      </c>
      <c r="L116" s="16">
        <f t="shared" si="13"/>
        <v>7</v>
      </c>
      <c r="M116" s="20">
        <f t="shared" si="15"/>
        <v>5.45974994345259E-5</v>
      </c>
      <c r="N116" s="16">
        <v>7</v>
      </c>
      <c r="O116" s="16">
        <v>0</v>
      </c>
      <c r="P116" s="16">
        <v>0</v>
      </c>
      <c r="Q116" s="16">
        <f t="shared" si="11"/>
        <v>7</v>
      </c>
      <c r="R116" s="19">
        <f t="shared" si="16"/>
        <v>5.45974994345259E-5</v>
      </c>
      <c r="S116" s="17">
        <f t="shared" si="14"/>
        <v>0</v>
      </c>
    </row>
    <row r="117" spans="1:19" x14ac:dyDescent="0.3">
      <c r="A117" t="s">
        <v>161</v>
      </c>
      <c r="B117" s="5">
        <v>45825</v>
      </c>
      <c r="C117">
        <v>8</v>
      </c>
      <c r="D117" t="s">
        <v>70</v>
      </c>
      <c r="E117" s="16">
        <v>128205</v>
      </c>
      <c r="F117" t="s">
        <v>20</v>
      </c>
      <c r="G117" t="s">
        <v>21</v>
      </c>
      <c r="H117" s="13">
        <v>0.625</v>
      </c>
      <c r="I117" s="16">
        <v>7</v>
      </c>
      <c r="J117" s="16">
        <v>1</v>
      </c>
      <c r="K117" s="16">
        <v>0</v>
      </c>
      <c r="L117" s="16">
        <f t="shared" si="13"/>
        <v>8</v>
      </c>
      <c r="M117" s="20">
        <f t="shared" si="15"/>
        <v>6.2400062400062397E-5</v>
      </c>
      <c r="N117" s="16">
        <v>7</v>
      </c>
      <c r="O117" s="16">
        <v>1</v>
      </c>
      <c r="P117" s="16">
        <v>0</v>
      </c>
      <c r="Q117" s="16">
        <f t="shared" si="11"/>
        <v>8</v>
      </c>
      <c r="R117" s="19">
        <f t="shared" si="16"/>
        <v>6.2400062400062397E-5</v>
      </c>
      <c r="S117" s="17">
        <f t="shared" si="14"/>
        <v>0</v>
      </c>
    </row>
    <row r="118" spans="1:19" x14ac:dyDescent="0.3">
      <c r="A118" t="s">
        <v>161</v>
      </c>
      <c r="B118" s="5">
        <v>45828</v>
      </c>
      <c r="C118">
        <v>8</v>
      </c>
      <c r="D118" t="s">
        <v>70</v>
      </c>
      <c r="E118" s="16">
        <v>128194</v>
      </c>
      <c r="F118" t="s">
        <v>23</v>
      </c>
      <c r="G118" t="s">
        <v>24</v>
      </c>
      <c r="H118" s="13">
        <v>0.83333333333333337</v>
      </c>
      <c r="I118" s="16">
        <v>2</v>
      </c>
      <c r="J118" s="16">
        <v>0</v>
      </c>
      <c r="K118" s="16">
        <v>0</v>
      </c>
      <c r="L118" s="16">
        <f t="shared" si="13"/>
        <v>2</v>
      </c>
      <c r="M118" s="20">
        <f t="shared" si="15"/>
        <v>1.5601354197544347E-5</v>
      </c>
      <c r="N118" s="16">
        <v>2</v>
      </c>
      <c r="O118" s="16">
        <v>0</v>
      </c>
      <c r="P118" s="16">
        <v>1</v>
      </c>
      <c r="Q118" s="16">
        <f t="shared" si="11"/>
        <v>3</v>
      </c>
      <c r="R118" s="19">
        <f t="shared" si="16"/>
        <v>2.3402031296316522E-5</v>
      </c>
      <c r="S118" s="17">
        <f t="shared" si="14"/>
        <v>0.33333333333333331</v>
      </c>
    </row>
    <row r="119" spans="1:19" x14ac:dyDescent="0.3">
      <c r="A119" t="s">
        <v>161</v>
      </c>
      <c r="B119" s="5">
        <v>45832</v>
      </c>
      <c r="C119">
        <v>9</v>
      </c>
      <c r="D119" t="s">
        <v>70</v>
      </c>
      <c r="E119" s="16">
        <v>128173</v>
      </c>
      <c r="F119" t="s">
        <v>23</v>
      </c>
      <c r="G119" t="s">
        <v>24</v>
      </c>
      <c r="H119" s="13">
        <v>0.54166666666666663</v>
      </c>
      <c r="I119" s="16">
        <v>11</v>
      </c>
      <c r="J119" s="16">
        <v>2</v>
      </c>
      <c r="K119" s="16">
        <v>0</v>
      </c>
      <c r="L119" s="16">
        <f t="shared" si="13"/>
        <v>13</v>
      </c>
      <c r="M119" s="20">
        <f t="shared" si="15"/>
        <v>1.0142541720955271E-4</v>
      </c>
      <c r="N119" s="16">
        <v>12</v>
      </c>
      <c r="O119" s="16">
        <v>3</v>
      </c>
      <c r="P119" s="16">
        <v>0</v>
      </c>
      <c r="Q119" s="16">
        <f t="shared" si="11"/>
        <v>15</v>
      </c>
      <c r="R119" s="19">
        <f t="shared" si="16"/>
        <v>1.1702932754948389E-4</v>
      </c>
      <c r="S119" s="17">
        <f t="shared" si="14"/>
        <v>0.13333333333333333</v>
      </c>
    </row>
    <row r="120" spans="1:19" x14ac:dyDescent="0.3">
      <c r="A120" t="s">
        <v>161</v>
      </c>
      <c r="B120" s="5">
        <v>45832</v>
      </c>
      <c r="C120">
        <v>9</v>
      </c>
      <c r="D120" t="s">
        <v>70</v>
      </c>
      <c r="E120" s="16">
        <v>128173</v>
      </c>
      <c r="F120" t="s">
        <v>23</v>
      </c>
      <c r="G120" t="s">
        <v>24</v>
      </c>
      <c r="H120" s="13">
        <v>0.625</v>
      </c>
      <c r="I120" s="16">
        <v>5</v>
      </c>
      <c r="J120" s="16">
        <v>3</v>
      </c>
      <c r="K120" s="16">
        <v>0</v>
      </c>
      <c r="L120" s="16">
        <f t="shared" si="13"/>
        <v>8</v>
      </c>
      <c r="M120" s="20">
        <f t="shared" si="15"/>
        <v>6.2415641359724747E-5</v>
      </c>
      <c r="N120" s="16">
        <v>6</v>
      </c>
      <c r="O120" s="16">
        <v>3</v>
      </c>
      <c r="P120" s="16">
        <v>0</v>
      </c>
      <c r="Q120" s="16">
        <f t="shared" si="11"/>
        <v>9</v>
      </c>
      <c r="R120" s="19">
        <f t="shared" si="16"/>
        <v>7.0217596529690345E-5</v>
      </c>
      <c r="S120" s="17">
        <f t="shared" si="14"/>
        <v>0.1111111111111111</v>
      </c>
    </row>
    <row r="121" spans="1:19" x14ac:dyDescent="0.3">
      <c r="A121" t="s">
        <v>161</v>
      </c>
      <c r="B121" s="5">
        <v>45833</v>
      </c>
      <c r="C121">
        <v>9</v>
      </c>
      <c r="D121" t="s">
        <v>70</v>
      </c>
      <c r="E121" s="16">
        <v>128165</v>
      </c>
      <c r="F121" t="s">
        <v>20</v>
      </c>
      <c r="G121" t="s">
        <v>21</v>
      </c>
      <c r="H121" s="13">
        <v>0.45833333333333331</v>
      </c>
      <c r="I121" s="16">
        <v>7</v>
      </c>
      <c r="J121" s="16">
        <v>1</v>
      </c>
      <c r="K121" s="16">
        <v>1</v>
      </c>
      <c r="L121" s="16">
        <f t="shared" si="13"/>
        <v>9</v>
      </c>
      <c r="M121" s="20">
        <f t="shared" si="15"/>
        <v>7.0221979479577107E-5</v>
      </c>
      <c r="N121" s="16">
        <v>7</v>
      </c>
      <c r="O121" s="16">
        <v>1</v>
      </c>
      <c r="P121" s="16">
        <v>1</v>
      </c>
      <c r="Q121" s="16">
        <f t="shared" si="11"/>
        <v>9</v>
      </c>
      <c r="R121" s="19">
        <f t="shared" si="16"/>
        <v>7.0221979479577107E-5</v>
      </c>
      <c r="S121" s="17">
        <f t="shared" si="14"/>
        <v>0</v>
      </c>
    </row>
    <row r="122" spans="1:19" x14ac:dyDescent="0.3">
      <c r="A122" t="s">
        <v>161</v>
      </c>
      <c r="B122" s="5">
        <v>45834</v>
      </c>
      <c r="C122">
        <v>9</v>
      </c>
      <c r="D122" t="s">
        <v>70</v>
      </c>
      <c r="E122" s="16">
        <v>128162</v>
      </c>
      <c r="F122" t="s">
        <v>23</v>
      </c>
      <c r="G122" t="s">
        <v>24</v>
      </c>
      <c r="H122" s="13">
        <v>0.45833333333333331</v>
      </c>
      <c r="I122" s="16">
        <v>6</v>
      </c>
      <c r="J122" s="16">
        <v>1</v>
      </c>
      <c r="K122" s="16">
        <v>0</v>
      </c>
      <c r="L122" s="16">
        <f t="shared" si="13"/>
        <v>7</v>
      </c>
      <c r="M122" s="20">
        <f t="shared" si="15"/>
        <v>5.4618373620886065E-5</v>
      </c>
      <c r="N122">
        <v>8</v>
      </c>
      <c r="O122">
        <v>1</v>
      </c>
      <c r="P122">
        <v>0</v>
      </c>
      <c r="Q122">
        <f t="shared" si="11"/>
        <v>9</v>
      </c>
      <c r="R122" s="19">
        <f t="shared" si="16"/>
        <v>7.0223623226853515E-5</v>
      </c>
      <c r="S122" s="17">
        <f t="shared" si="14"/>
        <v>0.22222222222222221</v>
      </c>
    </row>
    <row r="123" spans="1:19" x14ac:dyDescent="0.3">
      <c r="A123" t="s">
        <v>161</v>
      </c>
      <c r="B123" s="5">
        <v>45835</v>
      </c>
      <c r="C123">
        <v>9</v>
      </c>
      <c r="D123" t="s">
        <v>70</v>
      </c>
      <c r="E123" s="16">
        <v>128154</v>
      </c>
      <c r="F123" t="s">
        <v>23</v>
      </c>
      <c r="G123" t="s">
        <v>24</v>
      </c>
      <c r="H123" s="13">
        <v>0.75</v>
      </c>
      <c r="I123" s="16">
        <v>5</v>
      </c>
      <c r="J123" s="16">
        <v>1</v>
      </c>
      <c r="K123" s="16">
        <v>0</v>
      </c>
      <c r="L123" s="16">
        <f t="shared" si="13"/>
        <v>6</v>
      </c>
      <c r="M123" s="20">
        <f t="shared" si="15"/>
        <v>4.6818671286108899E-5</v>
      </c>
      <c r="N123">
        <v>6</v>
      </c>
      <c r="O123">
        <v>2</v>
      </c>
      <c r="P123">
        <v>0</v>
      </c>
      <c r="Q123">
        <f t="shared" si="11"/>
        <v>8</v>
      </c>
      <c r="R123" s="20">
        <f t="shared" si="16"/>
        <v>6.2424895048145203E-5</v>
      </c>
      <c r="S123" s="17">
        <f t="shared" si="14"/>
        <v>0.25</v>
      </c>
    </row>
    <row r="124" spans="1:19" x14ac:dyDescent="0.3">
      <c r="A124" t="s">
        <v>162</v>
      </c>
      <c r="B124" s="5">
        <v>45778</v>
      </c>
      <c r="C124">
        <v>1</v>
      </c>
      <c r="D124" t="s">
        <v>19</v>
      </c>
      <c r="E124" s="15">
        <v>19025</v>
      </c>
      <c r="F124" t="s">
        <v>23</v>
      </c>
      <c r="G124" t="s">
        <v>24</v>
      </c>
      <c r="H124" s="13">
        <v>0.83333333333333337</v>
      </c>
      <c r="I124" s="18">
        <v>35</v>
      </c>
      <c r="J124" s="18">
        <v>4</v>
      </c>
      <c r="K124" s="18">
        <v>0</v>
      </c>
      <c r="L124" s="16">
        <f t="shared" ref="L124:L133" si="17">I124+J124+K124</f>
        <v>39</v>
      </c>
      <c r="M124" s="20">
        <f t="shared" si="15"/>
        <v>2.049934296977661E-3</v>
      </c>
      <c r="N124" s="18">
        <v>36</v>
      </c>
      <c r="O124" s="18">
        <v>4</v>
      </c>
      <c r="P124" s="18">
        <v>2</v>
      </c>
      <c r="Q124">
        <f t="shared" si="11"/>
        <v>42</v>
      </c>
      <c r="R124" s="20">
        <f t="shared" si="16"/>
        <v>2.2076215505913272E-3</v>
      </c>
      <c r="S124" s="17">
        <f t="shared" ref="S124:S133" si="18">(Q124-L124)/Q124</f>
        <v>7.1428571428571425E-2</v>
      </c>
    </row>
    <row r="125" spans="1:19" x14ac:dyDescent="0.3">
      <c r="A125" t="s">
        <v>162</v>
      </c>
      <c r="B125" s="5">
        <v>45779</v>
      </c>
      <c r="C125">
        <v>1</v>
      </c>
      <c r="D125" t="s">
        <v>19</v>
      </c>
      <c r="E125" s="15">
        <v>19077</v>
      </c>
      <c r="F125" t="s">
        <v>23</v>
      </c>
      <c r="G125" t="s">
        <v>24</v>
      </c>
      <c r="H125" s="13">
        <v>0.75</v>
      </c>
      <c r="I125" s="18">
        <v>9</v>
      </c>
      <c r="J125" s="18">
        <v>0</v>
      </c>
      <c r="K125" s="18">
        <v>1</v>
      </c>
      <c r="L125" s="16">
        <f t="shared" si="17"/>
        <v>10</v>
      </c>
      <c r="M125" s="20">
        <f t="shared" si="15"/>
        <v>5.2419143471195678E-4</v>
      </c>
      <c r="N125" s="18">
        <v>13</v>
      </c>
      <c r="O125" s="18">
        <v>0</v>
      </c>
      <c r="P125" s="18">
        <v>1</v>
      </c>
      <c r="Q125">
        <f t="shared" si="11"/>
        <v>14</v>
      </c>
      <c r="R125" s="20">
        <f t="shared" si="16"/>
        <v>7.3386800859673957E-4</v>
      </c>
      <c r="S125" s="17">
        <f t="shared" si="18"/>
        <v>0.2857142857142857</v>
      </c>
    </row>
    <row r="126" spans="1:19" x14ac:dyDescent="0.3">
      <c r="A126" t="s">
        <v>162</v>
      </c>
      <c r="B126" s="5">
        <v>45787</v>
      </c>
      <c r="C126">
        <v>2</v>
      </c>
      <c r="D126" t="s">
        <v>19</v>
      </c>
      <c r="E126" s="15">
        <v>19020</v>
      </c>
      <c r="F126" t="s">
        <v>23</v>
      </c>
      <c r="G126" t="s">
        <v>24</v>
      </c>
      <c r="H126" s="13">
        <v>0.66666666666666663</v>
      </c>
      <c r="I126" s="18">
        <v>9</v>
      </c>
      <c r="J126" s="18">
        <v>0</v>
      </c>
      <c r="K126" s="18">
        <v>0</v>
      </c>
      <c r="L126" s="16">
        <f t="shared" si="17"/>
        <v>9</v>
      </c>
      <c r="M126" s="20">
        <f t="shared" si="15"/>
        <v>4.7318611987381704E-4</v>
      </c>
      <c r="N126" s="18">
        <v>11</v>
      </c>
      <c r="O126" s="18">
        <v>0</v>
      </c>
      <c r="P126" s="18">
        <v>0</v>
      </c>
      <c r="Q126">
        <f t="shared" si="11"/>
        <v>11</v>
      </c>
      <c r="R126" s="20">
        <f t="shared" si="16"/>
        <v>5.7833859095688745E-4</v>
      </c>
      <c r="S126" s="17">
        <f t="shared" si="18"/>
        <v>0.18181818181818182</v>
      </c>
    </row>
    <row r="127" spans="1:19" x14ac:dyDescent="0.3">
      <c r="A127" t="s">
        <v>162</v>
      </c>
      <c r="B127" s="5">
        <v>45788</v>
      </c>
      <c r="C127">
        <v>2</v>
      </c>
      <c r="D127" t="s">
        <v>19</v>
      </c>
      <c r="E127" s="15">
        <v>19022</v>
      </c>
      <c r="F127" t="s">
        <v>23</v>
      </c>
      <c r="G127" t="s">
        <v>24</v>
      </c>
      <c r="H127" s="13">
        <v>0.83333333333333337</v>
      </c>
      <c r="I127" s="18">
        <v>13</v>
      </c>
      <c r="J127" s="18">
        <v>2</v>
      </c>
      <c r="K127" s="18">
        <v>1</v>
      </c>
      <c r="L127" s="16">
        <f t="shared" si="17"/>
        <v>16</v>
      </c>
      <c r="M127" s="20">
        <f t="shared" si="15"/>
        <v>8.411313216275891E-4</v>
      </c>
      <c r="N127" s="18">
        <v>76</v>
      </c>
      <c r="O127" s="18">
        <v>4</v>
      </c>
      <c r="P127" s="18">
        <v>0</v>
      </c>
      <c r="Q127">
        <f t="shared" si="11"/>
        <v>80</v>
      </c>
      <c r="R127" s="20">
        <f t="shared" si="16"/>
        <v>4.2056566081379457E-3</v>
      </c>
      <c r="S127" s="17">
        <f t="shared" si="18"/>
        <v>0.8</v>
      </c>
    </row>
    <row r="128" spans="1:19" x14ac:dyDescent="0.3">
      <c r="A128" t="s">
        <v>162</v>
      </c>
      <c r="B128" s="5">
        <v>45791</v>
      </c>
      <c r="C128">
        <v>3</v>
      </c>
      <c r="D128" t="s">
        <v>19</v>
      </c>
      <c r="E128" s="15">
        <v>19018</v>
      </c>
      <c r="F128" t="s">
        <v>23</v>
      </c>
      <c r="G128" t="s">
        <v>24</v>
      </c>
      <c r="H128" s="13">
        <v>0.75</v>
      </c>
      <c r="I128" s="18">
        <v>36</v>
      </c>
      <c r="J128" s="18">
        <v>10</v>
      </c>
      <c r="K128" s="18">
        <v>0</v>
      </c>
      <c r="L128" s="16">
        <f t="shared" si="17"/>
        <v>46</v>
      </c>
      <c r="M128" s="20">
        <f t="shared" si="15"/>
        <v>2.418761173624987E-3</v>
      </c>
      <c r="N128" s="18">
        <v>44</v>
      </c>
      <c r="O128" s="18">
        <v>13</v>
      </c>
      <c r="P128" s="18">
        <v>0</v>
      </c>
      <c r="Q128">
        <f t="shared" si="11"/>
        <v>57</v>
      </c>
      <c r="R128" s="20">
        <f t="shared" si="16"/>
        <v>2.9971605847092229E-3</v>
      </c>
      <c r="S128" s="17">
        <f t="shared" si="18"/>
        <v>0.19298245614035087</v>
      </c>
    </row>
    <row r="129" spans="1:19" x14ac:dyDescent="0.3">
      <c r="A129" t="s">
        <v>162</v>
      </c>
      <c r="B129" s="5">
        <v>45798</v>
      </c>
      <c r="C129">
        <v>4</v>
      </c>
      <c r="D129" t="s">
        <v>19</v>
      </c>
      <c r="E129" s="15">
        <v>19014</v>
      </c>
      <c r="F129" t="s">
        <v>23</v>
      </c>
      <c r="G129" t="s">
        <v>24</v>
      </c>
      <c r="H129" s="13">
        <v>0.70833333333333337</v>
      </c>
      <c r="I129" s="18">
        <v>31</v>
      </c>
      <c r="J129" s="18">
        <v>2</v>
      </c>
      <c r="K129" s="18">
        <v>1</v>
      </c>
      <c r="L129" s="16">
        <f t="shared" si="17"/>
        <v>34</v>
      </c>
      <c r="M129" s="20">
        <f t="shared" si="15"/>
        <v>1.7881560955085726E-3</v>
      </c>
      <c r="N129" s="18">
        <v>38</v>
      </c>
      <c r="O129" s="18">
        <v>3</v>
      </c>
      <c r="P129" s="18">
        <v>1</v>
      </c>
      <c r="Q129">
        <f t="shared" si="11"/>
        <v>42</v>
      </c>
      <c r="R129" s="20">
        <f t="shared" si="16"/>
        <v>2.208898706216472E-3</v>
      </c>
      <c r="S129" s="17">
        <f t="shared" si="18"/>
        <v>0.19047619047619047</v>
      </c>
    </row>
    <row r="130" spans="1:19" x14ac:dyDescent="0.3">
      <c r="A130" t="s">
        <v>162</v>
      </c>
      <c r="B130" s="5">
        <v>45803</v>
      </c>
      <c r="C130">
        <v>5</v>
      </c>
      <c r="D130" t="s">
        <v>19</v>
      </c>
      <c r="E130" s="15">
        <v>19066</v>
      </c>
      <c r="F130" t="s">
        <v>23</v>
      </c>
      <c r="G130" t="s">
        <v>24</v>
      </c>
      <c r="H130" s="13">
        <v>0.54166666666666663</v>
      </c>
      <c r="I130" s="18">
        <v>48</v>
      </c>
      <c r="J130" s="18">
        <v>3</v>
      </c>
      <c r="K130" s="18">
        <v>1</v>
      </c>
      <c r="L130" s="16">
        <f t="shared" si="17"/>
        <v>52</v>
      </c>
      <c r="M130" s="20">
        <f t="shared" ref="M130:M133" si="19">(L130/E130)</f>
        <v>2.7273680897933494E-3</v>
      </c>
      <c r="N130" s="18">
        <v>65</v>
      </c>
      <c r="O130" s="18">
        <v>5</v>
      </c>
      <c r="P130" s="18">
        <v>1</v>
      </c>
      <c r="Q130">
        <f t="shared" si="11"/>
        <v>71</v>
      </c>
      <c r="R130" s="20">
        <f t="shared" si="16"/>
        <v>3.7239064302947654E-3</v>
      </c>
      <c r="S130" s="17">
        <f t="shared" si="18"/>
        <v>0.26760563380281688</v>
      </c>
    </row>
    <row r="131" spans="1:19" x14ac:dyDescent="0.3">
      <c r="A131" t="s">
        <v>162</v>
      </c>
      <c r="B131" s="5">
        <v>45824</v>
      </c>
      <c r="C131">
        <v>8</v>
      </c>
      <c r="D131" t="s">
        <v>70</v>
      </c>
      <c r="E131" s="15">
        <v>18987</v>
      </c>
      <c r="F131" t="s">
        <v>23</v>
      </c>
      <c r="G131" t="s">
        <v>24</v>
      </c>
      <c r="H131" s="13">
        <v>0.45833333333333331</v>
      </c>
      <c r="I131" s="18">
        <v>69</v>
      </c>
      <c r="J131" s="18">
        <v>0</v>
      </c>
      <c r="K131" s="18">
        <v>1</v>
      </c>
      <c r="L131" s="16">
        <f t="shared" si="17"/>
        <v>70</v>
      </c>
      <c r="M131" s="20">
        <f t="shared" si="19"/>
        <v>3.686733027861168E-3</v>
      </c>
      <c r="N131" s="18">
        <v>71</v>
      </c>
      <c r="O131" s="18">
        <v>2</v>
      </c>
      <c r="P131" s="18">
        <v>1</v>
      </c>
      <c r="Q131">
        <f t="shared" si="11"/>
        <v>74</v>
      </c>
      <c r="R131" s="20">
        <f t="shared" si="16"/>
        <v>3.8974034865960922E-3</v>
      </c>
      <c r="S131" s="17">
        <f t="shared" si="18"/>
        <v>5.4054054054054057E-2</v>
      </c>
    </row>
    <row r="132" spans="1:19" x14ac:dyDescent="0.3">
      <c r="A132" t="s">
        <v>162</v>
      </c>
      <c r="B132" s="5">
        <v>45825</v>
      </c>
      <c r="C132">
        <v>8</v>
      </c>
      <c r="D132" t="s">
        <v>70</v>
      </c>
      <c r="E132" s="15">
        <v>18985</v>
      </c>
      <c r="F132" t="s">
        <v>23</v>
      </c>
      <c r="G132" t="s">
        <v>24</v>
      </c>
      <c r="H132" s="13">
        <v>0.5</v>
      </c>
      <c r="I132" s="18">
        <v>29</v>
      </c>
      <c r="J132" s="18">
        <v>2</v>
      </c>
      <c r="K132" s="18">
        <v>1</v>
      </c>
      <c r="L132" s="16">
        <f t="shared" si="17"/>
        <v>32</v>
      </c>
      <c r="M132" s="20">
        <f t="shared" si="19"/>
        <v>1.6855412167500658E-3</v>
      </c>
      <c r="N132" s="18">
        <v>36</v>
      </c>
      <c r="O132" s="18">
        <v>3</v>
      </c>
      <c r="P132" s="18">
        <v>1</v>
      </c>
      <c r="Q132">
        <f t="shared" si="11"/>
        <v>40</v>
      </c>
      <c r="R132" s="20">
        <f t="shared" si="16"/>
        <v>2.1069265209375824E-3</v>
      </c>
      <c r="S132" s="17">
        <f t="shared" si="18"/>
        <v>0.2</v>
      </c>
    </row>
    <row r="133" spans="1:19" x14ac:dyDescent="0.3">
      <c r="A133" t="s">
        <v>162</v>
      </c>
      <c r="B133" s="5">
        <v>45830</v>
      </c>
      <c r="C133">
        <v>8</v>
      </c>
      <c r="D133" t="s">
        <v>70</v>
      </c>
      <c r="E133" s="16">
        <v>19017</v>
      </c>
      <c r="F133" t="s">
        <v>23</v>
      </c>
      <c r="G133" t="s">
        <v>24</v>
      </c>
      <c r="H133" s="13">
        <v>0.58333333333333337</v>
      </c>
      <c r="I133" s="18">
        <v>2896</v>
      </c>
      <c r="J133" s="18">
        <v>686</v>
      </c>
      <c r="K133" s="18">
        <v>34</v>
      </c>
      <c r="L133" s="16">
        <f t="shared" si="17"/>
        <v>3616</v>
      </c>
      <c r="M133" s="20">
        <f t="shared" si="19"/>
        <v>0.19014565914707893</v>
      </c>
      <c r="N133" s="18">
        <v>14100</v>
      </c>
      <c r="O133" s="18">
        <v>1187</v>
      </c>
      <c r="P133" s="18">
        <v>52</v>
      </c>
      <c r="Q133">
        <f t="shared" si="11"/>
        <v>15339</v>
      </c>
      <c r="R133" s="20">
        <f t="shared" si="16"/>
        <v>0.80659410001577536</v>
      </c>
      <c r="S133" s="17">
        <f t="shared" si="18"/>
        <v>0.76426103396570833</v>
      </c>
    </row>
  </sheetData>
  <autoFilter ref="A1:S133" xr:uid="{42566BE9-C066-43F7-BD02-26A81F2E6C17}"/>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27BC30-8518-4562-A9D1-1AD0EFC6B336}">
  <sheetPr>
    <tabColor theme="9" tint="0.79998168889431442"/>
  </sheetPr>
  <dimension ref="A1:B526"/>
  <sheetViews>
    <sheetView zoomScale="80" zoomScaleNormal="80" workbookViewId="0">
      <selection activeCell="B4" sqref="B4"/>
    </sheetView>
  </sheetViews>
  <sheetFormatPr defaultRowHeight="14.4" x14ac:dyDescent="0.3"/>
  <cols>
    <col min="1" max="1" width="9.6640625" bestFit="1" customWidth="1"/>
    <col min="2" max="2" width="40.44140625" style="21" customWidth="1"/>
  </cols>
  <sheetData>
    <row r="1" spans="1:2" x14ac:dyDescent="0.3">
      <c r="A1" s="4" t="s">
        <v>159</v>
      </c>
      <c r="B1" s="23" t="s">
        <v>163</v>
      </c>
    </row>
    <row r="2" spans="1:2" x14ac:dyDescent="0.3">
      <c r="A2" t="s">
        <v>160</v>
      </c>
      <c r="B2" s="21" t="s">
        <v>164</v>
      </c>
    </row>
    <row r="3" spans="1:2" x14ac:dyDescent="0.3">
      <c r="A3" t="s">
        <v>160</v>
      </c>
      <c r="B3" s="21" t="s">
        <v>165</v>
      </c>
    </row>
    <row r="4" spans="1:2" x14ac:dyDescent="0.3">
      <c r="A4" t="s">
        <v>160</v>
      </c>
      <c r="B4" s="21" t="s">
        <v>166</v>
      </c>
    </row>
    <row r="5" spans="1:2" x14ac:dyDescent="0.3">
      <c r="A5" t="s">
        <v>160</v>
      </c>
      <c r="B5" s="21" t="s">
        <v>167</v>
      </c>
    </row>
    <row r="6" spans="1:2" x14ac:dyDescent="0.3">
      <c r="A6" t="s">
        <v>160</v>
      </c>
      <c r="B6" s="21" t="s">
        <v>168</v>
      </c>
    </row>
    <row r="7" spans="1:2" x14ac:dyDescent="0.3">
      <c r="A7" t="s">
        <v>160</v>
      </c>
      <c r="B7" s="21" t="s">
        <v>169</v>
      </c>
    </row>
    <row r="8" spans="1:2" x14ac:dyDescent="0.3">
      <c r="A8" t="s">
        <v>160</v>
      </c>
      <c r="B8" s="21" t="s">
        <v>170</v>
      </c>
    </row>
    <row r="9" spans="1:2" x14ac:dyDescent="0.3">
      <c r="A9" t="s">
        <v>160</v>
      </c>
      <c r="B9" s="21" t="s">
        <v>171</v>
      </c>
    </row>
    <row r="10" spans="1:2" x14ac:dyDescent="0.3">
      <c r="A10" t="s">
        <v>160</v>
      </c>
      <c r="B10" s="21" t="s">
        <v>172</v>
      </c>
    </row>
    <row r="11" spans="1:2" x14ac:dyDescent="0.3">
      <c r="A11" t="s">
        <v>160</v>
      </c>
      <c r="B11" s="21" t="s">
        <v>173</v>
      </c>
    </row>
    <row r="12" spans="1:2" x14ac:dyDescent="0.3">
      <c r="A12" t="s">
        <v>160</v>
      </c>
      <c r="B12" s="21" t="s">
        <v>174</v>
      </c>
    </row>
    <row r="13" spans="1:2" x14ac:dyDescent="0.3">
      <c r="A13" t="s">
        <v>160</v>
      </c>
      <c r="B13" s="21" t="s">
        <v>175</v>
      </c>
    </row>
    <row r="14" spans="1:2" x14ac:dyDescent="0.3">
      <c r="A14" t="s">
        <v>160</v>
      </c>
      <c r="B14" s="21" t="s">
        <v>176</v>
      </c>
    </row>
    <row r="15" spans="1:2" x14ac:dyDescent="0.3">
      <c r="A15" t="s">
        <v>160</v>
      </c>
      <c r="B15" s="21" t="s">
        <v>177</v>
      </c>
    </row>
    <row r="16" spans="1:2" x14ac:dyDescent="0.3">
      <c r="A16" t="s">
        <v>160</v>
      </c>
      <c r="B16" s="21" t="s">
        <v>178</v>
      </c>
    </row>
    <row r="17" spans="1:2" x14ac:dyDescent="0.3">
      <c r="A17" t="s">
        <v>160</v>
      </c>
      <c r="B17" s="21" t="s">
        <v>179</v>
      </c>
    </row>
    <row r="18" spans="1:2" x14ac:dyDescent="0.3">
      <c r="A18" t="s">
        <v>160</v>
      </c>
      <c r="B18" s="21" t="s">
        <v>180</v>
      </c>
    </row>
    <row r="19" spans="1:2" x14ac:dyDescent="0.3">
      <c r="A19" t="s">
        <v>160</v>
      </c>
      <c r="B19" s="21" t="s">
        <v>181</v>
      </c>
    </row>
    <row r="20" spans="1:2" x14ac:dyDescent="0.3">
      <c r="A20" t="s">
        <v>160</v>
      </c>
      <c r="B20" s="21" t="s">
        <v>182</v>
      </c>
    </row>
    <row r="21" spans="1:2" x14ac:dyDescent="0.3">
      <c r="A21" t="s">
        <v>160</v>
      </c>
      <c r="B21" s="21" t="s">
        <v>183</v>
      </c>
    </row>
    <row r="22" spans="1:2" x14ac:dyDescent="0.3">
      <c r="A22" t="s">
        <v>160</v>
      </c>
      <c r="B22" s="21" t="s">
        <v>184</v>
      </c>
    </row>
    <row r="23" spans="1:2" x14ac:dyDescent="0.3">
      <c r="A23" t="s">
        <v>160</v>
      </c>
      <c r="B23" s="21" t="s">
        <v>185</v>
      </c>
    </row>
    <row r="24" spans="1:2" x14ac:dyDescent="0.3">
      <c r="A24" t="s">
        <v>160</v>
      </c>
      <c r="B24" s="21" t="s">
        <v>186</v>
      </c>
    </row>
    <row r="25" spans="1:2" x14ac:dyDescent="0.3">
      <c r="A25" t="s">
        <v>160</v>
      </c>
      <c r="B25" s="21" t="s">
        <v>187</v>
      </c>
    </row>
    <row r="26" spans="1:2" x14ac:dyDescent="0.3">
      <c r="A26" t="s">
        <v>160</v>
      </c>
      <c r="B26" s="21" t="s">
        <v>188</v>
      </c>
    </row>
    <row r="27" spans="1:2" x14ac:dyDescent="0.3">
      <c r="A27" t="s">
        <v>160</v>
      </c>
      <c r="B27" s="21" t="s">
        <v>189</v>
      </c>
    </row>
    <row r="28" spans="1:2" x14ac:dyDescent="0.3">
      <c r="A28" t="s">
        <v>160</v>
      </c>
      <c r="B28" s="21" t="s">
        <v>190</v>
      </c>
    </row>
    <row r="29" spans="1:2" x14ac:dyDescent="0.3">
      <c r="A29" t="s">
        <v>160</v>
      </c>
      <c r="B29" s="21" t="s">
        <v>191</v>
      </c>
    </row>
    <row r="30" spans="1:2" x14ac:dyDescent="0.3">
      <c r="A30" t="s">
        <v>160</v>
      </c>
      <c r="B30" s="21" t="s">
        <v>192</v>
      </c>
    </row>
    <row r="31" spans="1:2" x14ac:dyDescent="0.3">
      <c r="A31" t="s">
        <v>160</v>
      </c>
      <c r="B31" s="21" t="s">
        <v>193</v>
      </c>
    </row>
    <row r="32" spans="1:2" x14ac:dyDescent="0.3">
      <c r="A32" t="s">
        <v>160</v>
      </c>
      <c r="B32" s="21" t="s">
        <v>194</v>
      </c>
    </row>
    <row r="33" spans="1:2" x14ac:dyDescent="0.3">
      <c r="A33" t="s">
        <v>160</v>
      </c>
      <c r="B33" s="21" t="s">
        <v>195</v>
      </c>
    </row>
    <row r="34" spans="1:2" x14ac:dyDescent="0.3">
      <c r="A34" t="s">
        <v>160</v>
      </c>
      <c r="B34" s="21" t="s">
        <v>196</v>
      </c>
    </row>
    <row r="35" spans="1:2" x14ac:dyDescent="0.3">
      <c r="A35" t="s">
        <v>160</v>
      </c>
      <c r="B35" s="21" t="s">
        <v>197</v>
      </c>
    </row>
    <row r="36" spans="1:2" x14ac:dyDescent="0.3">
      <c r="A36" t="s">
        <v>160</v>
      </c>
      <c r="B36" s="21" t="s">
        <v>198</v>
      </c>
    </row>
    <row r="37" spans="1:2" x14ac:dyDescent="0.3">
      <c r="A37" t="s">
        <v>160</v>
      </c>
      <c r="B37" s="21" t="s">
        <v>199</v>
      </c>
    </row>
    <row r="38" spans="1:2" x14ac:dyDescent="0.3">
      <c r="A38" t="s">
        <v>160</v>
      </c>
      <c r="B38" s="21" t="s">
        <v>200</v>
      </c>
    </row>
    <row r="39" spans="1:2" x14ac:dyDescent="0.3">
      <c r="A39" t="s">
        <v>160</v>
      </c>
      <c r="B39" s="21" t="s">
        <v>201</v>
      </c>
    </row>
    <row r="40" spans="1:2" x14ac:dyDescent="0.3">
      <c r="A40" t="s">
        <v>160</v>
      </c>
      <c r="B40" s="21" t="s">
        <v>202</v>
      </c>
    </row>
    <row r="41" spans="1:2" x14ac:dyDescent="0.3">
      <c r="A41" t="s">
        <v>160</v>
      </c>
      <c r="B41" s="21" t="s">
        <v>203</v>
      </c>
    </row>
    <row r="42" spans="1:2" x14ac:dyDescent="0.3">
      <c r="A42" t="s">
        <v>160</v>
      </c>
      <c r="B42" s="21" t="s">
        <v>204</v>
      </c>
    </row>
    <row r="43" spans="1:2" x14ac:dyDescent="0.3">
      <c r="A43" t="s">
        <v>160</v>
      </c>
      <c r="B43" s="21" t="s">
        <v>205</v>
      </c>
    </row>
    <row r="44" spans="1:2" x14ac:dyDescent="0.3">
      <c r="A44" t="s">
        <v>160</v>
      </c>
      <c r="B44" s="21" t="s">
        <v>206</v>
      </c>
    </row>
    <row r="45" spans="1:2" x14ac:dyDescent="0.3">
      <c r="A45" t="s">
        <v>160</v>
      </c>
      <c r="B45" s="21" t="s">
        <v>207</v>
      </c>
    </row>
    <row r="46" spans="1:2" x14ac:dyDescent="0.3">
      <c r="A46" t="s">
        <v>160</v>
      </c>
      <c r="B46" s="21" t="s">
        <v>208</v>
      </c>
    </row>
    <row r="47" spans="1:2" x14ac:dyDescent="0.3">
      <c r="A47" t="s">
        <v>160</v>
      </c>
      <c r="B47" s="21" t="s">
        <v>209</v>
      </c>
    </row>
    <row r="48" spans="1:2" x14ac:dyDescent="0.3">
      <c r="A48" t="s">
        <v>160</v>
      </c>
      <c r="B48" s="21" t="s">
        <v>210</v>
      </c>
    </row>
    <row r="49" spans="1:2" x14ac:dyDescent="0.3">
      <c r="A49" t="s">
        <v>160</v>
      </c>
      <c r="B49" s="21" t="s">
        <v>211</v>
      </c>
    </row>
    <row r="50" spans="1:2" x14ac:dyDescent="0.3">
      <c r="A50" t="s">
        <v>160</v>
      </c>
      <c r="B50" s="21" t="s">
        <v>212</v>
      </c>
    </row>
    <row r="51" spans="1:2" x14ac:dyDescent="0.3">
      <c r="A51" t="s">
        <v>160</v>
      </c>
      <c r="B51" s="21" t="s">
        <v>213</v>
      </c>
    </row>
    <row r="52" spans="1:2" x14ac:dyDescent="0.3">
      <c r="A52" t="s">
        <v>160</v>
      </c>
      <c r="B52" s="21" t="s">
        <v>214</v>
      </c>
    </row>
    <row r="53" spans="1:2" x14ac:dyDescent="0.3">
      <c r="A53" t="s">
        <v>160</v>
      </c>
      <c r="B53" s="21" t="s">
        <v>215</v>
      </c>
    </row>
    <row r="54" spans="1:2" x14ac:dyDescent="0.3">
      <c r="A54" t="s">
        <v>160</v>
      </c>
      <c r="B54" s="21" t="s">
        <v>216</v>
      </c>
    </row>
    <row r="55" spans="1:2" x14ac:dyDescent="0.3">
      <c r="A55" t="s">
        <v>160</v>
      </c>
      <c r="B55" s="21" t="s">
        <v>217</v>
      </c>
    </row>
    <row r="56" spans="1:2" x14ac:dyDescent="0.3">
      <c r="A56" t="s">
        <v>160</v>
      </c>
      <c r="B56" s="21" t="s">
        <v>218</v>
      </c>
    </row>
    <row r="57" spans="1:2" x14ac:dyDescent="0.3">
      <c r="A57" t="s">
        <v>160</v>
      </c>
      <c r="B57" s="21" t="s">
        <v>219</v>
      </c>
    </row>
    <row r="58" spans="1:2" x14ac:dyDescent="0.3">
      <c r="A58" t="s">
        <v>160</v>
      </c>
      <c r="B58" s="21" t="s">
        <v>220</v>
      </c>
    </row>
    <row r="59" spans="1:2" x14ac:dyDescent="0.3">
      <c r="A59" t="s">
        <v>160</v>
      </c>
      <c r="B59" s="21" t="s">
        <v>221</v>
      </c>
    </row>
    <row r="60" spans="1:2" x14ac:dyDescent="0.3">
      <c r="A60" t="s">
        <v>160</v>
      </c>
      <c r="B60" s="21" t="s">
        <v>222</v>
      </c>
    </row>
    <row r="61" spans="1:2" x14ac:dyDescent="0.3">
      <c r="A61" t="s">
        <v>160</v>
      </c>
      <c r="B61" s="21" t="s">
        <v>223</v>
      </c>
    </row>
    <row r="62" spans="1:2" x14ac:dyDescent="0.3">
      <c r="A62" t="s">
        <v>160</v>
      </c>
      <c r="B62" s="21" t="s">
        <v>224</v>
      </c>
    </row>
    <row r="63" spans="1:2" x14ac:dyDescent="0.3">
      <c r="A63" t="s">
        <v>160</v>
      </c>
      <c r="B63" s="21" t="s">
        <v>225</v>
      </c>
    </row>
    <row r="64" spans="1:2" x14ac:dyDescent="0.3">
      <c r="A64" t="s">
        <v>160</v>
      </c>
      <c r="B64" s="21" t="s">
        <v>226</v>
      </c>
    </row>
    <row r="65" spans="1:2" x14ac:dyDescent="0.3">
      <c r="A65" t="s">
        <v>160</v>
      </c>
      <c r="B65" s="21" t="s">
        <v>227</v>
      </c>
    </row>
    <row r="66" spans="1:2" x14ac:dyDescent="0.3">
      <c r="A66" t="s">
        <v>160</v>
      </c>
      <c r="B66" s="21" t="s">
        <v>228</v>
      </c>
    </row>
    <row r="67" spans="1:2" x14ac:dyDescent="0.3">
      <c r="A67" t="s">
        <v>160</v>
      </c>
      <c r="B67" s="21" t="s">
        <v>229</v>
      </c>
    </row>
    <row r="68" spans="1:2" x14ac:dyDescent="0.3">
      <c r="A68" t="s">
        <v>160</v>
      </c>
      <c r="B68" s="21" t="s">
        <v>230</v>
      </c>
    </row>
    <row r="69" spans="1:2" x14ac:dyDescent="0.3">
      <c r="A69" t="s">
        <v>160</v>
      </c>
      <c r="B69" s="21" t="s">
        <v>231</v>
      </c>
    </row>
    <row r="70" spans="1:2" x14ac:dyDescent="0.3">
      <c r="A70" t="s">
        <v>160</v>
      </c>
      <c r="B70" s="21" t="s">
        <v>232</v>
      </c>
    </row>
    <row r="71" spans="1:2" x14ac:dyDescent="0.3">
      <c r="A71" t="s">
        <v>160</v>
      </c>
      <c r="B71" s="21" t="s">
        <v>233</v>
      </c>
    </row>
    <row r="72" spans="1:2" x14ac:dyDescent="0.3">
      <c r="A72" t="s">
        <v>160</v>
      </c>
      <c r="B72" s="21" t="s">
        <v>234</v>
      </c>
    </row>
    <row r="73" spans="1:2" x14ac:dyDescent="0.3">
      <c r="A73" t="s">
        <v>160</v>
      </c>
      <c r="B73" s="21" t="s">
        <v>235</v>
      </c>
    </row>
    <row r="74" spans="1:2" x14ac:dyDescent="0.3">
      <c r="A74" t="s">
        <v>160</v>
      </c>
      <c r="B74" s="21" t="s">
        <v>236</v>
      </c>
    </row>
    <row r="75" spans="1:2" x14ac:dyDescent="0.3">
      <c r="A75" t="s">
        <v>160</v>
      </c>
      <c r="B75" s="21" t="s">
        <v>237</v>
      </c>
    </row>
    <row r="76" spans="1:2" x14ac:dyDescent="0.3">
      <c r="A76" t="s">
        <v>160</v>
      </c>
      <c r="B76" s="21" t="s">
        <v>238</v>
      </c>
    </row>
    <row r="77" spans="1:2" x14ac:dyDescent="0.3">
      <c r="A77" t="s">
        <v>160</v>
      </c>
      <c r="B77" s="21" t="s">
        <v>239</v>
      </c>
    </row>
    <row r="78" spans="1:2" x14ac:dyDescent="0.3">
      <c r="A78" t="s">
        <v>160</v>
      </c>
      <c r="B78" s="21" t="s">
        <v>240</v>
      </c>
    </row>
    <row r="79" spans="1:2" x14ac:dyDescent="0.3">
      <c r="A79" t="s">
        <v>160</v>
      </c>
      <c r="B79" s="21" t="s">
        <v>241</v>
      </c>
    </row>
    <row r="80" spans="1:2" x14ac:dyDescent="0.3">
      <c r="A80" t="s">
        <v>160</v>
      </c>
      <c r="B80" s="21" t="s">
        <v>220</v>
      </c>
    </row>
    <row r="81" spans="1:2" x14ac:dyDescent="0.3">
      <c r="A81" t="s">
        <v>160</v>
      </c>
      <c r="B81" s="21" t="s">
        <v>242</v>
      </c>
    </row>
    <row r="82" spans="1:2" x14ac:dyDescent="0.3">
      <c r="A82" t="s">
        <v>160</v>
      </c>
      <c r="B82" s="21" t="s">
        <v>243</v>
      </c>
    </row>
    <row r="83" spans="1:2" x14ac:dyDescent="0.3">
      <c r="A83" t="s">
        <v>160</v>
      </c>
      <c r="B83" s="21" t="s">
        <v>244</v>
      </c>
    </row>
    <row r="84" spans="1:2" x14ac:dyDescent="0.3">
      <c r="A84" t="s">
        <v>160</v>
      </c>
      <c r="B84" s="21" t="s">
        <v>245</v>
      </c>
    </row>
    <row r="85" spans="1:2" x14ac:dyDescent="0.3">
      <c r="A85" t="s">
        <v>160</v>
      </c>
      <c r="B85" s="21" t="s">
        <v>246</v>
      </c>
    </row>
    <row r="86" spans="1:2" x14ac:dyDescent="0.3">
      <c r="A86" t="s">
        <v>160</v>
      </c>
      <c r="B86" s="21" t="s">
        <v>247</v>
      </c>
    </row>
    <row r="87" spans="1:2" x14ac:dyDescent="0.3">
      <c r="A87" t="s">
        <v>160</v>
      </c>
      <c r="B87" s="21" t="s">
        <v>231</v>
      </c>
    </row>
    <row r="88" spans="1:2" x14ac:dyDescent="0.3">
      <c r="A88" t="s">
        <v>160</v>
      </c>
      <c r="B88" s="21" t="s">
        <v>248</v>
      </c>
    </row>
    <row r="89" spans="1:2" x14ac:dyDescent="0.3">
      <c r="A89" t="s">
        <v>160</v>
      </c>
      <c r="B89" s="21" t="s">
        <v>249</v>
      </c>
    </row>
    <row r="90" spans="1:2" x14ac:dyDescent="0.3">
      <c r="A90" t="s">
        <v>160</v>
      </c>
      <c r="B90" s="21" t="s">
        <v>250</v>
      </c>
    </row>
    <row r="91" spans="1:2" x14ac:dyDescent="0.3">
      <c r="A91" t="s">
        <v>160</v>
      </c>
      <c r="B91" s="21" t="s">
        <v>251</v>
      </c>
    </row>
    <row r="92" spans="1:2" x14ac:dyDescent="0.3">
      <c r="A92" t="s">
        <v>160</v>
      </c>
      <c r="B92" s="21" t="s">
        <v>252</v>
      </c>
    </row>
    <row r="93" spans="1:2" x14ac:dyDescent="0.3">
      <c r="A93" t="s">
        <v>160</v>
      </c>
      <c r="B93" s="21" t="s">
        <v>253</v>
      </c>
    </row>
    <row r="94" spans="1:2" x14ac:dyDescent="0.3">
      <c r="A94" t="s">
        <v>160</v>
      </c>
      <c r="B94" s="21" t="s">
        <v>254</v>
      </c>
    </row>
    <row r="95" spans="1:2" x14ac:dyDescent="0.3">
      <c r="A95" t="s">
        <v>160</v>
      </c>
      <c r="B95" s="21" t="s">
        <v>255</v>
      </c>
    </row>
    <row r="96" spans="1:2" x14ac:dyDescent="0.3">
      <c r="A96" t="s">
        <v>160</v>
      </c>
      <c r="B96" s="21" t="s">
        <v>256</v>
      </c>
    </row>
    <row r="97" spans="1:2" x14ac:dyDescent="0.3">
      <c r="A97" t="s">
        <v>160</v>
      </c>
      <c r="B97" s="21" t="s">
        <v>257</v>
      </c>
    </row>
    <row r="98" spans="1:2" x14ac:dyDescent="0.3">
      <c r="A98" t="s">
        <v>160</v>
      </c>
      <c r="B98" s="21" t="s">
        <v>258</v>
      </c>
    </row>
    <row r="99" spans="1:2" x14ac:dyDescent="0.3">
      <c r="A99" t="s">
        <v>160</v>
      </c>
      <c r="B99" s="21" t="s">
        <v>253</v>
      </c>
    </row>
    <row r="100" spans="1:2" x14ac:dyDescent="0.3">
      <c r="A100" t="s">
        <v>160</v>
      </c>
      <c r="B100" s="21" t="s">
        <v>259</v>
      </c>
    </row>
    <row r="101" spans="1:2" x14ac:dyDescent="0.3">
      <c r="A101" t="s">
        <v>160</v>
      </c>
      <c r="B101" s="21" t="s">
        <v>260</v>
      </c>
    </row>
    <row r="102" spans="1:2" x14ac:dyDescent="0.3">
      <c r="A102" t="s">
        <v>160</v>
      </c>
      <c r="B102" s="21" t="s">
        <v>261</v>
      </c>
    </row>
    <row r="103" spans="1:2" x14ac:dyDescent="0.3">
      <c r="A103" t="s">
        <v>160</v>
      </c>
      <c r="B103" s="21" t="s">
        <v>262</v>
      </c>
    </row>
    <row r="104" spans="1:2" x14ac:dyDescent="0.3">
      <c r="A104" t="s">
        <v>160</v>
      </c>
      <c r="B104" s="21" t="s">
        <v>263</v>
      </c>
    </row>
    <row r="105" spans="1:2" x14ac:dyDescent="0.3">
      <c r="A105" t="s">
        <v>160</v>
      </c>
      <c r="B105" s="21" t="s">
        <v>264</v>
      </c>
    </row>
    <row r="106" spans="1:2" x14ac:dyDescent="0.3">
      <c r="A106" t="s">
        <v>160</v>
      </c>
      <c r="B106" s="21" t="s">
        <v>265</v>
      </c>
    </row>
    <row r="107" spans="1:2" x14ac:dyDescent="0.3">
      <c r="A107" t="s">
        <v>160</v>
      </c>
      <c r="B107" s="21" t="s">
        <v>266</v>
      </c>
    </row>
    <row r="108" spans="1:2" x14ac:dyDescent="0.3">
      <c r="A108" t="s">
        <v>160</v>
      </c>
      <c r="B108" s="21" t="s">
        <v>207</v>
      </c>
    </row>
    <row r="109" spans="1:2" x14ac:dyDescent="0.3">
      <c r="A109" t="s">
        <v>160</v>
      </c>
      <c r="B109" s="21" t="s">
        <v>267</v>
      </c>
    </row>
    <row r="110" spans="1:2" x14ac:dyDescent="0.3">
      <c r="A110" t="s">
        <v>160</v>
      </c>
      <c r="B110" s="21" t="s">
        <v>268</v>
      </c>
    </row>
    <row r="111" spans="1:2" x14ac:dyDescent="0.3">
      <c r="A111" t="s">
        <v>160</v>
      </c>
      <c r="B111" s="21" t="s">
        <v>269</v>
      </c>
    </row>
    <row r="112" spans="1:2" x14ac:dyDescent="0.3">
      <c r="A112" t="s">
        <v>160</v>
      </c>
      <c r="B112" s="21" t="s">
        <v>270</v>
      </c>
    </row>
    <row r="113" spans="1:2" x14ac:dyDescent="0.3">
      <c r="A113" t="s">
        <v>160</v>
      </c>
      <c r="B113" s="21" t="s">
        <v>271</v>
      </c>
    </row>
    <row r="114" spans="1:2" x14ac:dyDescent="0.3">
      <c r="A114" t="s">
        <v>160</v>
      </c>
      <c r="B114" s="21" t="s">
        <v>272</v>
      </c>
    </row>
    <row r="115" spans="1:2" x14ac:dyDescent="0.3">
      <c r="A115" t="s">
        <v>160</v>
      </c>
      <c r="B115" s="21" t="s">
        <v>273</v>
      </c>
    </row>
    <row r="116" spans="1:2" x14ac:dyDescent="0.3">
      <c r="A116" t="s">
        <v>160</v>
      </c>
      <c r="B116" s="21" t="s">
        <v>274</v>
      </c>
    </row>
    <row r="117" spans="1:2" x14ac:dyDescent="0.3">
      <c r="A117" t="s">
        <v>160</v>
      </c>
      <c r="B117" s="21" t="s">
        <v>275</v>
      </c>
    </row>
    <row r="118" spans="1:2" x14ac:dyDescent="0.3">
      <c r="A118" t="s">
        <v>160</v>
      </c>
      <c r="B118" s="21" t="s">
        <v>276</v>
      </c>
    </row>
    <row r="119" spans="1:2" x14ac:dyDescent="0.3">
      <c r="A119" t="s">
        <v>160</v>
      </c>
      <c r="B119" s="21" t="s">
        <v>277</v>
      </c>
    </row>
    <row r="120" spans="1:2" x14ac:dyDescent="0.3">
      <c r="A120" t="s">
        <v>160</v>
      </c>
      <c r="B120" s="21" t="s">
        <v>278</v>
      </c>
    </row>
    <row r="121" spans="1:2" x14ac:dyDescent="0.3">
      <c r="A121" t="s">
        <v>160</v>
      </c>
      <c r="B121" s="21" t="s">
        <v>279</v>
      </c>
    </row>
    <row r="122" spans="1:2" x14ac:dyDescent="0.3">
      <c r="A122" t="s">
        <v>160</v>
      </c>
      <c r="B122" s="21" t="s">
        <v>280</v>
      </c>
    </row>
    <row r="123" spans="1:2" x14ac:dyDescent="0.3">
      <c r="A123" t="s">
        <v>160</v>
      </c>
      <c r="B123" s="21" t="s">
        <v>281</v>
      </c>
    </row>
    <row r="124" spans="1:2" x14ac:dyDescent="0.3">
      <c r="A124" t="s">
        <v>160</v>
      </c>
      <c r="B124" s="21" t="s">
        <v>282</v>
      </c>
    </row>
    <row r="125" spans="1:2" x14ac:dyDescent="0.3">
      <c r="A125" t="s">
        <v>160</v>
      </c>
      <c r="B125" s="21" t="s">
        <v>283</v>
      </c>
    </row>
    <row r="126" spans="1:2" x14ac:dyDescent="0.3">
      <c r="A126" t="s">
        <v>160</v>
      </c>
      <c r="B126" s="21" t="s">
        <v>284</v>
      </c>
    </row>
    <row r="127" spans="1:2" x14ac:dyDescent="0.3">
      <c r="A127" t="s">
        <v>160</v>
      </c>
      <c r="B127" s="21" t="s">
        <v>285</v>
      </c>
    </row>
    <row r="128" spans="1:2" x14ac:dyDescent="0.3">
      <c r="A128" t="s">
        <v>160</v>
      </c>
      <c r="B128" s="21" t="s">
        <v>286</v>
      </c>
    </row>
    <row r="129" spans="1:2" x14ac:dyDescent="0.3">
      <c r="A129" t="s">
        <v>160</v>
      </c>
      <c r="B129" s="21" t="s">
        <v>287</v>
      </c>
    </row>
    <row r="130" spans="1:2" x14ac:dyDescent="0.3">
      <c r="A130" t="s">
        <v>160</v>
      </c>
      <c r="B130" s="21" t="s">
        <v>288</v>
      </c>
    </row>
    <row r="131" spans="1:2" x14ac:dyDescent="0.3">
      <c r="A131" t="s">
        <v>160</v>
      </c>
      <c r="B131" s="21" t="s">
        <v>289</v>
      </c>
    </row>
    <row r="132" spans="1:2" x14ac:dyDescent="0.3">
      <c r="A132" t="s">
        <v>160</v>
      </c>
      <c r="B132" s="21">
        <v>1</v>
      </c>
    </row>
    <row r="133" spans="1:2" x14ac:dyDescent="0.3">
      <c r="A133" t="s">
        <v>160</v>
      </c>
      <c r="B133" s="21">
        <v>4</v>
      </c>
    </row>
    <row r="134" spans="1:2" x14ac:dyDescent="0.3">
      <c r="A134" t="s">
        <v>160</v>
      </c>
      <c r="B134" s="21" t="s">
        <v>290</v>
      </c>
    </row>
    <row r="135" spans="1:2" x14ac:dyDescent="0.3">
      <c r="A135" t="s">
        <v>160</v>
      </c>
      <c r="B135" s="21" t="s">
        <v>291</v>
      </c>
    </row>
    <row r="136" spans="1:2" x14ac:dyDescent="0.3">
      <c r="A136" t="s">
        <v>160</v>
      </c>
      <c r="B136" s="21" t="s">
        <v>204</v>
      </c>
    </row>
    <row r="137" spans="1:2" x14ac:dyDescent="0.3">
      <c r="A137" t="s">
        <v>160</v>
      </c>
      <c r="B137" s="21" t="s">
        <v>291</v>
      </c>
    </row>
    <row r="138" spans="1:2" x14ac:dyDescent="0.3">
      <c r="A138" t="s">
        <v>160</v>
      </c>
      <c r="B138" s="21" t="s">
        <v>208</v>
      </c>
    </row>
    <row r="139" spans="1:2" x14ac:dyDescent="0.3">
      <c r="A139" t="s">
        <v>160</v>
      </c>
      <c r="B139" s="21" t="s">
        <v>292</v>
      </c>
    </row>
    <row r="140" spans="1:2" x14ac:dyDescent="0.3">
      <c r="A140" t="s">
        <v>160</v>
      </c>
      <c r="B140" s="21" t="s">
        <v>293</v>
      </c>
    </row>
    <row r="141" spans="1:2" x14ac:dyDescent="0.3">
      <c r="A141" t="s">
        <v>160</v>
      </c>
      <c r="B141" s="21" t="s">
        <v>294</v>
      </c>
    </row>
    <row r="142" spans="1:2" x14ac:dyDescent="0.3">
      <c r="A142" t="s">
        <v>160</v>
      </c>
      <c r="B142" s="21" t="s">
        <v>295</v>
      </c>
    </row>
    <row r="143" spans="1:2" x14ac:dyDescent="0.3">
      <c r="A143" t="s">
        <v>160</v>
      </c>
      <c r="B143" s="21" t="s">
        <v>296</v>
      </c>
    </row>
    <row r="144" spans="1:2" x14ac:dyDescent="0.3">
      <c r="A144" t="s">
        <v>160</v>
      </c>
      <c r="B144" s="21" t="s">
        <v>194</v>
      </c>
    </row>
    <row r="145" spans="1:2" x14ac:dyDescent="0.3">
      <c r="A145" t="s">
        <v>160</v>
      </c>
      <c r="B145" s="21" t="s">
        <v>297</v>
      </c>
    </row>
    <row r="146" spans="1:2" x14ac:dyDescent="0.3">
      <c r="A146" t="s">
        <v>160</v>
      </c>
      <c r="B146" s="21" t="s">
        <v>298</v>
      </c>
    </row>
    <row r="147" spans="1:2" x14ac:dyDescent="0.3">
      <c r="A147" t="s">
        <v>160</v>
      </c>
      <c r="B147" s="21" t="s">
        <v>204</v>
      </c>
    </row>
    <row r="148" spans="1:2" x14ac:dyDescent="0.3">
      <c r="A148" t="s">
        <v>160</v>
      </c>
      <c r="B148" s="21" t="s">
        <v>299</v>
      </c>
    </row>
    <row r="149" spans="1:2" x14ac:dyDescent="0.3">
      <c r="A149" t="s">
        <v>160</v>
      </c>
      <c r="B149" s="21" t="s">
        <v>204</v>
      </c>
    </row>
    <row r="150" spans="1:2" x14ac:dyDescent="0.3">
      <c r="A150" t="s">
        <v>160</v>
      </c>
      <c r="B150" s="21" t="s">
        <v>300</v>
      </c>
    </row>
    <row r="151" spans="1:2" x14ac:dyDescent="0.3">
      <c r="A151" t="s">
        <v>160</v>
      </c>
      <c r="B151" s="21" t="s">
        <v>301</v>
      </c>
    </row>
    <row r="152" spans="1:2" x14ac:dyDescent="0.3">
      <c r="A152" t="s">
        <v>160</v>
      </c>
      <c r="B152" s="21" t="s">
        <v>302</v>
      </c>
    </row>
    <row r="153" spans="1:2" x14ac:dyDescent="0.3">
      <c r="A153" t="s">
        <v>160</v>
      </c>
      <c r="B153" s="21" t="s">
        <v>303</v>
      </c>
    </row>
    <row r="154" spans="1:2" x14ac:dyDescent="0.3">
      <c r="A154" t="s">
        <v>160</v>
      </c>
      <c r="B154" s="21" t="s">
        <v>304</v>
      </c>
    </row>
    <row r="155" spans="1:2" x14ac:dyDescent="0.3">
      <c r="A155" t="s">
        <v>160</v>
      </c>
      <c r="B155" s="21" t="s">
        <v>305</v>
      </c>
    </row>
    <row r="156" spans="1:2" x14ac:dyDescent="0.3">
      <c r="A156" t="s">
        <v>160</v>
      </c>
      <c r="B156" s="21" t="s">
        <v>306</v>
      </c>
    </row>
    <row r="157" spans="1:2" x14ac:dyDescent="0.3">
      <c r="A157" t="s">
        <v>160</v>
      </c>
      <c r="B157" s="21" t="s">
        <v>307</v>
      </c>
    </row>
    <row r="158" spans="1:2" x14ac:dyDescent="0.3">
      <c r="A158" t="s">
        <v>160</v>
      </c>
      <c r="B158" s="21" t="s">
        <v>308</v>
      </c>
    </row>
    <row r="159" spans="1:2" x14ac:dyDescent="0.3">
      <c r="A159" t="s">
        <v>160</v>
      </c>
      <c r="B159" s="21" t="s">
        <v>309</v>
      </c>
    </row>
    <row r="160" spans="1:2" x14ac:dyDescent="0.3">
      <c r="A160" t="s">
        <v>160</v>
      </c>
      <c r="B160" s="21" t="s">
        <v>310</v>
      </c>
    </row>
    <row r="161" spans="1:2" x14ac:dyDescent="0.3">
      <c r="A161" t="s">
        <v>160</v>
      </c>
      <c r="B161" s="21" t="s">
        <v>311</v>
      </c>
    </row>
    <row r="162" spans="1:2" x14ac:dyDescent="0.3">
      <c r="A162" t="s">
        <v>160</v>
      </c>
      <c r="B162" s="21" t="s">
        <v>204</v>
      </c>
    </row>
    <row r="163" spans="1:2" x14ac:dyDescent="0.3">
      <c r="A163" t="s">
        <v>160</v>
      </c>
      <c r="B163" s="21" t="s">
        <v>312</v>
      </c>
    </row>
    <row r="164" spans="1:2" x14ac:dyDescent="0.3">
      <c r="A164" t="s">
        <v>160</v>
      </c>
      <c r="B164" s="21" t="s">
        <v>204</v>
      </c>
    </row>
    <row r="165" spans="1:2" x14ac:dyDescent="0.3">
      <c r="A165" t="s">
        <v>160</v>
      </c>
      <c r="B165" s="21" t="s">
        <v>313</v>
      </c>
    </row>
    <row r="166" spans="1:2" x14ac:dyDescent="0.3">
      <c r="A166" t="s">
        <v>160</v>
      </c>
      <c r="B166" s="21" t="s">
        <v>314</v>
      </c>
    </row>
    <row r="167" spans="1:2" x14ac:dyDescent="0.3">
      <c r="A167" t="s">
        <v>160</v>
      </c>
      <c r="B167" s="21" t="s">
        <v>315</v>
      </c>
    </row>
    <row r="168" spans="1:2" x14ac:dyDescent="0.3">
      <c r="A168" t="s">
        <v>160</v>
      </c>
      <c r="B168" s="21" t="s">
        <v>316</v>
      </c>
    </row>
    <row r="169" spans="1:2" x14ac:dyDescent="0.3">
      <c r="A169" t="s">
        <v>160</v>
      </c>
      <c r="B169" s="21" t="s">
        <v>317</v>
      </c>
    </row>
    <row r="170" spans="1:2" x14ac:dyDescent="0.3">
      <c r="A170" t="s">
        <v>160</v>
      </c>
      <c r="B170" s="21" t="s">
        <v>318</v>
      </c>
    </row>
    <row r="171" spans="1:2" x14ac:dyDescent="0.3">
      <c r="A171" t="s">
        <v>160</v>
      </c>
      <c r="B171" s="21" t="s">
        <v>319</v>
      </c>
    </row>
    <row r="172" spans="1:2" x14ac:dyDescent="0.3">
      <c r="A172" t="s">
        <v>160</v>
      </c>
      <c r="B172" s="21" t="s">
        <v>320</v>
      </c>
    </row>
    <row r="173" spans="1:2" x14ac:dyDescent="0.3">
      <c r="A173" t="s">
        <v>160</v>
      </c>
      <c r="B173" s="21" t="s">
        <v>321</v>
      </c>
    </row>
    <row r="174" spans="1:2" x14ac:dyDescent="0.3">
      <c r="A174" t="s">
        <v>160</v>
      </c>
      <c r="B174" s="21" t="s">
        <v>322</v>
      </c>
    </row>
    <row r="175" spans="1:2" x14ac:dyDescent="0.3">
      <c r="A175" t="s">
        <v>160</v>
      </c>
      <c r="B175" s="21" t="s">
        <v>323</v>
      </c>
    </row>
    <row r="176" spans="1:2" x14ac:dyDescent="0.3">
      <c r="A176" t="s">
        <v>160</v>
      </c>
      <c r="B176" s="21" t="s">
        <v>324</v>
      </c>
    </row>
    <row r="177" spans="1:2" x14ac:dyDescent="0.3">
      <c r="A177" t="s">
        <v>160</v>
      </c>
      <c r="B177" s="21" t="s">
        <v>325</v>
      </c>
    </row>
    <row r="178" spans="1:2" x14ac:dyDescent="0.3">
      <c r="A178" t="s">
        <v>160</v>
      </c>
      <c r="B178" s="21" t="s">
        <v>326</v>
      </c>
    </row>
    <row r="179" spans="1:2" x14ac:dyDescent="0.3">
      <c r="A179" t="s">
        <v>160</v>
      </c>
      <c r="B179" s="21" t="s">
        <v>327</v>
      </c>
    </row>
    <row r="180" spans="1:2" x14ac:dyDescent="0.3">
      <c r="A180" t="s">
        <v>160</v>
      </c>
      <c r="B180" s="21" t="s">
        <v>185</v>
      </c>
    </row>
    <row r="181" spans="1:2" x14ac:dyDescent="0.3">
      <c r="A181" t="s">
        <v>160</v>
      </c>
      <c r="B181" s="21" t="s">
        <v>328</v>
      </c>
    </row>
    <row r="182" spans="1:2" x14ac:dyDescent="0.3">
      <c r="A182" t="s">
        <v>160</v>
      </c>
      <c r="B182" s="21" t="s">
        <v>329</v>
      </c>
    </row>
    <row r="183" spans="1:2" x14ac:dyDescent="0.3">
      <c r="A183" t="s">
        <v>160</v>
      </c>
      <c r="B183" s="21" t="s">
        <v>329</v>
      </c>
    </row>
    <row r="184" spans="1:2" x14ac:dyDescent="0.3">
      <c r="A184" t="s">
        <v>160</v>
      </c>
      <c r="B184" s="21" t="s">
        <v>330</v>
      </c>
    </row>
    <row r="185" spans="1:2" x14ac:dyDescent="0.3">
      <c r="A185" t="s">
        <v>160</v>
      </c>
      <c r="B185" s="21" t="s">
        <v>188</v>
      </c>
    </row>
    <row r="186" spans="1:2" x14ac:dyDescent="0.3">
      <c r="A186" t="s">
        <v>160</v>
      </c>
      <c r="B186" s="21" t="s">
        <v>331</v>
      </c>
    </row>
    <row r="187" spans="1:2" x14ac:dyDescent="0.3">
      <c r="A187" t="s">
        <v>160</v>
      </c>
      <c r="B187" s="21" t="s">
        <v>332</v>
      </c>
    </row>
    <row r="188" spans="1:2" x14ac:dyDescent="0.3">
      <c r="A188" t="s">
        <v>160</v>
      </c>
      <c r="B188" s="21" t="s">
        <v>333</v>
      </c>
    </row>
    <row r="189" spans="1:2" x14ac:dyDescent="0.3">
      <c r="A189" t="s">
        <v>160</v>
      </c>
      <c r="B189" s="21" t="s">
        <v>334</v>
      </c>
    </row>
    <row r="190" spans="1:2" x14ac:dyDescent="0.3">
      <c r="A190" t="s">
        <v>160</v>
      </c>
      <c r="B190" s="21" t="s">
        <v>335</v>
      </c>
    </row>
    <row r="191" spans="1:2" x14ac:dyDescent="0.3">
      <c r="A191" t="s">
        <v>160</v>
      </c>
      <c r="B191" s="21" t="s">
        <v>336</v>
      </c>
    </row>
    <row r="192" spans="1:2" x14ac:dyDescent="0.3">
      <c r="A192" t="s">
        <v>160</v>
      </c>
      <c r="B192" s="21" t="s">
        <v>337</v>
      </c>
    </row>
    <row r="193" spans="1:2" x14ac:dyDescent="0.3">
      <c r="A193" t="s">
        <v>160</v>
      </c>
      <c r="B193" s="21" t="s">
        <v>338</v>
      </c>
    </row>
    <row r="194" spans="1:2" x14ac:dyDescent="0.3">
      <c r="A194" t="s">
        <v>160</v>
      </c>
      <c r="B194" s="21" t="s">
        <v>339</v>
      </c>
    </row>
    <row r="195" spans="1:2" x14ac:dyDescent="0.3">
      <c r="A195" t="s">
        <v>160</v>
      </c>
      <c r="B195" s="21" t="s">
        <v>340</v>
      </c>
    </row>
    <row r="196" spans="1:2" x14ac:dyDescent="0.3">
      <c r="A196" t="s">
        <v>160</v>
      </c>
      <c r="B196" s="21" t="s">
        <v>341</v>
      </c>
    </row>
    <row r="197" spans="1:2" x14ac:dyDescent="0.3">
      <c r="A197" t="s">
        <v>160</v>
      </c>
      <c r="B197" s="21" t="s">
        <v>342</v>
      </c>
    </row>
    <row r="198" spans="1:2" x14ac:dyDescent="0.3">
      <c r="A198" t="s">
        <v>160</v>
      </c>
      <c r="B198" s="21" t="s">
        <v>343</v>
      </c>
    </row>
    <row r="199" spans="1:2" x14ac:dyDescent="0.3">
      <c r="A199" t="s">
        <v>160</v>
      </c>
      <c r="B199" s="21" t="s">
        <v>185</v>
      </c>
    </row>
    <row r="200" spans="1:2" x14ac:dyDescent="0.3">
      <c r="A200" t="s">
        <v>160</v>
      </c>
      <c r="B200" s="21" t="s">
        <v>188</v>
      </c>
    </row>
    <row r="201" spans="1:2" x14ac:dyDescent="0.3">
      <c r="A201" t="s">
        <v>160</v>
      </c>
      <c r="B201" s="21" t="s">
        <v>291</v>
      </c>
    </row>
    <row r="202" spans="1:2" x14ac:dyDescent="0.3">
      <c r="A202" t="s">
        <v>160</v>
      </c>
      <c r="B202" s="21" t="s">
        <v>344</v>
      </c>
    </row>
    <row r="203" spans="1:2" x14ac:dyDescent="0.3">
      <c r="A203" t="s">
        <v>160</v>
      </c>
      <c r="B203" s="21" t="s">
        <v>299</v>
      </c>
    </row>
    <row r="204" spans="1:2" x14ac:dyDescent="0.3">
      <c r="A204" t="s">
        <v>160</v>
      </c>
      <c r="B204" s="21" t="s">
        <v>344</v>
      </c>
    </row>
    <row r="205" spans="1:2" x14ac:dyDescent="0.3">
      <c r="A205" t="s">
        <v>160</v>
      </c>
      <c r="B205" s="21" t="s">
        <v>204</v>
      </c>
    </row>
    <row r="206" spans="1:2" x14ac:dyDescent="0.3">
      <c r="A206" t="s">
        <v>160</v>
      </c>
      <c r="B206" s="21" t="s">
        <v>344</v>
      </c>
    </row>
    <row r="207" spans="1:2" x14ac:dyDescent="0.3">
      <c r="A207" t="s">
        <v>160</v>
      </c>
      <c r="B207" s="21" t="s">
        <v>345</v>
      </c>
    </row>
    <row r="208" spans="1:2" x14ac:dyDescent="0.3">
      <c r="A208" t="s">
        <v>160</v>
      </c>
      <c r="B208" s="21" t="s">
        <v>346</v>
      </c>
    </row>
    <row r="209" spans="1:2" x14ac:dyDescent="0.3">
      <c r="A209" t="s">
        <v>160</v>
      </c>
      <c r="B209" s="21" t="s">
        <v>347</v>
      </c>
    </row>
    <row r="210" spans="1:2" x14ac:dyDescent="0.3">
      <c r="A210" t="s">
        <v>160</v>
      </c>
      <c r="B210" s="21" t="s">
        <v>348</v>
      </c>
    </row>
    <row r="211" spans="1:2" x14ac:dyDescent="0.3">
      <c r="A211" t="s">
        <v>160</v>
      </c>
      <c r="B211" s="21" t="s">
        <v>349</v>
      </c>
    </row>
    <row r="212" spans="1:2" x14ac:dyDescent="0.3">
      <c r="A212" t="s">
        <v>160</v>
      </c>
      <c r="B212" s="21" t="s">
        <v>350</v>
      </c>
    </row>
    <row r="213" spans="1:2" x14ac:dyDescent="0.3">
      <c r="A213" t="s">
        <v>160</v>
      </c>
      <c r="B213" s="21" t="s">
        <v>351</v>
      </c>
    </row>
    <row r="214" spans="1:2" x14ac:dyDescent="0.3">
      <c r="A214" t="s">
        <v>160</v>
      </c>
      <c r="B214" s="22" t="s">
        <v>185</v>
      </c>
    </row>
    <row r="215" spans="1:2" x14ac:dyDescent="0.3">
      <c r="A215" t="s">
        <v>160</v>
      </c>
      <c r="B215" s="21" t="s">
        <v>185</v>
      </c>
    </row>
    <row r="216" spans="1:2" x14ac:dyDescent="0.3">
      <c r="A216" t="s">
        <v>160</v>
      </c>
      <c r="B216" s="21" t="s">
        <v>352</v>
      </c>
    </row>
    <row r="217" spans="1:2" x14ac:dyDescent="0.3">
      <c r="A217" t="s">
        <v>160</v>
      </c>
      <c r="B217" s="21" t="s">
        <v>188</v>
      </c>
    </row>
    <row r="218" spans="1:2" x14ac:dyDescent="0.3">
      <c r="A218" t="s">
        <v>160</v>
      </c>
      <c r="B218" s="21" t="s">
        <v>185</v>
      </c>
    </row>
    <row r="219" spans="1:2" x14ac:dyDescent="0.3">
      <c r="A219" t="s">
        <v>160</v>
      </c>
      <c r="B219" s="21" t="s">
        <v>329</v>
      </c>
    </row>
    <row r="220" spans="1:2" x14ac:dyDescent="0.3">
      <c r="A220" t="s">
        <v>160</v>
      </c>
      <c r="B220" s="21" t="s">
        <v>352</v>
      </c>
    </row>
    <row r="221" spans="1:2" x14ac:dyDescent="0.3">
      <c r="A221" t="s">
        <v>160</v>
      </c>
      <c r="B221" s="21" t="s">
        <v>188</v>
      </c>
    </row>
    <row r="222" spans="1:2" x14ac:dyDescent="0.3">
      <c r="A222" t="s">
        <v>160</v>
      </c>
      <c r="B222" s="21" t="s">
        <v>353</v>
      </c>
    </row>
    <row r="223" spans="1:2" x14ac:dyDescent="0.3">
      <c r="A223" t="s">
        <v>160</v>
      </c>
      <c r="B223" s="21" t="s">
        <v>354</v>
      </c>
    </row>
    <row r="224" spans="1:2" x14ac:dyDescent="0.3">
      <c r="A224" t="s">
        <v>160</v>
      </c>
      <c r="B224" s="21" t="s">
        <v>355</v>
      </c>
    </row>
    <row r="225" spans="1:2" x14ac:dyDescent="0.3">
      <c r="A225" t="s">
        <v>160</v>
      </c>
      <c r="B225" s="21" t="s">
        <v>356</v>
      </c>
    </row>
    <row r="226" spans="1:2" x14ac:dyDescent="0.3">
      <c r="A226" t="s">
        <v>160</v>
      </c>
      <c r="B226" s="21" t="s">
        <v>357</v>
      </c>
    </row>
    <row r="227" spans="1:2" x14ac:dyDescent="0.3">
      <c r="A227" t="s">
        <v>160</v>
      </c>
      <c r="B227" s="21" t="s">
        <v>358</v>
      </c>
    </row>
    <row r="228" spans="1:2" x14ac:dyDescent="0.3">
      <c r="A228" t="s">
        <v>160</v>
      </c>
      <c r="B228" s="21" t="s">
        <v>359</v>
      </c>
    </row>
    <row r="229" spans="1:2" x14ac:dyDescent="0.3">
      <c r="A229" t="s">
        <v>160</v>
      </c>
      <c r="B229" s="21" t="s">
        <v>360</v>
      </c>
    </row>
    <row r="230" spans="1:2" x14ac:dyDescent="0.3">
      <c r="A230" t="s">
        <v>160</v>
      </c>
      <c r="B230" s="21" t="s">
        <v>361</v>
      </c>
    </row>
    <row r="231" spans="1:2" x14ac:dyDescent="0.3">
      <c r="A231" t="s">
        <v>160</v>
      </c>
      <c r="B231" s="21" t="s">
        <v>362</v>
      </c>
    </row>
    <row r="232" spans="1:2" x14ac:dyDescent="0.3">
      <c r="A232" t="s">
        <v>160</v>
      </c>
      <c r="B232" s="21" t="s">
        <v>363</v>
      </c>
    </row>
    <row r="233" spans="1:2" x14ac:dyDescent="0.3">
      <c r="A233" t="s">
        <v>160</v>
      </c>
      <c r="B233" s="21" t="s">
        <v>364</v>
      </c>
    </row>
    <row r="234" spans="1:2" x14ac:dyDescent="0.3">
      <c r="A234" t="s">
        <v>160</v>
      </c>
      <c r="B234" s="21" t="s">
        <v>365</v>
      </c>
    </row>
    <row r="235" spans="1:2" x14ac:dyDescent="0.3">
      <c r="A235" t="s">
        <v>160</v>
      </c>
      <c r="B235" s="21" t="s">
        <v>366</v>
      </c>
    </row>
    <row r="236" spans="1:2" x14ac:dyDescent="0.3">
      <c r="A236" t="s">
        <v>160</v>
      </c>
      <c r="B236" s="21" t="s">
        <v>367</v>
      </c>
    </row>
    <row r="237" spans="1:2" x14ac:dyDescent="0.3">
      <c r="A237" t="s">
        <v>160</v>
      </c>
      <c r="B237" s="21" t="s">
        <v>368</v>
      </c>
    </row>
    <row r="238" spans="1:2" x14ac:dyDescent="0.3">
      <c r="A238" t="s">
        <v>160</v>
      </c>
      <c r="B238" s="21" t="s">
        <v>369</v>
      </c>
    </row>
    <row r="239" spans="1:2" x14ac:dyDescent="0.3">
      <c r="A239" t="s">
        <v>160</v>
      </c>
      <c r="B239" s="21" t="s">
        <v>370</v>
      </c>
    </row>
    <row r="240" spans="1:2" x14ac:dyDescent="0.3">
      <c r="A240" t="s">
        <v>160</v>
      </c>
      <c r="B240" s="21" t="s">
        <v>185</v>
      </c>
    </row>
    <row r="241" spans="1:2" x14ac:dyDescent="0.3">
      <c r="A241" t="s">
        <v>160</v>
      </c>
      <c r="B241" s="21" t="s">
        <v>185</v>
      </c>
    </row>
    <row r="242" spans="1:2" x14ac:dyDescent="0.3">
      <c r="A242" t="s">
        <v>160</v>
      </c>
      <c r="B242" s="21" t="s">
        <v>371</v>
      </c>
    </row>
    <row r="243" spans="1:2" x14ac:dyDescent="0.3">
      <c r="A243" t="s">
        <v>160</v>
      </c>
      <c r="B243" s="21" t="s">
        <v>372</v>
      </c>
    </row>
    <row r="244" spans="1:2" x14ac:dyDescent="0.3">
      <c r="A244" t="s">
        <v>160</v>
      </c>
      <c r="B244" s="21" t="s">
        <v>185</v>
      </c>
    </row>
    <row r="245" spans="1:2" x14ac:dyDescent="0.3">
      <c r="A245" t="s">
        <v>160</v>
      </c>
      <c r="B245" s="21" t="s">
        <v>185</v>
      </c>
    </row>
    <row r="246" spans="1:2" x14ac:dyDescent="0.3">
      <c r="A246" t="s">
        <v>160</v>
      </c>
      <c r="B246" s="21" t="s">
        <v>373</v>
      </c>
    </row>
    <row r="247" spans="1:2" x14ac:dyDescent="0.3">
      <c r="A247" t="s">
        <v>160</v>
      </c>
      <c r="B247" s="21" t="s">
        <v>352</v>
      </c>
    </row>
    <row r="248" spans="1:2" x14ac:dyDescent="0.3">
      <c r="A248" t="s">
        <v>160</v>
      </c>
      <c r="B248" s="21" t="s">
        <v>204</v>
      </c>
    </row>
    <row r="249" spans="1:2" x14ac:dyDescent="0.3">
      <c r="A249" t="s">
        <v>160</v>
      </c>
      <c r="B249" s="21" t="s">
        <v>204</v>
      </c>
    </row>
    <row r="250" spans="1:2" x14ac:dyDescent="0.3">
      <c r="A250" t="s">
        <v>160</v>
      </c>
      <c r="B250" s="21" t="s">
        <v>374</v>
      </c>
    </row>
    <row r="251" spans="1:2" x14ac:dyDescent="0.3">
      <c r="A251" t="s">
        <v>160</v>
      </c>
      <c r="B251" s="21" t="s">
        <v>375</v>
      </c>
    </row>
    <row r="252" spans="1:2" x14ac:dyDescent="0.3">
      <c r="A252" t="s">
        <v>160</v>
      </c>
      <c r="B252" s="21" t="s">
        <v>376</v>
      </c>
    </row>
    <row r="253" spans="1:2" x14ac:dyDescent="0.3">
      <c r="A253" t="s">
        <v>160</v>
      </c>
      <c r="B253" s="21" t="s">
        <v>377</v>
      </c>
    </row>
    <row r="254" spans="1:2" x14ac:dyDescent="0.3">
      <c r="A254" t="s">
        <v>160</v>
      </c>
      <c r="B254" s="21" t="s">
        <v>378</v>
      </c>
    </row>
    <row r="255" spans="1:2" x14ac:dyDescent="0.3">
      <c r="A255" t="s">
        <v>160</v>
      </c>
      <c r="B255" s="21" t="s">
        <v>379</v>
      </c>
    </row>
    <row r="256" spans="1:2" x14ac:dyDescent="0.3">
      <c r="A256" t="s">
        <v>160</v>
      </c>
      <c r="B256" s="21" t="s">
        <v>380</v>
      </c>
    </row>
    <row r="257" spans="1:2" x14ac:dyDescent="0.3">
      <c r="A257" t="s">
        <v>160</v>
      </c>
      <c r="B257" s="21" t="s">
        <v>381</v>
      </c>
    </row>
    <row r="258" spans="1:2" x14ac:dyDescent="0.3">
      <c r="A258" t="s">
        <v>160</v>
      </c>
      <c r="B258" s="21" t="s">
        <v>382</v>
      </c>
    </row>
    <row r="259" spans="1:2" x14ac:dyDescent="0.3">
      <c r="A259" t="s">
        <v>160</v>
      </c>
      <c r="B259" s="21" t="s">
        <v>383</v>
      </c>
    </row>
    <row r="260" spans="1:2" x14ac:dyDescent="0.3">
      <c r="A260" t="s">
        <v>160</v>
      </c>
      <c r="B260" s="21" t="s">
        <v>384</v>
      </c>
    </row>
    <row r="261" spans="1:2" x14ac:dyDescent="0.3">
      <c r="A261" t="s">
        <v>160</v>
      </c>
      <c r="B261" s="21" t="s">
        <v>385</v>
      </c>
    </row>
    <row r="262" spans="1:2" x14ac:dyDescent="0.3">
      <c r="A262" t="s">
        <v>160</v>
      </c>
      <c r="B262" s="21" t="s">
        <v>386</v>
      </c>
    </row>
    <row r="263" spans="1:2" x14ac:dyDescent="0.3">
      <c r="A263" t="s">
        <v>160</v>
      </c>
      <c r="B263" s="21" t="s">
        <v>387</v>
      </c>
    </row>
    <row r="264" spans="1:2" x14ac:dyDescent="0.3">
      <c r="A264" t="s">
        <v>160</v>
      </c>
      <c r="B264" s="21" t="s">
        <v>185</v>
      </c>
    </row>
    <row r="265" spans="1:2" x14ac:dyDescent="0.3">
      <c r="A265" t="s">
        <v>160</v>
      </c>
      <c r="B265" s="21" t="s">
        <v>185</v>
      </c>
    </row>
    <row r="266" spans="1:2" x14ac:dyDescent="0.3">
      <c r="A266" t="s">
        <v>160</v>
      </c>
      <c r="B266" s="21" t="s">
        <v>352</v>
      </c>
    </row>
    <row r="267" spans="1:2" x14ac:dyDescent="0.3">
      <c r="A267" t="s">
        <v>160</v>
      </c>
      <c r="B267" s="21" t="s">
        <v>188</v>
      </c>
    </row>
    <row r="268" spans="1:2" x14ac:dyDescent="0.3">
      <c r="A268" t="s">
        <v>160</v>
      </c>
      <c r="B268" s="21" t="s">
        <v>388</v>
      </c>
    </row>
    <row r="269" spans="1:2" x14ac:dyDescent="0.3">
      <c r="A269" t="s">
        <v>160</v>
      </c>
      <c r="B269" s="21" t="s">
        <v>389</v>
      </c>
    </row>
    <row r="270" spans="1:2" x14ac:dyDescent="0.3">
      <c r="A270" t="s">
        <v>160</v>
      </c>
      <c r="B270" s="21" t="s">
        <v>390</v>
      </c>
    </row>
    <row r="271" spans="1:2" x14ac:dyDescent="0.3">
      <c r="A271" t="s">
        <v>160</v>
      </c>
      <c r="B271" s="21" t="s">
        <v>391</v>
      </c>
    </row>
    <row r="272" spans="1:2" x14ac:dyDescent="0.3">
      <c r="A272" t="s">
        <v>160</v>
      </c>
      <c r="B272" s="21" t="s">
        <v>392</v>
      </c>
    </row>
    <row r="273" spans="1:2" x14ac:dyDescent="0.3">
      <c r="A273" t="s">
        <v>160</v>
      </c>
      <c r="B273" s="21" t="s">
        <v>393</v>
      </c>
    </row>
    <row r="274" spans="1:2" x14ac:dyDescent="0.3">
      <c r="A274" t="s">
        <v>160</v>
      </c>
      <c r="B274" s="21" t="s">
        <v>394</v>
      </c>
    </row>
    <row r="275" spans="1:2" x14ac:dyDescent="0.3">
      <c r="A275" t="s">
        <v>160</v>
      </c>
      <c r="B275" s="21" t="s">
        <v>395</v>
      </c>
    </row>
    <row r="276" spans="1:2" ht="13.5" customHeight="1" x14ac:dyDescent="0.3">
      <c r="A276" t="s">
        <v>160</v>
      </c>
      <c r="B276" s="21" t="s">
        <v>396</v>
      </c>
    </row>
    <row r="277" spans="1:2" x14ac:dyDescent="0.3">
      <c r="A277" t="s">
        <v>160</v>
      </c>
      <c r="B277" s="21" t="s">
        <v>397</v>
      </c>
    </row>
    <row r="278" spans="1:2" x14ac:dyDescent="0.3">
      <c r="A278" t="s">
        <v>160</v>
      </c>
      <c r="B278" s="21" t="s">
        <v>398</v>
      </c>
    </row>
    <row r="279" spans="1:2" x14ac:dyDescent="0.3">
      <c r="A279" t="s">
        <v>160</v>
      </c>
      <c r="B279" s="21" t="s">
        <v>399</v>
      </c>
    </row>
    <row r="280" spans="1:2" x14ac:dyDescent="0.3">
      <c r="A280" t="s">
        <v>160</v>
      </c>
      <c r="B280" s="21" t="s">
        <v>400</v>
      </c>
    </row>
    <row r="281" spans="1:2" x14ac:dyDescent="0.3">
      <c r="A281" t="s">
        <v>160</v>
      </c>
      <c r="B281" s="21" t="s">
        <v>401</v>
      </c>
    </row>
    <row r="282" spans="1:2" x14ac:dyDescent="0.3">
      <c r="A282" t="s">
        <v>160</v>
      </c>
      <c r="B282" s="21" t="s">
        <v>402</v>
      </c>
    </row>
    <row r="283" spans="1:2" x14ac:dyDescent="0.3">
      <c r="A283" t="s">
        <v>160</v>
      </c>
      <c r="B283" s="21" t="s">
        <v>403</v>
      </c>
    </row>
    <row r="284" spans="1:2" x14ac:dyDescent="0.3">
      <c r="A284" t="s">
        <v>160</v>
      </c>
      <c r="B284" s="21" t="s">
        <v>404</v>
      </c>
    </row>
    <row r="285" spans="1:2" x14ac:dyDescent="0.3">
      <c r="A285" t="s">
        <v>160</v>
      </c>
      <c r="B285" s="21" t="s">
        <v>405</v>
      </c>
    </row>
    <row r="286" spans="1:2" x14ac:dyDescent="0.3">
      <c r="A286" t="s">
        <v>160</v>
      </c>
      <c r="B286" s="21" t="s">
        <v>406</v>
      </c>
    </row>
    <row r="287" spans="1:2" x14ac:dyDescent="0.3">
      <c r="A287" t="s">
        <v>160</v>
      </c>
      <c r="B287" s="21" t="s">
        <v>407</v>
      </c>
    </row>
    <row r="288" spans="1:2" x14ac:dyDescent="0.3">
      <c r="A288" t="s">
        <v>160</v>
      </c>
      <c r="B288" s="21" t="s">
        <v>388</v>
      </c>
    </row>
    <row r="289" spans="1:2" x14ac:dyDescent="0.3">
      <c r="A289" t="s">
        <v>160</v>
      </c>
      <c r="B289" s="21" t="s">
        <v>389</v>
      </c>
    </row>
    <row r="290" spans="1:2" x14ac:dyDescent="0.3">
      <c r="A290" t="s">
        <v>160</v>
      </c>
      <c r="B290" s="21" t="s">
        <v>391</v>
      </c>
    </row>
    <row r="291" spans="1:2" x14ac:dyDescent="0.3">
      <c r="A291" t="s">
        <v>160</v>
      </c>
      <c r="B291" s="21" t="s">
        <v>392</v>
      </c>
    </row>
    <row r="292" spans="1:2" x14ac:dyDescent="0.3">
      <c r="A292" t="s">
        <v>160</v>
      </c>
      <c r="B292" s="21" t="s">
        <v>393</v>
      </c>
    </row>
    <row r="293" spans="1:2" x14ac:dyDescent="0.3">
      <c r="A293" t="s">
        <v>160</v>
      </c>
      <c r="B293" s="21" t="s">
        <v>394</v>
      </c>
    </row>
    <row r="294" spans="1:2" x14ac:dyDescent="0.3">
      <c r="A294" t="s">
        <v>160</v>
      </c>
      <c r="B294" s="21" t="s">
        <v>395</v>
      </c>
    </row>
    <row r="295" spans="1:2" x14ac:dyDescent="0.3">
      <c r="A295" t="s">
        <v>160</v>
      </c>
      <c r="B295" s="21" t="s">
        <v>402</v>
      </c>
    </row>
    <row r="296" spans="1:2" x14ac:dyDescent="0.3">
      <c r="A296" t="s">
        <v>160</v>
      </c>
      <c r="B296" s="21" t="s">
        <v>390</v>
      </c>
    </row>
    <row r="297" spans="1:2" x14ac:dyDescent="0.3">
      <c r="A297" t="s">
        <v>160</v>
      </c>
      <c r="B297" s="21" t="s">
        <v>399</v>
      </c>
    </row>
    <row r="298" spans="1:2" x14ac:dyDescent="0.3">
      <c r="A298" t="s">
        <v>160</v>
      </c>
      <c r="B298" s="21" t="s">
        <v>396</v>
      </c>
    </row>
    <row r="299" spans="1:2" x14ac:dyDescent="0.3">
      <c r="A299" t="s">
        <v>160</v>
      </c>
      <c r="B299" s="21" t="s">
        <v>398</v>
      </c>
    </row>
    <row r="300" spans="1:2" x14ac:dyDescent="0.3">
      <c r="A300" t="s">
        <v>160</v>
      </c>
      <c r="B300" s="21" t="s">
        <v>397</v>
      </c>
    </row>
    <row r="301" spans="1:2" x14ac:dyDescent="0.3">
      <c r="A301" t="s">
        <v>160</v>
      </c>
      <c r="B301" s="21" t="s">
        <v>401</v>
      </c>
    </row>
    <row r="302" spans="1:2" x14ac:dyDescent="0.3">
      <c r="A302" t="s">
        <v>160</v>
      </c>
      <c r="B302" s="21" t="s">
        <v>400</v>
      </c>
    </row>
    <row r="303" spans="1:2" x14ac:dyDescent="0.3">
      <c r="A303" t="s">
        <v>160</v>
      </c>
      <c r="B303" s="21" t="s">
        <v>405</v>
      </c>
    </row>
    <row r="304" spans="1:2" x14ac:dyDescent="0.3">
      <c r="A304" t="s">
        <v>160</v>
      </c>
      <c r="B304" s="21" t="s">
        <v>403</v>
      </c>
    </row>
    <row r="305" spans="1:2" x14ac:dyDescent="0.3">
      <c r="A305" t="s">
        <v>160</v>
      </c>
      <c r="B305" s="21" t="s">
        <v>404</v>
      </c>
    </row>
    <row r="306" spans="1:2" x14ac:dyDescent="0.3">
      <c r="A306" t="s">
        <v>160</v>
      </c>
      <c r="B306" s="21" t="s">
        <v>406</v>
      </c>
    </row>
    <row r="307" spans="1:2" x14ac:dyDescent="0.3">
      <c r="A307" t="s">
        <v>160</v>
      </c>
      <c r="B307" s="21" t="s">
        <v>407</v>
      </c>
    </row>
    <row r="308" spans="1:2" x14ac:dyDescent="0.3">
      <c r="A308" t="s">
        <v>160</v>
      </c>
      <c r="B308" s="21" t="s">
        <v>408</v>
      </c>
    </row>
    <row r="309" spans="1:2" x14ac:dyDescent="0.3">
      <c r="A309" t="s">
        <v>160</v>
      </c>
      <c r="B309" s="21" t="s">
        <v>409</v>
      </c>
    </row>
    <row r="310" spans="1:2" x14ac:dyDescent="0.3">
      <c r="A310" t="s">
        <v>160</v>
      </c>
      <c r="B310" s="21" t="s">
        <v>410</v>
      </c>
    </row>
    <row r="311" spans="1:2" x14ac:dyDescent="0.3">
      <c r="A311" t="s">
        <v>160</v>
      </c>
      <c r="B311" s="21" t="s">
        <v>411</v>
      </c>
    </row>
    <row r="312" spans="1:2" x14ac:dyDescent="0.3">
      <c r="A312" t="s">
        <v>160</v>
      </c>
      <c r="B312" s="21" t="s">
        <v>412</v>
      </c>
    </row>
    <row r="313" spans="1:2" x14ac:dyDescent="0.3">
      <c r="A313" t="s">
        <v>160</v>
      </c>
      <c r="B313" s="21" t="s">
        <v>413</v>
      </c>
    </row>
    <row r="314" spans="1:2" x14ac:dyDescent="0.3">
      <c r="A314" t="s">
        <v>160</v>
      </c>
      <c r="B314" s="21" t="s">
        <v>414</v>
      </c>
    </row>
    <row r="315" spans="1:2" x14ac:dyDescent="0.3">
      <c r="A315" t="s">
        <v>160</v>
      </c>
      <c r="B315" s="21" t="s">
        <v>415</v>
      </c>
    </row>
    <row r="316" spans="1:2" x14ac:dyDescent="0.3">
      <c r="A316" t="s">
        <v>160</v>
      </c>
      <c r="B316" s="21" t="s">
        <v>416</v>
      </c>
    </row>
    <row r="317" spans="1:2" x14ac:dyDescent="0.3">
      <c r="A317" t="s">
        <v>160</v>
      </c>
      <c r="B317" s="21" t="s">
        <v>417</v>
      </c>
    </row>
    <row r="318" spans="1:2" x14ac:dyDescent="0.3">
      <c r="A318" t="s">
        <v>160</v>
      </c>
      <c r="B318" s="21" t="s">
        <v>418</v>
      </c>
    </row>
    <row r="319" spans="1:2" x14ac:dyDescent="0.3">
      <c r="A319" t="s">
        <v>160</v>
      </c>
      <c r="B319" s="21" t="s">
        <v>419</v>
      </c>
    </row>
    <row r="320" spans="1:2" x14ac:dyDescent="0.3">
      <c r="A320" t="s">
        <v>160</v>
      </c>
      <c r="B320" s="21" t="s">
        <v>420</v>
      </c>
    </row>
    <row r="321" spans="1:2" x14ac:dyDescent="0.3">
      <c r="A321" t="s">
        <v>160</v>
      </c>
      <c r="B321" s="21" t="s">
        <v>421</v>
      </c>
    </row>
    <row r="322" spans="1:2" x14ac:dyDescent="0.3">
      <c r="A322" t="s">
        <v>160</v>
      </c>
      <c r="B322" s="21" t="s">
        <v>422</v>
      </c>
    </row>
    <row r="323" spans="1:2" x14ac:dyDescent="0.3">
      <c r="A323" t="s">
        <v>160</v>
      </c>
      <c r="B323" s="21" t="s">
        <v>423</v>
      </c>
    </row>
    <row r="324" spans="1:2" x14ac:dyDescent="0.3">
      <c r="A324" t="s">
        <v>160</v>
      </c>
      <c r="B324" s="21" t="s">
        <v>424</v>
      </c>
    </row>
    <row r="325" spans="1:2" x14ac:dyDescent="0.3">
      <c r="A325" t="s">
        <v>160</v>
      </c>
      <c r="B325" s="21" t="s">
        <v>425</v>
      </c>
    </row>
    <row r="326" spans="1:2" x14ac:dyDescent="0.3">
      <c r="A326" t="s">
        <v>160</v>
      </c>
      <c r="B326" s="21" t="s">
        <v>426</v>
      </c>
    </row>
    <row r="327" spans="1:2" x14ac:dyDescent="0.3">
      <c r="A327" t="s">
        <v>160</v>
      </c>
      <c r="B327" s="21" t="s">
        <v>427</v>
      </c>
    </row>
    <row r="328" spans="1:2" x14ac:dyDescent="0.3">
      <c r="A328" t="s">
        <v>160</v>
      </c>
      <c r="B328" s="21" t="s">
        <v>428</v>
      </c>
    </row>
    <row r="329" spans="1:2" x14ac:dyDescent="0.3">
      <c r="A329" t="s">
        <v>160</v>
      </c>
      <c r="B329" s="21" t="s">
        <v>429</v>
      </c>
    </row>
    <row r="330" spans="1:2" x14ac:dyDescent="0.3">
      <c r="A330" t="s">
        <v>160</v>
      </c>
      <c r="B330" s="21" t="s">
        <v>204</v>
      </c>
    </row>
    <row r="331" spans="1:2" x14ac:dyDescent="0.3">
      <c r="A331" t="s">
        <v>160</v>
      </c>
      <c r="B331" s="21" t="s">
        <v>430</v>
      </c>
    </row>
    <row r="332" spans="1:2" x14ac:dyDescent="0.3">
      <c r="A332" t="s">
        <v>160</v>
      </c>
      <c r="B332" s="21" t="s">
        <v>431</v>
      </c>
    </row>
    <row r="333" spans="1:2" x14ac:dyDescent="0.3">
      <c r="A333" t="s">
        <v>160</v>
      </c>
      <c r="B333" s="21" t="s">
        <v>432</v>
      </c>
    </row>
    <row r="334" spans="1:2" x14ac:dyDescent="0.3">
      <c r="A334" t="s">
        <v>160</v>
      </c>
      <c r="B334" s="21" t="s">
        <v>433</v>
      </c>
    </row>
    <row r="335" spans="1:2" x14ac:dyDescent="0.3">
      <c r="A335" t="s">
        <v>160</v>
      </c>
      <c r="B335" s="21" t="s">
        <v>434</v>
      </c>
    </row>
    <row r="336" spans="1:2" x14ac:dyDescent="0.3">
      <c r="A336" t="s">
        <v>160</v>
      </c>
      <c r="B336" s="21" t="s">
        <v>435</v>
      </c>
    </row>
    <row r="337" spans="1:2" x14ac:dyDescent="0.3">
      <c r="A337" t="s">
        <v>160</v>
      </c>
      <c r="B337" s="21" t="s">
        <v>436</v>
      </c>
    </row>
    <row r="338" spans="1:2" x14ac:dyDescent="0.3">
      <c r="A338" t="s">
        <v>160</v>
      </c>
      <c r="B338" s="21" t="s">
        <v>437</v>
      </c>
    </row>
    <row r="339" spans="1:2" x14ac:dyDescent="0.3">
      <c r="A339" t="s">
        <v>160</v>
      </c>
      <c r="B339" s="21" t="s">
        <v>438</v>
      </c>
    </row>
    <row r="340" spans="1:2" x14ac:dyDescent="0.3">
      <c r="A340" t="s">
        <v>160</v>
      </c>
      <c r="B340" s="21" t="s">
        <v>439</v>
      </c>
    </row>
    <row r="341" spans="1:2" x14ac:dyDescent="0.3">
      <c r="A341" t="s">
        <v>160</v>
      </c>
      <c r="B341" s="21" t="s">
        <v>291</v>
      </c>
    </row>
    <row r="342" spans="1:2" x14ac:dyDescent="0.3">
      <c r="A342" t="s">
        <v>160</v>
      </c>
      <c r="B342" s="21" t="s">
        <v>440</v>
      </c>
    </row>
    <row r="343" spans="1:2" x14ac:dyDescent="0.3">
      <c r="A343" t="s">
        <v>160</v>
      </c>
      <c r="B343" s="21" t="s">
        <v>441</v>
      </c>
    </row>
    <row r="344" spans="1:2" x14ac:dyDescent="0.3">
      <c r="A344" t="s">
        <v>160</v>
      </c>
      <c r="B344" s="21" t="s">
        <v>442</v>
      </c>
    </row>
    <row r="345" spans="1:2" x14ac:dyDescent="0.3">
      <c r="A345" t="s">
        <v>160</v>
      </c>
      <c r="B345" s="21" t="s">
        <v>443</v>
      </c>
    </row>
    <row r="346" spans="1:2" x14ac:dyDescent="0.3">
      <c r="A346" t="s">
        <v>160</v>
      </c>
      <c r="B346" s="21" t="s">
        <v>444</v>
      </c>
    </row>
    <row r="347" spans="1:2" x14ac:dyDescent="0.3">
      <c r="A347" t="s">
        <v>160</v>
      </c>
      <c r="B347" s="21" t="s">
        <v>445</v>
      </c>
    </row>
    <row r="348" spans="1:2" x14ac:dyDescent="0.3">
      <c r="A348" t="s">
        <v>160</v>
      </c>
      <c r="B348" s="21" t="s">
        <v>446</v>
      </c>
    </row>
    <row r="349" spans="1:2" x14ac:dyDescent="0.3">
      <c r="A349" t="s">
        <v>160</v>
      </c>
      <c r="B349" s="21" t="s">
        <v>447</v>
      </c>
    </row>
    <row r="350" spans="1:2" x14ac:dyDescent="0.3">
      <c r="A350" t="s">
        <v>160</v>
      </c>
      <c r="B350" s="21" t="s">
        <v>448</v>
      </c>
    </row>
    <row r="351" spans="1:2" x14ac:dyDescent="0.3">
      <c r="A351" t="s">
        <v>160</v>
      </c>
      <c r="B351" s="21" t="s">
        <v>449</v>
      </c>
    </row>
    <row r="352" spans="1:2" x14ac:dyDescent="0.3">
      <c r="A352" t="s">
        <v>160</v>
      </c>
      <c r="B352" s="21" t="s">
        <v>450</v>
      </c>
    </row>
    <row r="353" spans="1:2" x14ac:dyDescent="0.3">
      <c r="A353" t="s">
        <v>160</v>
      </c>
      <c r="B353" s="21" t="s">
        <v>451</v>
      </c>
    </row>
    <row r="354" spans="1:2" x14ac:dyDescent="0.3">
      <c r="A354" t="s">
        <v>160</v>
      </c>
      <c r="B354" s="21" t="s">
        <v>452</v>
      </c>
    </row>
    <row r="355" spans="1:2" x14ac:dyDescent="0.3">
      <c r="A355" t="s">
        <v>160</v>
      </c>
      <c r="B355" s="21" t="s">
        <v>453</v>
      </c>
    </row>
    <row r="356" spans="1:2" x14ac:dyDescent="0.3">
      <c r="A356" t="s">
        <v>160</v>
      </c>
      <c r="B356" s="21" t="s">
        <v>454</v>
      </c>
    </row>
    <row r="357" spans="1:2" x14ac:dyDescent="0.3">
      <c r="A357" t="s">
        <v>160</v>
      </c>
      <c r="B357" s="21" t="s">
        <v>455</v>
      </c>
    </row>
    <row r="358" spans="1:2" x14ac:dyDescent="0.3">
      <c r="A358" t="s">
        <v>160</v>
      </c>
      <c r="B358" s="21" t="s">
        <v>456</v>
      </c>
    </row>
    <row r="359" spans="1:2" x14ac:dyDescent="0.3">
      <c r="A359" t="s">
        <v>160</v>
      </c>
      <c r="B359" s="21" t="s">
        <v>457</v>
      </c>
    </row>
    <row r="360" spans="1:2" x14ac:dyDescent="0.3">
      <c r="A360" t="s">
        <v>160</v>
      </c>
      <c r="B360" s="21" t="s">
        <v>458</v>
      </c>
    </row>
    <row r="361" spans="1:2" x14ac:dyDescent="0.3">
      <c r="A361" t="s">
        <v>160</v>
      </c>
      <c r="B361" s="21" t="s">
        <v>185</v>
      </c>
    </row>
    <row r="362" spans="1:2" x14ac:dyDescent="0.3">
      <c r="A362" t="s">
        <v>160</v>
      </c>
      <c r="B362" s="21" t="s">
        <v>185</v>
      </c>
    </row>
    <row r="363" spans="1:2" x14ac:dyDescent="0.3">
      <c r="A363" t="s">
        <v>160</v>
      </c>
      <c r="B363" s="21" t="s">
        <v>185</v>
      </c>
    </row>
    <row r="364" spans="1:2" x14ac:dyDescent="0.3">
      <c r="A364" t="s">
        <v>160</v>
      </c>
      <c r="B364" s="21" t="s">
        <v>185</v>
      </c>
    </row>
    <row r="365" spans="1:2" x14ac:dyDescent="0.3">
      <c r="A365" t="s">
        <v>160</v>
      </c>
      <c r="B365" s="21" t="s">
        <v>185</v>
      </c>
    </row>
    <row r="366" spans="1:2" ht="15.75" customHeight="1" x14ac:dyDescent="0.3">
      <c r="A366" t="s">
        <v>160</v>
      </c>
      <c r="B366" s="21" t="s">
        <v>459</v>
      </c>
    </row>
    <row r="367" spans="1:2" x14ac:dyDescent="0.3">
      <c r="A367" t="s">
        <v>160</v>
      </c>
      <c r="B367" s="21" t="s">
        <v>460</v>
      </c>
    </row>
    <row r="368" spans="1:2" x14ac:dyDescent="0.3">
      <c r="A368" t="s">
        <v>160</v>
      </c>
      <c r="B368" s="21" t="s">
        <v>461</v>
      </c>
    </row>
    <row r="369" spans="1:2" x14ac:dyDescent="0.3">
      <c r="A369" t="s">
        <v>160</v>
      </c>
      <c r="B369" s="21" t="s">
        <v>462</v>
      </c>
    </row>
    <row r="370" spans="1:2" x14ac:dyDescent="0.3">
      <c r="A370" t="s">
        <v>160</v>
      </c>
      <c r="B370" s="21" t="s">
        <v>463</v>
      </c>
    </row>
    <row r="371" spans="1:2" x14ac:dyDescent="0.3">
      <c r="A371" t="s">
        <v>160</v>
      </c>
      <c r="B371" s="21" t="s">
        <v>464</v>
      </c>
    </row>
    <row r="372" spans="1:2" x14ac:dyDescent="0.3">
      <c r="A372" t="s">
        <v>160</v>
      </c>
      <c r="B372" s="21" t="s">
        <v>465</v>
      </c>
    </row>
    <row r="373" spans="1:2" x14ac:dyDescent="0.3">
      <c r="A373" t="s">
        <v>160</v>
      </c>
      <c r="B373" s="21" t="s">
        <v>329</v>
      </c>
    </row>
    <row r="374" spans="1:2" x14ac:dyDescent="0.3">
      <c r="A374" t="s">
        <v>160</v>
      </c>
      <c r="B374" s="21" t="s">
        <v>466</v>
      </c>
    </row>
    <row r="375" spans="1:2" x14ac:dyDescent="0.3">
      <c r="A375" t="s">
        <v>160</v>
      </c>
      <c r="B375" s="21" t="s">
        <v>467</v>
      </c>
    </row>
    <row r="376" spans="1:2" x14ac:dyDescent="0.3">
      <c r="A376" t="s">
        <v>160</v>
      </c>
      <c r="B376" s="21" t="s">
        <v>468</v>
      </c>
    </row>
    <row r="377" spans="1:2" x14ac:dyDescent="0.3">
      <c r="A377" t="s">
        <v>160</v>
      </c>
      <c r="B377" s="21" t="s">
        <v>469</v>
      </c>
    </row>
    <row r="378" spans="1:2" x14ac:dyDescent="0.3">
      <c r="A378" t="s">
        <v>160</v>
      </c>
      <c r="B378" s="21" t="s">
        <v>470</v>
      </c>
    </row>
    <row r="379" spans="1:2" x14ac:dyDescent="0.3">
      <c r="A379" t="s">
        <v>160</v>
      </c>
      <c r="B379" s="21" t="s">
        <v>471</v>
      </c>
    </row>
    <row r="380" spans="1:2" x14ac:dyDescent="0.3">
      <c r="A380" t="s">
        <v>160</v>
      </c>
      <c r="B380" s="21" t="s">
        <v>472</v>
      </c>
    </row>
    <row r="381" spans="1:2" x14ac:dyDescent="0.3">
      <c r="A381" t="s">
        <v>160</v>
      </c>
      <c r="B381" s="21" t="s">
        <v>473</v>
      </c>
    </row>
    <row r="382" spans="1:2" x14ac:dyDescent="0.3">
      <c r="A382" t="s">
        <v>160</v>
      </c>
      <c r="B382" s="21" t="s">
        <v>474</v>
      </c>
    </row>
    <row r="383" spans="1:2" x14ac:dyDescent="0.3">
      <c r="A383" t="s">
        <v>160</v>
      </c>
      <c r="B383" s="21" t="s">
        <v>475</v>
      </c>
    </row>
    <row r="384" spans="1:2" x14ac:dyDescent="0.3">
      <c r="A384" t="s">
        <v>160</v>
      </c>
      <c r="B384" s="21" t="s">
        <v>476</v>
      </c>
    </row>
    <row r="385" spans="1:2" x14ac:dyDescent="0.3">
      <c r="A385" t="s">
        <v>160</v>
      </c>
      <c r="B385" s="21" t="s">
        <v>477</v>
      </c>
    </row>
    <row r="386" spans="1:2" x14ac:dyDescent="0.3">
      <c r="A386" t="s">
        <v>160</v>
      </c>
      <c r="B386" s="21" t="s">
        <v>478</v>
      </c>
    </row>
    <row r="387" spans="1:2" x14ac:dyDescent="0.3">
      <c r="A387" t="s">
        <v>160</v>
      </c>
      <c r="B387" s="21" t="s">
        <v>479</v>
      </c>
    </row>
    <row r="388" spans="1:2" x14ac:dyDescent="0.3">
      <c r="A388" t="s">
        <v>160</v>
      </c>
      <c r="B388" s="21" t="s">
        <v>480</v>
      </c>
    </row>
    <row r="389" spans="1:2" x14ac:dyDescent="0.3">
      <c r="A389" t="s">
        <v>160</v>
      </c>
      <c r="B389" s="21" t="s">
        <v>481</v>
      </c>
    </row>
    <row r="390" spans="1:2" x14ac:dyDescent="0.3">
      <c r="A390" t="s">
        <v>160</v>
      </c>
      <c r="B390" s="21" t="s">
        <v>482</v>
      </c>
    </row>
    <row r="391" spans="1:2" x14ac:dyDescent="0.3">
      <c r="A391" t="s">
        <v>160</v>
      </c>
      <c r="B391" s="21" t="s">
        <v>483</v>
      </c>
    </row>
    <row r="392" spans="1:2" x14ac:dyDescent="0.3">
      <c r="A392" t="s">
        <v>160</v>
      </c>
      <c r="B392" s="21" t="s">
        <v>484</v>
      </c>
    </row>
    <row r="393" spans="1:2" x14ac:dyDescent="0.3">
      <c r="A393" t="s">
        <v>160</v>
      </c>
      <c r="B393" s="21" t="s">
        <v>485</v>
      </c>
    </row>
    <row r="394" spans="1:2" x14ac:dyDescent="0.3">
      <c r="A394" t="s">
        <v>160</v>
      </c>
      <c r="B394" s="21" t="s">
        <v>486</v>
      </c>
    </row>
    <row r="395" spans="1:2" x14ac:dyDescent="0.3">
      <c r="A395" t="s">
        <v>160</v>
      </c>
      <c r="B395" s="21" t="s">
        <v>487</v>
      </c>
    </row>
    <row r="396" spans="1:2" x14ac:dyDescent="0.3">
      <c r="A396" t="s">
        <v>160</v>
      </c>
      <c r="B396" s="21" t="s">
        <v>488</v>
      </c>
    </row>
    <row r="397" spans="1:2" x14ac:dyDescent="0.3">
      <c r="A397" t="s">
        <v>160</v>
      </c>
      <c r="B397" s="21" t="s">
        <v>489</v>
      </c>
    </row>
    <row r="398" spans="1:2" x14ac:dyDescent="0.3">
      <c r="A398" t="s">
        <v>160</v>
      </c>
      <c r="B398" s="21" t="s">
        <v>490</v>
      </c>
    </row>
    <row r="399" spans="1:2" x14ac:dyDescent="0.3">
      <c r="A399" t="s">
        <v>160</v>
      </c>
      <c r="B399" s="21" t="s">
        <v>491</v>
      </c>
    </row>
    <row r="400" spans="1:2" x14ac:dyDescent="0.3">
      <c r="A400" t="s">
        <v>160</v>
      </c>
      <c r="B400" s="21" t="s">
        <v>492</v>
      </c>
    </row>
    <row r="401" spans="1:2" x14ac:dyDescent="0.3">
      <c r="A401" t="s">
        <v>160</v>
      </c>
      <c r="B401" s="21" t="s">
        <v>493</v>
      </c>
    </row>
    <row r="402" spans="1:2" x14ac:dyDescent="0.3">
      <c r="A402" t="s">
        <v>160</v>
      </c>
      <c r="B402" s="21" t="s">
        <v>494</v>
      </c>
    </row>
    <row r="403" spans="1:2" x14ac:dyDescent="0.3">
      <c r="A403" t="s">
        <v>160</v>
      </c>
      <c r="B403" s="21" t="s">
        <v>495</v>
      </c>
    </row>
    <row r="404" spans="1:2" x14ac:dyDescent="0.3">
      <c r="A404" t="s">
        <v>160</v>
      </c>
      <c r="B404" s="21" t="s">
        <v>496</v>
      </c>
    </row>
    <row r="405" spans="1:2" x14ac:dyDescent="0.3">
      <c r="A405" t="s">
        <v>160</v>
      </c>
      <c r="B405" s="21" t="s">
        <v>497</v>
      </c>
    </row>
    <row r="406" spans="1:2" x14ac:dyDescent="0.3">
      <c r="A406" t="s">
        <v>160</v>
      </c>
      <c r="B406" s="21" t="s">
        <v>498</v>
      </c>
    </row>
    <row r="407" spans="1:2" x14ac:dyDescent="0.3">
      <c r="A407" t="s">
        <v>160</v>
      </c>
      <c r="B407" s="21" t="s">
        <v>499</v>
      </c>
    </row>
    <row r="408" spans="1:2" x14ac:dyDescent="0.3">
      <c r="A408" t="s">
        <v>160</v>
      </c>
      <c r="B408" s="21" t="s">
        <v>500</v>
      </c>
    </row>
    <row r="409" spans="1:2" x14ac:dyDescent="0.3">
      <c r="A409" t="s">
        <v>160</v>
      </c>
      <c r="B409" s="21" t="s">
        <v>501</v>
      </c>
    </row>
    <row r="410" spans="1:2" x14ac:dyDescent="0.3">
      <c r="A410" t="s">
        <v>160</v>
      </c>
      <c r="B410" s="21" t="s">
        <v>502</v>
      </c>
    </row>
    <row r="411" spans="1:2" x14ac:dyDescent="0.3">
      <c r="A411" t="s">
        <v>160</v>
      </c>
      <c r="B411" s="21" t="s">
        <v>503</v>
      </c>
    </row>
    <row r="412" spans="1:2" x14ac:dyDescent="0.3">
      <c r="A412" t="s">
        <v>160</v>
      </c>
      <c r="B412" s="21" t="s">
        <v>504</v>
      </c>
    </row>
    <row r="413" spans="1:2" x14ac:dyDescent="0.3">
      <c r="A413" t="s">
        <v>160</v>
      </c>
      <c r="B413" s="21" t="s">
        <v>505</v>
      </c>
    </row>
    <row r="414" spans="1:2" x14ac:dyDescent="0.3">
      <c r="A414" t="s">
        <v>160</v>
      </c>
      <c r="B414" s="21" t="s">
        <v>506</v>
      </c>
    </row>
    <row r="415" spans="1:2" x14ac:dyDescent="0.3">
      <c r="A415" t="s">
        <v>160</v>
      </c>
      <c r="B415" s="21" t="s">
        <v>185</v>
      </c>
    </row>
    <row r="416" spans="1:2" x14ac:dyDescent="0.3">
      <c r="A416" t="s">
        <v>160</v>
      </c>
      <c r="B416" s="21" t="s">
        <v>185</v>
      </c>
    </row>
    <row r="417" spans="1:2" x14ac:dyDescent="0.3">
      <c r="A417" t="s">
        <v>160</v>
      </c>
      <c r="B417" s="21" t="s">
        <v>185</v>
      </c>
    </row>
    <row r="418" spans="1:2" x14ac:dyDescent="0.3">
      <c r="A418" t="s">
        <v>160</v>
      </c>
      <c r="B418" s="21" t="s">
        <v>185</v>
      </c>
    </row>
    <row r="419" spans="1:2" x14ac:dyDescent="0.3">
      <c r="A419" t="s">
        <v>160</v>
      </c>
      <c r="B419" s="21" t="s">
        <v>185</v>
      </c>
    </row>
    <row r="420" spans="1:2" x14ac:dyDescent="0.3">
      <c r="A420" t="s">
        <v>160</v>
      </c>
      <c r="B420" s="21" t="s">
        <v>507</v>
      </c>
    </row>
    <row r="421" spans="1:2" x14ac:dyDescent="0.3">
      <c r="A421" t="s">
        <v>160</v>
      </c>
      <c r="B421" s="21" t="s">
        <v>508</v>
      </c>
    </row>
    <row r="422" spans="1:2" x14ac:dyDescent="0.3">
      <c r="A422" t="s">
        <v>160</v>
      </c>
      <c r="B422" s="21" t="s">
        <v>509</v>
      </c>
    </row>
    <row r="423" spans="1:2" x14ac:dyDescent="0.3">
      <c r="A423" t="s">
        <v>160</v>
      </c>
      <c r="B423" s="21" t="s">
        <v>510</v>
      </c>
    </row>
    <row r="424" spans="1:2" x14ac:dyDescent="0.3">
      <c r="A424" t="s">
        <v>160</v>
      </c>
      <c r="B424" s="21" t="s">
        <v>511</v>
      </c>
    </row>
    <row r="425" spans="1:2" x14ac:dyDescent="0.3">
      <c r="A425" t="s">
        <v>160</v>
      </c>
      <c r="B425" s="21" t="s">
        <v>512</v>
      </c>
    </row>
    <row r="426" spans="1:2" x14ac:dyDescent="0.3">
      <c r="A426" t="s">
        <v>160</v>
      </c>
      <c r="B426" s="21" t="s">
        <v>513</v>
      </c>
    </row>
    <row r="427" spans="1:2" x14ac:dyDescent="0.3">
      <c r="A427" t="s">
        <v>161</v>
      </c>
      <c r="B427" s="21" t="s">
        <v>514</v>
      </c>
    </row>
    <row r="428" spans="1:2" x14ac:dyDescent="0.3">
      <c r="A428" t="s">
        <v>161</v>
      </c>
      <c r="B428" s="21" t="s">
        <v>515</v>
      </c>
    </row>
    <row r="429" spans="1:2" x14ac:dyDescent="0.3">
      <c r="A429" t="s">
        <v>161</v>
      </c>
      <c r="B429" s="21" t="s">
        <v>516</v>
      </c>
    </row>
    <row r="430" spans="1:2" x14ac:dyDescent="0.3">
      <c r="A430" t="s">
        <v>161</v>
      </c>
      <c r="B430" s="21" t="s">
        <v>517</v>
      </c>
    </row>
    <row r="431" spans="1:2" x14ac:dyDescent="0.3">
      <c r="A431" t="s">
        <v>161</v>
      </c>
      <c r="B431" s="21" t="s">
        <v>518</v>
      </c>
    </row>
    <row r="432" spans="1:2" x14ac:dyDescent="0.3">
      <c r="A432" t="s">
        <v>161</v>
      </c>
      <c r="B432" s="21" t="s">
        <v>519</v>
      </c>
    </row>
    <row r="433" spans="1:2" x14ac:dyDescent="0.3">
      <c r="A433" t="s">
        <v>161</v>
      </c>
      <c r="B433" s="21" t="s">
        <v>520</v>
      </c>
    </row>
    <row r="434" spans="1:2" x14ac:dyDescent="0.3">
      <c r="A434" t="s">
        <v>161</v>
      </c>
      <c r="B434" s="21" t="s">
        <v>521</v>
      </c>
    </row>
    <row r="435" spans="1:2" x14ac:dyDescent="0.3">
      <c r="A435" t="s">
        <v>161</v>
      </c>
      <c r="B435" s="21" t="s">
        <v>522</v>
      </c>
    </row>
    <row r="436" spans="1:2" x14ac:dyDescent="0.3">
      <c r="A436" t="s">
        <v>161</v>
      </c>
      <c r="B436" s="21" t="s">
        <v>523</v>
      </c>
    </row>
    <row r="437" spans="1:2" x14ac:dyDescent="0.3">
      <c r="A437" t="s">
        <v>161</v>
      </c>
      <c r="B437" s="21" t="s">
        <v>524</v>
      </c>
    </row>
    <row r="438" spans="1:2" x14ac:dyDescent="0.3">
      <c r="A438" t="s">
        <v>161</v>
      </c>
      <c r="B438" s="21" t="s">
        <v>525</v>
      </c>
    </row>
    <row r="439" spans="1:2" x14ac:dyDescent="0.3">
      <c r="A439" t="s">
        <v>161</v>
      </c>
      <c r="B439" s="21" t="s">
        <v>526</v>
      </c>
    </row>
    <row r="440" spans="1:2" x14ac:dyDescent="0.3">
      <c r="A440" t="s">
        <v>161</v>
      </c>
      <c r="B440" s="21" t="s">
        <v>527</v>
      </c>
    </row>
    <row r="441" spans="1:2" x14ac:dyDescent="0.3">
      <c r="A441" t="s">
        <v>161</v>
      </c>
      <c r="B441" s="21" t="s">
        <v>528</v>
      </c>
    </row>
    <row r="442" spans="1:2" x14ac:dyDescent="0.3">
      <c r="A442" t="s">
        <v>161</v>
      </c>
      <c r="B442" s="21" t="s">
        <v>529</v>
      </c>
    </row>
    <row r="443" spans="1:2" x14ac:dyDescent="0.3">
      <c r="A443" t="s">
        <v>161</v>
      </c>
      <c r="B443" s="21" t="s">
        <v>530</v>
      </c>
    </row>
    <row r="444" spans="1:2" x14ac:dyDescent="0.3">
      <c r="A444" t="s">
        <v>161</v>
      </c>
      <c r="B444" s="21" t="s">
        <v>531</v>
      </c>
    </row>
    <row r="445" spans="1:2" x14ac:dyDescent="0.3">
      <c r="A445" t="s">
        <v>161</v>
      </c>
      <c r="B445" s="21" t="s">
        <v>532</v>
      </c>
    </row>
    <row r="446" spans="1:2" x14ac:dyDescent="0.3">
      <c r="A446" t="s">
        <v>161</v>
      </c>
      <c r="B446" s="21" t="s">
        <v>533</v>
      </c>
    </row>
    <row r="447" spans="1:2" x14ac:dyDescent="0.3">
      <c r="A447" t="s">
        <v>161</v>
      </c>
      <c r="B447" s="21" t="s">
        <v>533</v>
      </c>
    </row>
    <row r="448" spans="1:2" x14ac:dyDescent="0.3">
      <c r="A448" t="s">
        <v>161</v>
      </c>
      <c r="B448" s="21" t="s">
        <v>534</v>
      </c>
    </row>
    <row r="449" spans="1:2" x14ac:dyDescent="0.3">
      <c r="A449" t="s">
        <v>161</v>
      </c>
      <c r="B449" s="21" t="s">
        <v>535</v>
      </c>
    </row>
    <row r="450" spans="1:2" x14ac:dyDescent="0.3">
      <c r="A450" t="s">
        <v>161</v>
      </c>
      <c r="B450" s="21" t="s">
        <v>536</v>
      </c>
    </row>
    <row r="451" spans="1:2" x14ac:dyDescent="0.3">
      <c r="A451" t="s">
        <v>161</v>
      </c>
      <c r="B451" s="21" t="s">
        <v>537</v>
      </c>
    </row>
    <row r="452" spans="1:2" x14ac:dyDescent="0.3">
      <c r="A452" t="s">
        <v>161</v>
      </c>
      <c r="B452" s="21" t="s">
        <v>538</v>
      </c>
    </row>
    <row r="453" spans="1:2" x14ac:dyDescent="0.3">
      <c r="A453" t="s">
        <v>161</v>
      </c>
      <c r="B453" s="21" t="s">
        <v>539</v>
      </c>
    </row>
    <row r="454" spans="1:2" x14ac:dyDescent="0.3">
      <c r="A454" t="s">
        <v>161</v>
      </c>
      <c r="B454" s="21" t="s">
        <v>540</v>
      </c>
    </row>
    <row r="455" spans="1:2" x14ac:dyDescent="0.3">
      <c r="A455" t="s">
        <v>161</v>
      </c>
      <c r="B455" s="21" t="s">
        <v>541</v>
      </c>
    </row>
    <row r="456" spans="1:2" x14ac:dyDescent="0.3">
      <c r="A456" t="s">
        <v>161</v>
      </c>
      <c r="B456" s="21" t="s">
        <v>542</v>
      </c>
    </row>
    <row r="457" spans="1:2" x14ac:dyDescent="0.3">
      <c r="A457" t="s">
        <v>161</v>
      </c>
      <c r="B457" s="21" t="s">
        <v>543</v>
      </c>
    </row>
    <row r="458" spans="1:2" x14ac:dyDescent="0.3">
      <c r="A458" t="s">
        <v>161</v>
      </c>
      <c r="B458" s="21" t="s">
        <v>238</v>
      </c>
    </row>
    <row r="459" spans="1:2" x14ac:dyDescent="0.3">
      <c r="A459" t="s">
        <v>161</v>
      </c>
      <c r="B459" s="21" t="s">
        <v>238</v>
      </c>
    </row>
    <row r="460" spans="1:2" x14ac:dyDescent="0.3">
      <c r="A460" t="s">
        <v>161</v>
      </c>
      <c r="B460" s="21" t="s">
        <v>544</v>
      </c>
    </row>
    <row r="461" spans="1:2" x14ac:dyDescent="0.3">
      <c r="A461" t="s">
        <v>161</v>
      </c>
      <c r="B461" s="21" t="s">
        <v>545</v>
      </c>
    </row>
    <row r="462" spans="1:2" x14ac:dyDescent="0.3">
      <c r="A462" t="s">
        <v>161</v>
      </c>
      <c r="B462" s="21" t="s">
        <v>546</v>
      </c>
    </row>
    <row r="463" spans="1:2" x14ac:dyDescent="0.3">
      <c r="A463" t="s">
        <v>161</v>
      </c>
      <c r="B463" s="21" t="s">
        <v>546</v>
      </c>
    </row>
    <row r="464" spans="1:2" x14ac:dyDescent="0.3">
      <c r="A464" t="s">
        <v>161</v>
      </c>
      <c r="B464" s="21" t="s">
        <v>547</v>
      </c>
    </row>
    <row r="465" spans="1:2" x14ac:dyDescent="0.3">
      <c r="A465" t="s">
        <v>161</v>
      </c>
      <c r="B465" s="21" t="s">
        <v>548</v>
      </c>
    </row>
    <row r="466" spans="1:2" x14ac:dyDescent="0.3">
      <c r="A466" t="s">
        <v>161</v>
      </c>
      <c r="B466" s="21" t="s">
        <v>549</v>
      </c>
    </row>
    <row r="467" spans="1:2" x14ac:dyDescent="0.3">
      <c r="A467" t="s">
        <v>161</v>
      </c>
      <c r="B467" s="21" t="s">
        <v>550</v>
      </c>
    </row>
    <row r="468" spans="1:2" x14ac:dyDescent="0.3">
      <c r="A468" t="s">
        <v>161</v>
      </c>
      <c r="B468" s="21" t="s">
        <v>551</v>
      </c>
    </row>
    <row r="469" spans="1:2" x14ac:dyDescent="0.3">
      <c r="A469" t="s">
        <v>161</v>
      </c>
      <c r="B469" s="21" t="s">
        <v>552</v>
      </c>
    </row>
    <row r="470" spans="1:2" x14ac:dyDescent="0.3">
      <c r="A470" t="s">
        <v>161</v>
      </c>
      <c r="B470" s="21" t="s">
        <v>553</v>
      </c>
    </row>
    <row r="471" spans="1:2" x14ac:dyDescent="0.3">
      <c r="A471" t="s">
        <v>161</v>
      </c>
      <c r="B471" s="21" t="s">
        <v>554</v>
      </c>
    </row>
    <row r="472" spans="1:2" x14ac:dyDescent="0.3">
      <c r="A472" t="s">
        <v>161</v>
      </c>
      <c r="B472" s="21" t="s">
        <v>555</v>
      </c>
    </row>
    <row r="473" spans="1:2" x14ac:dyDescent="0.3">
      <c r="A473" t="s">
        <v>161</v>
      </c>
      <c r="B473" s="21" t="s">
        <v>556</v>
      </c>
    </row>
    <row r="474" spans="1:2" x14ac:dyDescent="0.3">
      <c r="A474" t="s">
        <v>161</v>
      </c>
      <c r="B474" s="21" t="s">
        <v>557</v>
      </c>
    </row>
    <row r="475" spans="1:2" x14ac:dyDescent="0.3">
      <c r="A475" t="s">
        <v>161</v>
      </c>
      <c r="B475" s="21" t="s">
        <v>558</v>
      </c>
    </row>
    <row r="476" spans="1:2" x14ac:dyDescent="0.3">
      <c r="A476" t="s">
        <v>161</v>
      </c>
      <c r="B476" s="21" t="s">
        <v>559</v>
      </c>
    </row>
    <row r="477" spans="1:2" x14ac:dyDescent="0.3">
      <c r="A477" t="s">
        <v>161</v>
      </c>
      <c r="B477" s="21" t="s">
        <v>560</v>
      </c>
    </row>
    <row r="478" spans="1:2" x14ac:dyDescent="0.3">
      <c r="A478" t="s">
        <v>161</v>
      </c>
      <c r="B478" s="21" t="s">
        <v>561</v>
      </c>
    </row>
    <row r="479" spans="1:2" x14ac:dyDescent="0.3">
      <c r="A479" t="s">
        <v>161</v>
      </c>
      <c r="B479" s="21" t="s">
        <v>562</v>
      </c>
    </row>
    <row r="480" spans="1:2" x14ac:dyDescent="0.3">
      <c r="A480" t="s">
        <v>161</v>
      </c>
      <c r="B480" s="21" t="s">
        <v>563</v>
      </c>
    </row>
    <row r="481" spans="1:2" x14ac:dyDescent="0.3">
      <c r="A481" t="s">
        <v>161</v>
      </c>
      <c r="B481" s="21" t="s">
        <v>564</v>
      </c>
    </row>
    <row r="482" spans="1:2" x14ac:dyDescent="0.3">
      <c r="A482" t="s">
        <v>161</v>
      </c>
      <c r="B482" s="21" t="s">
        <v>565</v>
      </c>
    </row>
    <row r="483" spans="1:2" x14ac:dyDescent="0.3">
      <c r="A483" t="s">
        <v>161</v>
      </c>
      <c r="B483" s="21" t="s">
        <v>566</v>
      </c>
    </row>
    <row r="484" spans="1:2" x14ac:dyDescent="0.3">
      <c r="A484" t="s">
        <v>161</v>
      </c>
      <c r="B484" s="21" t="s">
        <v>567</v>
      </c>
    </row>
    <row r="485" spans="1:2" x14ac:dyDescent="0.3">
      <c r="A485" t="s">
        <v>161</v>
      </c>
      <c r="B485" s="21" t="s">
        <v>568</v>
      </c>
    </row>
    <row r="486" spans="1:2" x14ac:dyDescent="0.3">
      <c r="A486" t="s">
        <v>161</v>
      </c>
      <c r="B486" s="21" t="s">
        <v>569</v>
      </c>
    </row>
    <row r="487" spans="1:2" x14ac:dyDescent="0.3">
      <c r="A487" t="s">
        <v>161</v>
      </c>
      <c r="B487" s="21" t="s">
        <v>570</v>
      </c>
    </row>
    <row r="488" spans="1:2" x14ac:dyDescent="0.3">
      <c r="A488" t="s">
        <v>162</v>
      </c>
      <c r="B488" s="21" t="s">
        <v>571</v>
      </c>
    </row>
    <row r="489" spans="1:2" x14ac:dyDescent="0.3">
      <c r="A489" t="s">
        <v>162</v>
      </c>
      <c r="B489" s="21" t="s">
        <v>572</v>
      </c>
    </row>
    <row r="490" spans="1:2" x14ac:dyDescent="0.3">
      <c r="A490" t="s">
        <v>162</v>
      </c>
      <c r="B490" s="21" t="s">
        <v>573</v>
      </c>
    </row>
    <row r="491" spans="1:2" x14ac:dyDescent="0.3">
      <c r="A491" t="s">
        <v>162</v>
      </c>
      <c r="B491" s="21" t="s">
        <v>574</v>
      </c>
    </row>
    <row r="492" spans="1:2" x14ac:dyDescent="0.3">
      <c r="A492" t="s">
        <v>162</v>
      </c>
      <c r="B492" s="21" t="s">
        <v>575</v>
      </c>
    </row>
    <row r="493" spans="1:2" x14ac:dyDescent="0.3">
      <c r="A493" t="s">
        <v>162</v>
      </c>
      <c r="B493" s="21" t="s">
        <v>576</v>
      </c>
    </row>
    <row r="494" spans="1:2" x14ac:dyDescent="0.3">
      <c r="A494" t="s">
        <v>162</v>
      </c>
      <c r="B494" s="21" t="s">
        <v>577</v>
      </c>
    </row>
    <row r="495" spans="1:2" x14ac:dyDescent="0.3">
      <c r="A495" t="s">
        <v>162</v>
      </c>
      <c r="B495" s="21" t="s">
        <v>578</v>
      </c>
    </row>
    <row r="496" spans="1:2" x14ac:dyDescent="0.3">
      <c r="A496" t="s">
        <v>162</v>
      </c>
      <c r="B496" s="21" t="s">
        <v>579</v>
      </c>
    </row>
    <row r="497" spans="1:2" x14ac:dyDescent="0.3">
      <c r="A497" t="s">
        <v>162</v>
      </c>
      <c r="B497" s="21" t="s">
        <v>580</v>
      </c>
    </row>
    <row r="498" spans="1:2" x14ac:dyDescent="0.3">
      <c r="A498" t="s">
        <v>162</v>
      </c>
      <c r="B498" s="21" t="s">
        <v>581</v>
      </c>
    </row>
    <row r="499" spans="1:2" x14ac:dyDescent="0.3">
      <c r="A499" t="s">
        <v>162</v>
      </c>
      <c r="B499" s="21" t="s">
        <v>582</v>
      </c>
    </row>
    <row r="500" spans="1:2" x14ac:dyDescent="0.3">
      <c r="A500" t="s">
        <v>162</v>
      </c>
      <c r="B500" s="21" t="s">
        <v>583</v>
      </c>
    </row>
    <row r="501" spans="1:2" x14ac:dyDescent="0.3">
      <c r="A501" t="s">
        <v>162</v>
      </c>
      <c r="B501" s="21" t="s">
        <v>584</v>
      </c>
    </row>
    <row r="502" spans="1:2" x14ac:dyDescent="0.3">
      <c r="A502" t="s">
        <v>162</v>
      </c>
      <c r="B502" s="21" t="s">
        <v>585</v>
      </c>
    </row>
    <row r="503" spans="1:2" x14ac:dyDescent="0.3">
      <c r="A503" t="s">
        <v>162</v>
      </c>
      <c r="B503" s="21" t="s">
        <v>586</v>
      </c>
    </row>
    <row r="504" spans="1:2" x14ac:dyDescent="0.3">
      <c r="A504" t="s">
        <v>162</v>
      </c>
      <c r="B504" s="21" t="s">
        <v>493</v>
      </c>
    </row>
    <row r="505" spans="1:2" x14ac:dyDescent="0.3">
      <c r="A505" t="s">
        <v>162</v>
      </c>
      <c r="B505" s="21" t="s">
        <v>587</v>
      </c>
    </row>
    <row r="506" spans="1:2" x14ac:dyDescent="0.3">
      <c r="A506" t="s">
        <v>162</v>
      </c>
      <c r="B506" s="21" t="s">
        <v>588</v>
      </c>
    </row>
    <row r="507" spans="1:2" x14ac:dyDescent="0.3">
      <c r="A507" t="s">
        <v>162</v>
      </c>
      <c r="B507" s="21" t="s">
        <v>589</v>
      </c>
    </row>
    <row r="508" spans="1:2" x14ac:dyDescent="0.3">
      <c r="A508" t="s">
        <v>162</v>
      </c>
      <c r="B508" s="21" t="s">
        <v>590</v>
      </c>
    </row>
    <row r="509" spans="1:2" x14ac:dyDescent="0.3">
      <c r="A509" t="s">
        <v>162</v>
      </c>
      <c r="B509" s="21" t="s">
        <v>589</v>
      </c>
    </row>
    <row r="510" spans="1:2" x14ac:dyDescent="0.3">
      <c r="A510" t="s">
        <v>162</v>
      </c>
      <c r="B510" s="21" t="s">
        <v>591</v>
      </c>
    </row>
    <row r="511" spans="1:2" x14ac:dyDescent="0.3">
      <c r="A511" t="s">
        <v>162</v>
      </c>
      <c r="B511" s="21" t="s">
        <v>592</v>
      </c>
    </row>
    <row r="512" spans="1:2" x14ac:dyDescent="0.3">
      <c r="A512" t="s">
        <v>162</v>
      </c>
      <c r="B512" s="21" t="s">
        <v>593</v>
      </c>
    </row>
    <row r="513" spans="1:2" x14ac:dyDescent="0.3">
      <c r="A513" t="s">
        <v>162</v>
      </c>
      <c r="B513" s="21" t="s">
        <v>594</v>
      </c>
    </row>
    <row r="514" spans="1:2" x14ac:dyDescent="0.3">
      <c r="A514" t="s">
        <v>162</v>
      </c>
      <c r="B514" s="21" t="s">
        <v>595</v>
      </c>
    </row>
    <row r="515" spans="1:2" x14ac:dyDescent="0.3">
      <c r="A515" t="s">
        <v>162</v>
      </c>
      <c r="B515" s="21" t="s">
        <v>596</v>
      </c>
    </row>
    <row r="516" spans="1:2" x14ac:dyDescent="0.3">
      <c r="A516" t="s">
        <v>162</v>
      </c>
      <c r="B516" s="21" t="s">
        <v>597</v>
      </c>
    </row>
    <row r="517" spans="1:2" x14ac:dyDescent="0.3">
      <c r="A517" t="s">
        <v>162</v>
      </c>
      <c r="B517" s="21" t="s">
        <v>598</v>
      </c>
    </row>
    <row r="518" spans="1:2" x14ac:dyDescent="0.3">
      <c r="A518" t="s">
        <v>162</v>
      </c>
      <c r="B518" s="21" t="s">
        <v>599</v>
      </c>
    </row>
    <row r="519" spans="1:2" x14ac:dyDescent="0.3">
      <c r="A519" t="s">
        <v>162</v>
      </c>
      <c r="B519" s="21" t="s">
        <v>600</v>
      </c>
    </row>
    <row r="520" spans="1:2" x14ac:dyDescent="0.3">
      <c r="A520" t="s">
        <v>162</v>
      </c>
      <c r="B520" s="21" t="s">
        <v>291</v>
      </c>
    </row>
    <row r="521" spans="1:2" x14ac:dyDescent="0.3">
      <c r="A521" t="s">
        <v>162</v>
      </c>
      <c r="B521" s="21" t="s">
        <v>270</v>
      </c>
    </row>
    <row r="522" spans="1:2" x14ac:dyDescent="0.3">
      <c r="A522" t="s">
        <v>162</v>
      </c>
      <c r="B522" s="21" t="s">
        <v>601</v>
      </c>
    </row>
    <row r="523" spans="1:2" x14ac:dyDescent="0.3">
      <c r="A523" t="s">
        <v>162</v>
      </c>
      <c r="B523" s="21" t="s">
        <v>602</v>
      </c>
    </row>
    <row r="524" spans="1:2" x14ac:dyDescent="0.3">
      <c r="A524" t="s">
        <v>162</v>
      </c>
      <c r="B524" s="21" t="s">
        <v>603</v>
      </c>
    </row>
    <row r="525" spans="1:2" x14ac:dyDescent="0.3">
      <c r="A525" t="s">
        <v>162</v>
      </c>
      <c r="B525" s="21" t="s">
        <v>604</v>
      </c>
    </row>
    <row r="526" spans="1:2" x14ac:dyDescent="0.3">
      <c r="A526" t="s">
        <v>162</v>
      </c>
      <c r="B526" s="21" t="s">
        <v>574</v>
      </c>
    </row>
  </sheetData>
  <autoFilter ref="A1:B1" xr:uid="{D027BC30-8518-4562-A9D1-1AD0EFC6B336}"/>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153590-9992-4E13-8B56-545D6D5A945F}">
  <sheetPr>
    <tabColor theme="5" tint="0.79998168889431442"/>
  </sheetPr>
  <dimension ref="A2:G18"/>
  <sheetViews>
    <sheetView tabSelected="1" workbookViewId="0">
      <selection activeCell="C20" sqref="C20"/>
    </sheetView>
  </sheetViews>
  <sheetFormatPr defaultRowHeight="15.6" x14ac:dyDescent="0.3"/>
  <cols>
    <col min="1" max="1" width="8.88671875" style="24"/>
    <col min="2" max="2" width="11.88671875" style="24" customWidth="1"/>
    <col min="3" max="5" width="21.21875" style="24" customWidth="1"/>
    <col min="6" max="7" width="26.5546875" style="24" customWidth="1"/>
  </cols>
  <sheetData>
    <row r="2" spans="2:7" x14ac:dyDescent="0.3">
      <c r="B2" s="44" t="s">
        <v>159</v>
      </c>
      <c r="C2" s="42" t="s">
        <v>605</v>
      </c>
      <c r="D2" s="43"/>
      <c r="E2" s="43"/>
      <c r="F2" s="43"/>
    </row>
    <row r="3" spans="2:7" x14ac:dyDescent="0.3">
      <c r="B3" s="45"/>
      <c r="C3" s="25" t="s">
        <v>608</v>
      </c>
      <c r="D3" s="34" t="s">
        <v>609</v>
      </c>
      <c r="E3" s="34" t="s">
        <v>610</v>
      </c>
      <c r="F3" s="34" t="s">
        <v>607</v>
      </c>
    </row>
    <row r="4" spans="2:7" x14ac:dyDescent="0.3">
      <c r="B4" s="26" t="s">
        <v>160</v>
      </c>
      <c r="C4" s="27">
        <f>SUM(IG!I:I)</f>
        <v>9468</v>
      </c>
      <c r="D4" s="24">
        <f>SUM(IG!J:J)</f>
        <v>2199</v>
      </c>
      <c r="E4" s="24">
        <f>SUM(IG!K:K)</f>
        <v>369</v>
      </c>
      <c r="F4" s="35">
        <f>AVERAGE(IG!M:M)</f>
        <v>2.8147324034889574E-3</v>
      </c>
    </row>
    <row r="5" spans="2:7" x14ac:dyDescent="0.3">
      <c r="B5" s="29" t="s">
        <v>161</v>
      </c>
      <c r="C5" s="30">
        <f>SUM(Facebook!I:I)</f>
        <v>392</v>
      </c>
      <c r="D5" s="24">
        <f>SUM(Facebook!J:J)</f>
        <v>57</v>
      </c>
      <c r="E5" s="24">
        <f>SUM(Facebook!K:K)</f>
        <v>53</v>
      </c>
      <c r="F5" s="35">
        <f>AVERAGE(Facebook!M:M)</f>
        <v>7.3828446148169907E-5</v>
      </c>
    </row>
    <row r="6" spans="2:7" x14ac:dyDescent="0.3">
      <c r="B6" s="31" t="s">
        <v>162</v>
      </c>
      <c r="C6" s="32">
        <f>SUM(TikTok!I:I)</f>
        <v>3175</v>
      </c>
      <c r="D6" s="33">
        <f>SUM(TikTok!J:J)</f>
        <v>709</v>
      </c>
      <c r="E6" s="33">
        <f>SUM(TikTok!K:K)</f>
        <v>40</v>
      </c>
      <c r="F6" s="36">
        <f>AVERAGE(TikTok!N:N)</f>
        <v>2.0634066192380809E-2</v>
      </c>
    </row>
    <row r="8" spans="2:7" x14ac:dyDescent="0.3">
      <c r="B8" s="44" t="s">
        <v>159</v>
      </c>
      <c r="C8" s="42" t="s">
        <v>606</v>
      </c>
      <c r="D8" s="43"/>
      <c r="E8" s="43"/>
      <c r="F8" s="43"/>
      <c r="G8" s="43"/>
    </row>
    <row r="9" spans="2:7" x14ac:dyDescent="0.3">
      <c r="B9" s="45"/>
      <c r="C9" s="25" t="s">
        <v>608</v>
      </c>
      <c r="D9" s="34" t="s">
        <v>609</v>
      </c>
      <c r="E9" s="34" t="s">
        <v>610</v>
      </c>
      <c r="F9" s="34" t="s">
        <v>607</v>
      </c>
      <c r="G9" s="34" t="s">
        <v>611</v>
      </c>
    </row>
    <row r="10" spans="2:7" x14ac:dyDescent="0.3">
      <c r="B10" s="26" t="s">
        <v>160</v>
      </c>
      <c r="C10" s="28">
        <f>SUM(IG!N:N)</f>
        <v>12580</v>
      </c>
      <c r="D10" s="28">
        <f>SUM(IG!O:O)</f>
        <v>3501</v>
      </c>
      <c r="E10" s="28">
        <f>SUM(IG!P:P)</f>
        <v>415</v>
      </c>
      <c r="F10" s="35">
        <f>AVERAGE(IG!R:R)</f>
        <v>3.8577034327314953E-3</v>
      </c>
      <c r="G10" s="35">
        <f>AVERAGE(IG!S:S)</f>
        <v>0.19000057651536045</v>
      </c>
    </row>
    <row r="11" spans="2:7" x14ac:dyDescent="0.3">
      <c r="B11" s="29" t="s">
        <v>161</v>
      </c>
      <c r="C11" s="24">
        <f>SUM(Facebook!N:N)</f>
        <v>488</v>
      </c>
      <c r="D11" s="24">
        <f>SUM(Facebook!O:O)</f>
        <v>75</v>
      </c>
      <c r="E11" s="24">
        <f>SUM(Facebook!P:P)</f>
        <v>66</v>
      </c>
      <c r="F11" s="35">
        <f>AVERAGE(Facebook!R:R)</f>
        <v>9.250607039363863E-5</v>
      </c>
      <c r="G11" s="35">
        <f>AVERAGE(Facebook!S:S)</f>
        <v>0.23183248898999512</v>
      </c>
    </row>
    <row r="12" spans="2:7" x14ac:dyDescent="0.3">
      <c r="B12" s="31" t="s">
        <v>162</v>
      </c>
      <c r="C12" s="33">
        <f>SUM(TikTok!O:O)</f>
        <v>14490</v>
      </c>
      <c r="D12" s="33">
        <f>SUM(TikTok!P:P)</f>
        <v>1221</v>
      </c>
      <c r="E12" s="33">
        <f>SUM(TikTok!Q:Q)</f>
        <v>59</v>
      </c>
      <c r="F12" s="36">
        <f>AVERAGE(TikTok!T:T)</f>
        <v>8.292538805028124E-2</v>
      </c>
      <c r="G12" s="36">
        <f>AVERAGE(TikTok!U:U)</f>
        <v>0.30083404074001596</v>
      </c>
    </row>
    <row r="14" spans="2:7" x14ac:dyDescent="0.3">
      <c r="B14" s="44" t="s">
        <v>159</v>
      </c>
      <c r="C14" s="42" t="s">
        <v>612</v>
      </c>
      <c r="D14" s="46"/>
      <c r="E14" s="43" t="s">
        <v>5</v>
      </c>
      <c r="F14" s="43"/>
    </row>
    <row r="15" spans="2:7" x14ac:dyDescent="0.3">
      <c r="B15" s="45"/>
      <c r="C15" s="40" t="s">
        <v>20</v>
      </c>
      <c r="D15" s="41" t="s">
        <v>23</v>
      </c>
      <c r="E15" s="34" t="s">
        <v>21</v>
      </c>
      <c r="F15" s="34" t="s">
        <v>24</v>
      </c>
    </row>
    <row r="16" spans="2:7" x14ac:dyDescent="0.3">
      <c r="B16" s="26" t="s">
        <v>160</v>
      </c>
      <c r="C16" s="30">
        <f>COUNTIF(IG!E:E,"Post")</f>
        <v>22</v>
      </c>
      <c r="D16" s="38">
        <f>COUNTIF(IG!E:E,"Video")</f>
        <v>47</v>
      </c>
      <c r="E16" s="24">
        <f>COUNTIF(IG!F:F,"Formal")</f>
        <v>23</v>
      </c>
      <c r="F16" s="24">
        <f>COUNTIF(IG!F:F,"Casual")</f>
        <v>46</v>
      </c>
    </row>
    <row r="17" spans="2:6" x14ac:dyDescent="0.3">
      <c r="B17" s="29" t="s">
        <v>161</v>
      </c>
      <c r="C17" s="30">
        <f>COUNTIF(Facebook!E:E,"Post")</f>
        <v>23</v>
      </c>
      <c r="D17" s="38">
        <f>COUNTIF(Facebook!E:E,"Video")</f>
        <v>30</v>
      </c>
      <c r="E17" s="24">
        <f>COUNTIF(Facebook!F:F,"Formal")</f>
        <v>22</v>
      </c>
      <c r="F17" s="24">
        <f>COUNTIF(Facebook!F:F,"Casual")</f>
        <v>31</v>
      </c>
    </row>
    <row r="18" spans="2:6" x14ac:dyDescent="0.3">
      <c r="B18" s="31" t="s">
        <v>162</v>
      </c>
      <c r="C18" s="32">
        <f>COUNTIF(TikTok!E:E,"Post")</f>
        <v>0</v>
      </c>
      <c r="D18" s="39">
        <f>COUNTIF(TikTok!E:E,"Video")</f>
        <v>10</v>
      </c>
      <c r="E18" s="33">
        <f>COUNTIF(TikTok!F:F,"Formal")</f>
        <v>0</v>
      </c>
      <c r="F18" s="33">
        <f>COUNTIF(TikTok!F:F,"Casual")</f>
        <v>10</v>
      </c>
    </row>
  </sheetData>
  <mergeCells count="7">
    <mergeCell ref="C8:G8"/>
    <mergeCell ref="B14:B15"/>
    <mergeCell ref="C14:D14"/>
    <mergeCell ref="E14:F14"/>
    <mergeCell ref="B2:B3"/>
    <mergeCell ref="B8:B9"/>
    <mergeCell ref="C2:F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214FAC-D4EA-41BE-A7F3-9FCA7FD9A23C}">
  <sheetPr>
    <tabColor theme="5" tint="0.79998168889431442"/>
  </sheetPr>
  <dimension ref="A1:Y70"/>
  <sheetViews>
    <sheetView topLeftCell="M1" zoomScale="83" workbookViewId="0">
      <selection activeCell="W22" sqref="W22"/>
    </sheetView>
  </sheetViews>
  <sheetFormatPr defaultRowHeight="14.4" x14ac:dyDescent="0.3"/>
  <cols>
    <col min="1" max="1" width="12.33203125" customWidth="1"/>
    <col min="2" max="2" width="17.88671875" bestFit="1" customWidth="1"/>
    <col min="13" max="13" width="17.6640625" style="11" bestFit="1" customWidth="1"/>
    <col min="14" max="14" width="13.21875" customWidth="1"/>
    <col min="24" max="24" width="12.33203125" style="10" customWidth="1"/>
  </cols>
  <sheetData>
    <row r="1" spans="1:25" x14ac:dyDescent="0.3">
      <c r="A1" t="s">
        <v>613</v>
      </c>
      <c r="B1" t="s">
        <v>614</v>
      </c>
      <c r="M1" t="s">
        <v>615</v>
      </c>
      <c r="N1" t="s">
        <v>616</v>
      </c>
      <c r="X1" t="s">
        <v>618</v>
      </c>
      <c r="Y1" t="s">
        <v>617</v>
      </c>
    </row>
    <row r="2" spans="1:25" x14ac:dyDescent="0.3">
      <c r="A2" s="15">
        <v>61879</v>
      </c>
      <c r="B2" s="37">
        <v>0</v>
      </c>
      <c r="M2" s="15">
        <v>128338</v>
      </c>
      <c r="N2" s="37">
        <v>0</v>
      </c>
      <c r="X2" s="15">
        <v>19025</v>
      </c>
      <c r="Y2" s="37">
        <f>0</f>
        <v>0</v>
      </c>
    </row>
    <row r="3" spans="1:25" x14ac:dyDescent="0.3">
      <c r="A3" s="15">
        <v>61879</v>
      </c>
      <c r="B3" s="37">
        <f t="shared" ref="B3:B34" si="0">(A3-A2)/A2</f>
        <v>0</v>
      </c>
      <c r="M3" s="15">
        <v>128338</v>
      </c>
      <c r="N3" s="37">
        <f>(M3-M2)/M2</f>
        <v>0</v>
      </c>
      <c r="X3" s="15">
        <v>19077</v>
      </c>
      <c r="Y3" s="37">
        <f>(X3-X2)/X2</f>
        <v>2.7332457293035481E-3</v>
      </c>
    </row>
    <row r="4" spans="1:25" x14ac:dyDescent="0.3">
      <c r="A4" s="15">
        <v>61879</v>
      </c>
      <c r="B4" s="37">
        <f t="shared" si="0"/>
        <v>0</v>
      </c>
      <c r="M4" s="15">
        <v>128338</v>
      </c>
      <c r="N4" s="37">
        <f t="shared" ref="N4:N54" si="1">(M4-M3)/M3</f>
        <v>0</v>
      </c>
      <c r="X4" s="15">
        <v>19020</v>
      </c>
      <c r="Y4" s="37">
        <f t="shared" ref="Y4:Y11" si="2">(X4-X3)/X3</f>
        <v>-2.9878911778581539E-3</v>
      </c>
    </row>
    <row r="5" spans="1:25" x14ac:dyDescent="0.3">
      <c r="A5" s="15">
        <v>61893</v>
      </c>
      <c r="B5" s="37">
        <f t="shared" si="0"/>
        <v>2.2624800012928457E-4</v>
      </c>
      <c r="M5" s="15">
        <v>128338</v>
      </c>
      <c r="N5" s="37">
        <f t="shared" si="1"/>
        <v>0</v>
      </c>
      <c r="X5" s="15">
        <v>19022</v>
      </c>
      <c r="Y5" s="37">
        <f t="shared" si="2"/>
        <v>1.0515247108307045E-4</v>
      </c>
    </row>
    <row r="6" spans="1:25" x14ac:dyDescent="0.3">
      <c r="A6" s="15">
        <v>61894</v>
      </c>
      <c r="B6" s="37">
        <f t="shared" si="0"/>
        <v>1.6156915967880051E-5</v>
      </c>
      <c r="M6" s="15">
        <v>128338</v>
      </c>
      <c r="N6" s="37">
        <f t="shared" si="1"/>
        <v>0</v>
      </c>
      <c r="X6" s="15">
        <v>19018</v>
      </c>
      <c r="Y6" s="37">
        <f t="shared" si="2"/>
        <v>-2.1028283040689727E-4</v>
      </c>
    </row>
    <row r="7" spans="1:25" x14ac:dyDescent="0.3">
      <c r="A7" s="15">
        <v>61901</v>
      </c>
      <c r="B7" s="37">
        <f t="shared" si="0"/>
        <v>1.1309658448314861E-4</v>
      </c>
      <c r="M7" s="15">
        <v>128338</v>
      </c>
      <c r="N7" s="37">
        <f t="shared" si="1"/>
        <v>0</v>
      </c>
      <c r="X7" s="15">
        <v>19014</v>
      </c>
      <c r="Y7" s="37">
        <f t="shared" si="2"/>
        <v>-2.103270585760858E-4</v>
      </c>
    </row>
    <row r="8" spans="1:25" x14ac:dyDescent="0.3">
      <c r="A8" s="16">
        <v>61902</v>
      </c>
      <c r="B8" s="37">
        <f t="shared" si="0"/>
        <v>1.615482787030904E-5</v>
      </c>
      <c r="M8" s="15">
        <v>128339</v>
      </c>
      <c r="N8" s="37">
        <f t="shared" si="1"/>
        <v>7.7919244495005371E-6</v>
      </c>
      <c r="X8" s="15">
        <v>19066</v>
      </c>
      <c r="Y8" s="37">
        <f t="shared" si="2"/>
        <v>2.7348269696013464E-3</v>
      </c>
    </row>
    <row r="9" spans="1:25" x14ac:dyDescent="0.3">
      <c r="A9" s="16">
        <v>61912</v>
      </c>
      <c r="B9" s="37">
        <f t="shared" si="0"/>
        <v>1.6154566896061517E-4</v>
      </c>
      <c r="M9" s="16">
        <v>128323</v>
      </c>
      <c r="N9" s="37">
        <f t="shared" si="1"/>
        <v>-1.246698197741918E-4</v>
      </c>
      <c r="X9" s="15">
        <v>18987</v>
      </c>
      <c r="Y9" s="37">
        <f t="shared" si="2"/>
        <v>-4.1435015210322043E-3</v>
      </c>
    </row>
    <row r="10" spans="1:25" x14ac:dyDescent="0.3">
      <c r="A10" s="16">
        <v>61917</v>
      </c>
      <c r="B10" s="37">
        <f t="shared" si="0"/>
        <v>8.0759788086316058E-5</v>
      </c>
      <c r="M10" s="16">
        <v>128323</v>
      </c>
      <c r="N10" s="37">
        <f t="shared" si="1"/>
        <v>0</v>
      </c>
      <c r="X10" s="15">
        <v>18985</v>
      </c>
      <c r="Y10" s="37">
        <f t="shared" si="2"/>
        <v>-1.0533522936746195E-4</v>
      </c>
    </row>
    <row r="11" spans="1:25" x14ac:dyDescent="0.3">
      <c r="A11" s="16">
        <v>61908</v>
      </c>
      <c r="B11" s="37">
        <f t="shared" si="0"/>
        <v>-1.4535587964533165E-4</v>
      </c>
      <c r="M11" s="16">
        <v>128315</v>
      </c>
      <c r="N11" s="37">
        <f t="shared" si="1"/>
        <v>-6.234268213804228E-5</v>
      </c>
      <c r="X11" s="16">
        <v>19017</v>
      </c>
      <c r="Y11" s="37">
        <f t="shared" si="2"/>
        <v>1.6855412167500658E-3</v>
      </c>
    </row>
    <row r="12" spans="1:25" x14ac:dyDescent="0.3">
      <c r="A12" s="16">
        <v>61908</v>
      </c>
      <c r="B12" s="37">
        <f t="shared" si="0"/>
        <v>0</v>
      </c>
      <c r="M12" s="16">
        <v>128318</v>
      </c>
      <c r="N12" s="37">
        <f t="shared" si="1"/>
        <v>2.3379963371390718E-5</v>
      </c>
    </row>
    <row r="13" spans="1:25" x14ac:dyDescent="0.3">
      <c r="A13" s="16">
        <v>61913</v>
      </c>
      <c r="B13" s="37">
        <f t="shared" si="0"/>
        <v>8.0765006138140469E-5</v>
      </c>
      <c r="M13" s="16">
        <v>128308</v>
      </c>
      <c r="N13" s="37">
        <f t="shared" si="1"/>
        <v>-7.7931389204943972E-5</v>
      </c>
    </row>
    <row r="14" spans="1:25" x14ac:dyDescent="0.3">
      <c r="A14" s="16">
        <v>61913</v>
      </c>
      <c r="B14" s="37">
        <f t="shared" si="0"/>
        <v>0</v>
      </c>
      <c r="M14" s="16">
        <v>128307</v>
      </c>
      <c r="N14" s="37">
        <f t="shared" si="1"/>
        <v>-7.7937462979705076E-6</v>
      </c>
    </row>
    <row r="15" spans="1:25" x14ac:dyDescent="0.3">
      <c r="A15" s="16">
        <v>61913</v>
      </c>
      <c r="B15" s="37">
        <f t="shared" si="0"/>
        <v>0</v>
      </c>
      <c r="M15" s="16">
        <v>128311</v>
      </c>
      <c r="N15" s="37">
        <f t="shared" si="1"/>
        <v>3.117522816370112E-5</v>
      </c>
    </row>
    <row r="16" spans="1:25" x14ac:dyDescent="0.3">
      <c r="A16" s="16">
        <v>61908</v>
      </c>
      <c r="B16" s="37">
        <f t="shared" si="0"/>
        <v>-8.0758483678710448E-5</v>
      </c>
      <c r="M16" s="16">
        <v>128307</v>
      </c>
      <c r="N16" s="37">
        <f t="shared" si="1"/>
        <v>-3.1174256299148161E-5</v>
      </c>
    </row>
    <row r="17" spans="1:14" x14ac:dyDescent="0.3">
      <c r="A17" s="16">
        <v>61930</v>
      </c>
      <c r="B17" s="37">
        <f t="shared" si="0"/>
        <v>3.5536602700781805E-4</v>
      </c>
      <c r="M17" s="16">
        <v>128303</v>
      </c>
      <c r="N17" s="37">
        <f t="shared" si="1"/>
        <v>-3.117522816370112E-5</v>
      </c>
    </row>
    <row r="18" spans="1:14" x14ac:dyDescent="0.3">
      <c r="A18" s="16">
        <v>61927</v>
      </c>
      <c r="B18" s="37">
        <f t="shared" si="0"/>
        <v>-4.8441789116744712E-5</v>
      </c>
      <c r="M18" s="16">
        <v>128296</v>
      </c>
      <c r="N18" s="37">
        <f t="shared" si="1"/>
        <v>-5.4558350155491301E-5</v>
      </c>
    </row>
    <row r="19" spans="1:14" x14ac:dyDescent="0.3">
      <c r="A19" s="16">
        <v>61927</v>
      </c>
      <c r="B19" s="37">
        <f t="shared" si="0"/>
        <v>0</v>
      </c>
      <c r="M19" s="16">
        <v>128296</v>
      </c>
      <c r="N19" s="37">
        <f t="shared" si="1"/>
        <v>0</v>
      </c>
    </row>
    <row r="20" spans="1:14" x14ac:dyDescent="0.3">
      <c r="A20" s="16">
        <v>61922</v>
      </c>
      <c r="B20" s="37">
        <f t="shared" si="0"/>
        <v>-8.074022639559482E-5</v>
      </c>
      <c r="M20" s="16">
        <v>128296</v>
      </c>
      <c r="N20" s="37">
        <f t="shared" si="1"/>
        <v>0</v>
      </c>
    </row>
    <row r="21" spans="1:14" x14ac:dyDescent="0.3">
      <c r="A21" s="16">
        <v>61922</v>
      </c>
      <c r="B21" s="37">
        <f t="shared" si="0"/>
        <v>0</v>
      </c>
      <c r="M21" s="16">
        <v>128293</v>
      </c>
      <c r="N21" s="37">
        <f t="shared" si="1"/>
        <v>-2.3383425827773274E-5</v>
      </c>
    </row>
    <row r="22" spans="1:14" x14ac:dyDescent="0.3">
      <c r="A22" s="16">
        <v>61928</v>
      </c>
      <c r="B22" s="37">
        <f t="shared" si="0"/>
        <v>9.6896095087367981E-5</v>
      </c>
      <c r="M22" s="16">
        <v>128292</v>
      </c>
      <c r="N22" s="37">
        <f t="shared" si="1"/>
        <v>-7.7946575417209048E-6</v>
      </c>
    </row>
    <row r="23" spans="1:14" x14ac:dyDescent="0.3">
      <c r="A23" s="16">
        <v>61929</v>
      </c>
      <c r="B23" s="37">
        <f t="shared" si="0"/>
        <v>1.6147784523963313E-5</v>
      </c>
      <c r="M23" s="16">
        <v>128294</v>
      </c>
      <c r="N23" s="37">
        <f t="shared" si="1"/>
        <v>1.5589436597761358E-5</v>
      </c>
    </row>
    <row r="24" spans="1:14" x14ac:dyDescent="0.3">
      <c r="A24" s="16">
        <v>61936</v>
      </c>
      <c r="B24" s="37">
        <f t="shared" si="0"/>
        <v>1.1303266644060134E-4</v>
      </c>
      <c r="M24" s="16">
        <v>128282</v>
      </c>
      <c r="N24" s="37">
        <f t="shared" si="1"/>
        <v>-9.3535161426099421E-5</v>
      </c>
    </row>
    <row r="25" spans="1:14" x14ac:dyDescent="0.3">
      <c r="A25" s="16">
        <v>61936</v>
      </c>
      <c r="B25" s="37">
        <f t="shared" si="0"/>
        <v>0</v>
      </c>
      <c r="M25" s="16">
        <v>128279</v>
      </c>
      <c r="N25" s="37">
        <f t="shared" si="1"/>
        <v>-2.338597776773047E-5</v>
      </c>
    </row>
    <row r="26" spans="1:14" x14ac:dyDescent="0.3">
      <c r="A26" s="16">
        <v>61936</v>
      </c>
      <c r="B26" s="37">
        <f t="shared" si="0"/>
        <v>0</v>
      </c>
      <c r="M26" s="16">
        <v>128272</v>
      </c>
      <c r="N26" s="37">
        <f t="shared" si="1"/>
        <v>-5.4568557597112543E-5</v>
      </c>
    </row>
    <row r="27" spans="1:14" x14ac:dyDescent="0.3">
      <c r="A27" s="16">
        <v>61936</v>
      </c>
      <c r="B27" s="37">
        <f t="shared" si="0"/>
        <v>0</v>
      </c>
      <c r="M27" s="16">
        <v>128263</v>
      </c>
      <c r="N27" s="37">
        <f t="shared" si="1"/>
        <v>-7.0163402769115625E-5</v>
      </c>
    </row>
    <row r="28" spans="1:14" x14ac:dyDescent="0.3">
      <c r="A28" s="16">
        <v>61938</v>
      </c>
      <c r="B28" s="37">
        <f t="shared" si="0"/>
        <v>3.2291397571686903E-5</v>
      </c>
      <c r="M28" s="16">
        <v>128298</v>
      </c>
      <c r="N28" s="37">
        <f t="shared" si="1"/>
        <v>2.7287682340191639E-4</v>
      </c>
    </row>
    <row r="29" spans="1:14" x14ac:dyDescent="0.3">
      <c r="A29" s="16">
        <v>61938</v>
      </c>
      <c r="B29" s="37">
        <f t="shared" si="0"/>
        <v>0</v>
      </c>
      <c r="M29" s="16">
        <v>128301</v>
      </c>
      <c r="N29" s="37">
        <f t="shared" si="1"/>
        <v>2.3383061310386756E-5</v>
      </c>
    </row>
    <row r="30" spans="1:14" x14ac:dyDescent="0.3">
      <c r="A30" s="16">
        <v>61939</v>
      </c>
      <c r="B30" s="37">
        <f t="shared" si="0"/>
        <v>1.6145177435500018E-5</v>
      </c>
      <c r="M30" s="16">
        <v>128291</v>
      </c>
      <c r="N30" s="37">
        <f t="shared" si="1"/>
        <v>-7.7941715185384376E-5</v>
      </c>
    </row>
    <row r="31" spans="1:14" x14ac:dyDescent="0.3">
      <c r="A31" s="16">
        <v>61939</v>
      </c>
      <c r="B31" s="37">
        <f t="shared" si="0"/>
        <v>0</v>
      </c>
      <c r="M31" s="16">
        <v>128289</v>
      </c>
      <c r="N31" s="37">
        <f t="shared" si="1"/>
        <v>-1.5589558113975258E-5</v>
      </c>
    </row>
    <row r="32" spans="1:14" x14ac:dyDescent="0.3">
      <c r="A32" s="16">
        <v>61938</v>
      </c>
      <c r="B32" s="37">
        <f t="shared" si="0"/>
        <v>-1.6144916772954037E-5</v>
      </c>
      <c r="M32" s="16">
        <v>128292</v>
      </c>
      <c r="N32" s="37">
        <f t="shared" si="1"/>
        <v>2.3384701728129457E-5</v>
      </c>
    </row>
    <row r="33" spans="1:14" x14ac:dyDescent="0.3">
      <c r="A33" s="16">
        <v>61940</v>
      </c>
      <c r="B33" s="37">
        <f t="shared" si="0"/>
        <v>3.2290354871000035E-5</v>
      </c>
      <c r="M33" s="16">
        <v>128287</v>
      </c>
      <c r="N33" s="37">
        <f t="shared" si="1"/>
        <v>-3.8973591494403392E-5</v>
      </c>
    </row>
    <row r="34" spans="1:14" x14ac:dyDescent="0.3">
      <c r="A34" s="16">
        <v>61942</v>
      </c>
      <c r="B34" s="37">
        <f t="shared" si="0"/>
        <v>3.2289312237649339E-5</v>
      </c>
      <c r="M34" s="16">
        <v>128287</v>
      </c>
      <c r="N34" s="37">
        <f t="shared" si="1"/>
        <v>0</v>
      </c>
    </row>
    <row r="35" spans="1:14" x14ac:dyDescent="0.3">
      <c r="A35" s="16">
        <v>61944</v>
      </c>
      <c r="B35" s="37">
        <f t="shared" ref="B35:B66" si="3">(A35-A34)/A34</f>
        <v>3.2288269671628296E-5</v>
      </c>
      <c r="M35" s="16">
        <v>128273</v>
      </c>
      <c r="N35" s="37">
        <f t="shared" si="1"/>
        <v>-1.091303093844271E-4</v>
      </c>
    </row>
    <row r="36" spans="1:14" x14ac:dyDescent="0.3">
      <c r="A36" s="16">
        <v>61953</v>
      </c>
      <c r="B36" s="37">
        <f t="shared" si="3"/>
        <v>1.4529252227818675E-4</v>
      </c>
      <c r="M36" s="16">
        <v>128273</v>
      </c>
      <c r="N36" s="37">
        <f t="shared" si="1"/>
        <v>0</v>
      </c>
    </row>
    <row r="37" spans="1:14" x14ac:dyDescent="0.3">
      <c r="A37" s="16">
        <v>61953</v>
      </c>
      <c r="B37" s="37">
        <f t="shared" si="3"/>
        <v>0</v>
      </c>
      <c r="M37" s="16">
        <v>128270</v>
      </c>
      <c r="N37" s="37">
        <f t="shared" si="1"/>
        <v>-2.3387618594715956E-5</v>
      </c>
    </row>
    <row r="38" spans="1:14" x14ac:dyDescent="0.3">
      <c r="A38" s="16">
        <v>61960</v>
      </c>
      <c r="B38" s="37">
        <f t="shared" si="3"/>
        <v>1.1298887866608558E-4</v>
      </c>
      <c r="M38" s="16">
        <v>128260</v>
      </c>
      <c r="N38" s="37">
        <f t="shared" si="1"/>
        <v>-7.7960551960707885E-5</v>
      </c>
    </row>
    <row r="39" spans="1:14" x14ac:dyDescent="0.3">
      <c r="A39" s="16">
        <v>61963</v>
      </c>
      <c r="B39" s="37">
        <f t="shared" si="3"/>
        <v>4.8418334409296318E-5</v>
      </c>
      <c r="M39" s="16">
        <v>128260</v>
      </c>
      <c r="N39" s="37">
        <f t="shared" si="1"/>
        <v>0</v>
      </c>
    </row>
    <row r="40" spans="1:14" x14ac:dyDescent="0.3">
      <c r="A40" s="16">
        <v>61969</v>
      </c>
      <c r="B40" s="37">
        <f t="shared" si="3"/>
        <v>9.6831980375385306E-5</v>
      </c>
      <c r="M40" s="16">
        <v>128260</v>
      </c>
      <c r="N40" s="37">
        <f t="shared" si="1"/>
        <v>0</v>
      </c>
    </row>
    <row r="41" spans="1:14" x14ac:dyDescent="0.3">
      <c r="A41" s="16">
        <v>61973</v>
      </c>
      <c r="B41" s="37">
        <f t="shared" si="3"/>
        <v>6.4548403233875007E-5</v>
      </c>
      <c r="M41" s="16">
        <v>128242</v>
      </c>
      <c r="N41" s="37">
        <f t="shared" si="1"/>
        <v>-1.4033993450803057E-4</v>
      </c>
    </row>
    <row r="42" spans="1:14" x14ac:dyDescent="0.3">
      <c r="A42" s="16">
        <v>61975</v>
      </c>
      <c r="B42" s="37">
        <f t="shared" si="3"/>
        <v>3.2272118503219145E-5</v>
      </c>
      <c r="M42" s="16">
        <v>128238</v>
      </c>
      <c r="N42" s="37">
        <f t="shared" si="1"/>
        <v>-3.1191029459927323E-5</v>
      </c>
    </row>
    <row r="43" spans="1:14" x14ac:dyDescent="0.3">
      <c r="A43" s="16">
        <v>61966</v>
      </c>
      <c r="B43" s="37">
        <f t="shared" si="3"/>
        <v>-1.4521984671238402E-4</v>
      </c>
      <c r="M43" s="16">
        <v>128233</v>
      </c>
      <c r="N43" s="37">
        <f t="shared" si="1"/>
        <v>-3.8990002963240226E-5</v>
      </c>
    </row>
    <row r="44" spans="1:14" x14ac:dyDescent="0.3">
      <c r="A44" s="16">
        <v>61962</v>
      </c>
      <c r="B44" s="37">
        <f t="shared" si="3"/>
        <v>-6.455152825743149E-5</v>
      </c>
      <c r="M44" s="16">
        <v>128224</v>
      </c>
      <c r="N44" s="37">
        <f t="shared" si="1"/>
        <v>-7.0184741837124611E-5</v>
      </c>
    </row>
    <row r="45" spans="1:14" x14ac:dyDescent="0.3">
      <c r="A45" s="16">
        <v>61962</v>
      </c>
      <c r="B45" s="37">
        <f t="shared" si="3"/>
        <v>0</v>
      </c>
      <c r="M45" s="16">
        <v>128216</v>
      </c>
      <c r="N45" s="37">
        <f t="shared" si="1"/>
        <v>-6.2390816071874225E-5</v>
      </c>
    </row>
    <row r="46" spans="1:14" x14ac:dyDescent="0.3">
      <c r="A46" s="16">
        <v>61956</v>
      </c>
      <c r="B46" s="37">
        <f t="shared" si="3"/>
        <v>-9.6833543139343464E-5</v>
      </c>
      <c r="M46" s="16">
        <v>128212</v>
      </c>
      <c r="N46" s="37">
        <f t="shared" si="1"/>
        <v>-3.1197354464341423E-5</v>
      </c>
    </row>
    <row r="47" spans="1:14" x14ac:dyDescent="0.3">
      <c r="A47" s="16">
        <v>61954</v>
      </c>
      <c r="B47" s="37">
        <f t="shared" si="3"/>
        <v>-3.2280973594163598E-5</v>
      </c>
      <c r="M47" s="16">
        <v>128211</v>
      </c>
      <c r="N47" s="37">
        <f t="shared" si="1"/>
        <v>-7.7995819424078868E-6</v>
      </c>
    </row>
    <row r="48" spans="1:14" x14ac:dyDescent="0.3">
      <c r="A48" s="16">
        <v>61946</v>
      </c>
      <c r="B48" s="37">
        <f t="shared" si="3"/>
        <v>-1.2912806275623849E-4</v>
      </c>
      <c r="M48" s="16">
        <v>128205</v>
      </c>
      <c r="N48" s="37">
        <f t="shared" si="1"/>
        <v>-4.6797856658165059E-5</v>
      </c>
    </row>
    <row r="49" spans="1:14" x14ac:dyDescent="0.3">
      <c r="A49" s="16">
        <v>61946</v>
      </c>
      <c r="B49" s="37">
        <f t="shared" si="3"/>
        <v>0</v>
      </c>
      <c r="M49" s="16">
        <v>128194</v>
      </c>
      <c r="N49" s="37">
        <f t="shared" si="1"/>
        <v>-8.5800085800085798E-5</v>
      </c>
    </row>
    <row r="50" spans="1:14" x14ac:dyDescent="0.3">
      <c r="A50" s="16">
        <v>61946</v>
      </c>
      <c r="B50" s="37">
        <f t="shared" si="3"/>
        <v>0</v>
      </c>
      <c r="M50" s="16">
        <v>128173</v>
      </c>
      <c r="N50" s="37">
        <f t="shared" si="1"/>
        <v>-1.6381421907421564E-4</v>
      </c>
    </row>
    <row r="51" spans="1:14" x14ac:dyDescent="0.3">
      <c r="A51" s="16">
        <v>61938</v>
      </c>
      <c r="B51" s="37">
        <f t="shared" si="3"/>
        <v>-1.2914473896619638E-4</v>
      </c>
      <c r="M51" s="16">
        <v>128173</v>
      </c>
      <c r="N51" s="37">
        <f t="shared" si="1"/>
        <v>0</v>
      </c>
    </row>
    <row r="52" spans="1:14" x14ac:dyDescent="0.3">
      <c r="A52" s="16">
        <v>61969</v>
      </c>
      <c r="B52" s="37">
        <f t="shared" si="3"/>
        <v>5.005005005005005E-4</v>
      </c>
      <c r="M52" s="16">
        <v>128165</v>
      </c>
      <c r="N52" s="37">
        <f t="shared" si="1"/>
        <v>-6.2415641359724747E-5</v>
      </c>
    </row>
    <row r="53" spans="1:14" x14ac:dyDescent="0.3">
      <c r="A53" s="16">
        <v>61969</v>
      </c>
      <c r="B53" s="37">
        <f t="shared" si="3"/>
        <v>0</v>
      </c>
      <c r="M53" s="16">
        <v>128162</v>
      </c>
      <c r="N53" s="37">
        <f t="shared" si="1"/>
        <v>-2.340732649319237E-5</v>
      </c>
    </row>
    <row r="54" spans="1:14" x14ac:dyDescent="0.3">
      <c r="A54" s="16">
        <v>61979</v>
      </c>
      <c r="B54" s="37">
        <f t="shared" si="3"/>
        <v>1.6137100808468751E-4</v>
      </c>
      <c r="M54" s="16">
        <v>128154</v>
      </c>
      <c r="N54" s="37">
        <f t="shared" si="1"/>
        <v>-6.2420998423869787E-5</v>
      </c>
    </row>
    <row r="55" spans="1:14" x14ac:dyDescent="0.3">
      <c r="A55" s="16">
        <v>61982</v>
      </c>
      <c r="B55" s="37">
        <f t="shared" si="3"/>
        <v>4.8403491505187242E-5</v>
      </c>
    </row>
    <row r="56" spans="1:14" x14ac:dyDescent="0.3">
      <c r="A56" s="16">
        <v>62010</v>
      </c>
      <c r="B56" s="37">
        <f t="shared" si="3"/>
        <v>4.5174405472556551E-4</v>
      </c>
    </row>
    <row r="57" spans="1:14" x14ac:dyDescent="0.3">
      <c r="A57" s="16">
        <v>62012</v>
      </c>
      <c r="B57" s="37">
        <f t="shared" si="3"/>
        <v>3.2252862441541687E-5</v>
      </c>
    </row>
    <row r="58" spans="1:14" x14ac:dyDescent="0.3">
      <c r="A58" s="16">
        <v>62011</v>
      </c>
      <c r="B58" s="37">
        <f t="shared" si="3"/>
        <v>-1.612591111397794E-5</v>
      </c>
    </row>
    <row r="59" spans="1:14" x14ac:dyDescent="0.3">
      <c r="A59" s="16">
        <v>62011</v>
      </c>
      <c r="B59" s="37">
        <f t="shared" si="3"/>
        <v>0</v>
      </c>
    </row>
    <row r="60" spans="1:14" x14ac:dyDescent="0.3">
      <c r="A60" s="16">
        <v>62012</v>
      </c>
      <c r="B60" s="37">
        <f t="shared" si="3"/>
        <v>1.6126171163180727E-5</v>
      </c>
    </row>
    <row r="61" spans="1:14" x14ac:dyDescent="0.3">
      <c r="A61" s="16">
        <v>62012</v>
      </c>
      <c r="B61" s="37">
        <f t="shared" si="3"/>
        <v>0</v>
      </c>
    </row>
    <row r="62" spans="1:14" x14ac:dyDescent="0.3">
      <c r="A62" s="16">
        <v>62016</v>
      </c>
      <c r="B62" s="37">
        <f t="shared" si="3"/>
        <v>6.4503644455911761E-5</v>
      </c>
    </row>
    <row r="63" spans="1:14" x14ac:dyDescent="0.3">
      <c r="A63" s="16">
        <v>62012</v>
      </c>
      <c r="B63" s="37">
        <f t="shared" si="3"/>
        <v>-6.4499484004127962E-5</v>
      </c>
    </row>
    <row r="64" spans="1:14" x14ac:dyDescent="0.3">
      <c r="A64" s="16">
        <v>62049</v>
      </c>
      <c r="B64" s="37">
        <f t="shared" si="3"/>
        <v>5.966587112171838E-4</v>
      </c>
    </row>
    <row r="65" spans="1:2" x14ac:dyDescent="0.3">
      <c r="A65" s="16">
        <v>62049</v>
      </c>
      <c r="B65" s="37">
        <f t="shared" si="3"/>
        <v>0</v>
      </c>
    </row>
    <row r="66" spans="1:2" x14ac:dyDescent="0.3">
      <c r="A66" s="16">
        <v>62079</v>
      </c>
      <c r="B66" s="37">
        <f t="shared" si="3"/>
        <v>4.8348885558187885E-4</v>
      </c>
    </row>
    <row r="67" spans="1:2" x14ac:dyDescent="0.3">
      <c r="A67" s="16">
        <v>62079</v>
      </c>
      <c r="B67" s="37">
        <f t="shared" ref="B67" si="4">(A67-A66)/A66</f>
        <v>0</v>
      </c>
    </row>
    <row r="68" spans="1:2" x14ac:dyDescent="0.3">
      <c r="A68" s="16">
        <v>62097</v>
      </c>
      <c r="B68" s="37">
        <f t="shared" ref="B68:B70" si="5">(A68-A67)/A67</f>
        <v>2.8995312424491375E-4</v>
      </c>
    </row>
    <row r="69" spans="1:2" x14ac:dyDescent="0.3">
      <c r="A69" s="16">
        <v>62094</v>
      </c>
      <c r="B69" s="37">
        <f t="shared" si="5"/>
        <v>-4.8311512633460555E-5</v>
      </c>
    </row>
    <row r="70" spans="1:2" x14ac:dyDescent="0.3">
      <c r="A70" s="16">
        <v>62091</v>
      </c>
      <c r="B70" s="37">
        <f t="shared" si="5"/>
        <v>-4.8313846748478113E-5</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11B77-CDC9-4005-AA89-22C6D7260BD1}">
  <sheetPr>
    <tabColor theme="2" tint="-9.9978637043366805E-2"/>
  </sheetPr>
  <dimension ref="A1:S70"/>
  <sheetViews>
    <sheetView zoomScale="80" zoomScaleNormal="80" workbookViewId="0">
      <pane ySplit="1" topLeftCell="A31" activePane="bottomLeft" state="frozen"/>
      <selection pane="bottomLeft" activeCell="B1" sqref="B1:B1048576"/>
    </sheetView>
  </sheetViews>
  <sheetFormatPr defaultRowHeight="14.4" x14ac:dyDescent="0.3"/>
  <cols>
    <col min="1" max="1" width="10.44140625" bestFit="1" customWidth="1"/>
    <col min="2" max="2" width="16.33203125" customWidth="1"/>
    <col min="3" max="7" width="12.33203125" customWidth="1"/>
    <col min="8" max="8" width="22.6640625" customWidth="1"/>
    <col min="9" max="9" width="12.109375" customWidth="1"/>
    <col min="10" max="10" width="14.5546875" customWidth="1"/>
    <col min="11" max="11" width="18" customWidth="1"/>
    <col min="12" max="12" width="20.33203125" customWidth="1"/>
    <col min="13" max="13" width="22.33203125" customWidth="1"/>
    <col min="14" max="14" width="14.6640625" customWidth="1"/>
    <col min="15" max="15" width="15.33203125" customWidth="1"/>
    <col min="16" max="16" width="17.6640625" customWidth="1"/>
    <col min="17" max="17" width="19.44140625" customWidth="1"/>
    <col min="18" max="18" width="23.109375" bestFit="1" customWidth="1"/>
    <col min="19" max="19" width="16.6640625" bestFit="1" customWidth="1"/>
  </cols>
  <sheetData>
    <row r="1" spans="1:19" s="4" customFormat="1" x14ac:dyDescent="0.3">
      <c r="A1" s="1" t="s">
        <v>0</v>
      </c>
      <c r="B1" s="1" t="s">
        <v>1</v>
      </c>
      <c r="C1" s="1" t="s">
        <v>2</v>
      </c>
      <c r="D1" s="1" t="s">
        <v>3</v>
      </c>
      <c r="E1" s="1" t="s">
        <v>4</v>
      </c>
      <c r="F1" s="1" t="s">
        <v>5</v>
      </c>
      <c r="G1" s="1" t="s">
        <v>6</v>
      </c>
      <c r="H1" s="1" t="s">
        <v>7</v>
      </c>
      <c r="I1" s="2" t="s">
        <v>8</v>
      </c>
      <c r="J1" s="2" t="s">
        <v>9</v>
      </c>
      <c r="K1" s="2" t="s">
        <v>10</v>
      </c>
      <c r="L1" s="2" t="s">
        <v>11</v>
      </c>
      <c r="M1" s="2" t="s">
        <v>12</v>
      </c>
      <c r="N1" s="3" t="s">
        <v>13</v>
      </c>
      <c r="O1" s="3" t="s">
        <v>14</v>
      </c>
      <c r="P1" s="3" t="s">
        <v>15</v>
      </c>
      <c r="Q1" s="3" t="s">
        <v>16</v>
      </c>
      <c r="R1" s="3" t="s">
        <v>17</v>
      </c>
      <c r="S1" s="3" t="s">
        <v>18</v>
      </c>
    </row>
    <row r="2" spans="1:19" x14ac:dyDescent="0.3">
      <c r="A2" s="5">
        <v>45778</v>
      </c>
      <c r="B2">
        <v>1</v>
      </c>
      <c r="C2" t="s">
        <v>19</v>
      </c>
      <c r="D2" s="15">
        <v>61879</v>
      </c>
      <c r="E2" t="s">
        <v>20</v>
      </c>
      <c r="F2" t="s">
        <v>21</v>
      </c>
      <c r="G2" s="13">
        <v>0.5</v>
      </c>
      <c r="H2" s="7" t="s">
        <v>22</v>
      </c>
      <c r="I2" s="15">
        <v>138</v>
      </c>
      <c r="J2" s="15">
        <v>6</v>
      </c>
      <c r="K2" s="15">
        <v>22</v>
      </c>
      <c r="L2" s="15">
        <f>I2+J2+K2</f>
        <v>166</v>
      </c>
      <c r="M2" s="19">
        <f>(L2/D2)</f>
        <v>2.6826548586758028E-3</v>
      </c>
      <c r="N2" s="15">
        <v>166</v>
      </c>
      <c r="O2" s="15">
        <v>6</v>
      </c>
      <c r="P2" s="15">
        <v>27</v>
      </c>
      <c r="Q2" s="15">
        <f t="shared" ref="Q2:Q70" si="0">N2+O2+P2</f>
        <v>199</v>
      </c>
      <c r="R2" s="19">
        <f t="shared" ref="R2:R24" si="1">(Q2/D2)</f>
        <v>3.215953716123402E-3</v>
      </c>
      <c r="S2" s="17">
        <f t="shared" ref="S2:S24" si="2">(Q2-L2)/Q2</f>
        <v>0.16582914572864321</v>
      </c>
    </row>
    <row r="3" spans="1:19" x14ac:dyDescent="0.3">
      <c r="A3" s="5">
        <v>45778</v>
      </c>
      <c r="B3">
        <v>1</v>
      </c>
      <c r="C3" t="s">
        <v>19</v>
      </c>
      <c r="D3" s="15">
        <v>61879</v>
      </c>
      <c r="E3" t="s">
        <v>23</v>
      </c>
      <c r="F3" t="s">
        <v>24</v>
      </c>
      <c r="G3" s="13">
        <v>0.58333333333333337</v>
      </c>
      <c r="H3" s="6" t="s">
        <v>25</v>
      </c>
      <c r="I3" s="15">
        <v>156</v>
      </c>
      <c r="J3" s="15">
        <v>8</v>
      </c>
      <c r="K3" s="15">
        <v>26</v>
      </c>
      <c r="L3" s="15">
        <f t="shared" ref="L3:L18" si="3">I3+J3+K3</f>
        <v>190</v>
      </c>
      <c r="M3" s="19">
        <f>(L3/D3)</f>
        <v>3.0705085731831477E-3</v>
      </c>
      <c r="N3" s="15">
        <v>170</v>
      </c>
      <c r="O3" s="15">
        <v>8</v>
      </c>
      <c r="P3" s="15">
        <v>27</v>
      </c>
      <c r="Q3" s="15">
        <f t="shared" si="0"/>
        <v>205</v>
      </c>
      <c r="R3" s="19">
        <f t="shared" si="1"/>
        <v>3.3129171447502386E-3</v>
      </c>
      <c r="S3" s="17">
        <f t="shared" si="2"/>
        <v>7.3170731707317069E-2</v>
      </c>
    </row>
    <row r="4" spans="1:19" x14ac:dyDescent="0.3">
      <c r="A4" s="5">
        <v>45778</v>
      </c>
      <c r="B4">
        <v>1</v>
      </c>
      <c r="C4" t="s">
        <v>19</v>
      </c>
      <c r="D4" s="15">
        <v>61879</v>
      </c>
      <c r="E4" t="s">
        <v>23</v>
      </c>
      <c r="F4" t="s">
        <v>24</v>
      </c>
      <c r="G4" s="13">
        <v>0.83333333333333337</v>
      </c>
      <c r="H4" s="6" t="s">
        <v>26</v>
      </c>
      <c r="I4" s="15">
        <v>198</v>
      </c>
      <c r="J4" s="15">
        <v>68</v>
      </c>
      <c r="K4" s="15">
        <v>22</v>
      </c>
      <c r="L4" s="15">
        <f t="shared" si="3"/>
        <v>288</v>
      </c>
      <c r="M4" s="19">
        <f t="shared" ref="M4:M18" si="4">(L4/D4)</f>
        <v>4.65424457408814E-3</v>
      </c>
      <c r="N4" s="15">
        <v>230</v>
      </c>
      <c r="O4" s="15">
        <v>75</v>
      </c>
      <c r="P4" s="15">
        <v>24</v>
      </c>
      <c r="Q4" s="15">
        <f t="shared" si="0"/>
        <v>329</v>
      </c>
      <c r="R4" s="19">
        <f t="shared" si="1"/>
        <v>5.3168280030381878E-3</v>
      </c>
      <c r="S4" s="17">
        <f t="shared" si="2"/>
        <v>0.12462006079027356</v>
      </c>
    </row>
    <row r="5" spans="1:19" x14ac:dyDescent="0.3">
      <c r="A5" s="5">
        <v>45779</v>
      </c>
      <c r="B5">
        <v>1</v>
      </c>
      <c r="C5" t="s">
        <v>19</v>
      </c>
      <c r="D5" s="15">
        <v>61893</v>
      </c>
      <c r="E5" t="s">
        <v>23</v>
      </c>
      <c r="F5" t="s">
        <v>24</v>
      </c>
      <c r="G5" s="13">
        <v>0.75</v>
      </c>
      <c r="H5" s="6" t="s">
        <v>27</v>
      </c>
      <c r="I5" s="15">
        <v>60</v>
      </c>
      <c r="J5" s="15">
        <v>0</v>
      </c>
      <c r="K5" s="15">
        <v>5</v>
      </c>
      <c r="L5" s="15">
        <f t="shared" si="3"/>
        <v>65</v>
      </c>
      <c r="M5" s="19">
        <f t="shared" si="4"/>
        <v>1.0501995379122034E-3</v>
      </c>
      <c r="N5" s="15">
        <v>66</v>
      </c>
      <c r="O5" s="15">
        <v>5</v>
      </c>
      <c r="P5" s="15">
        <v>0</v>
      </c>
      <c r="Q5" s="15">
        <f t="shared" si="0"/>
        <v>71</v>
      </c>
      <c r="R5" s="19">
        <f t="shared" si="1"/>
        <v>1.1471410337194835E-3</v>
      </c>
      <c r="S5" s="17">
        <f t="shared" si="2"/>
        <v>8.4507042253521125E-2</v>
      </c>
    </row>
    <row r="6" spans="1:19" x14ac:dyDescent="0.3">
      <c r="A6" s="5">
        <v>45780</v>
      </c>
      <c r="B6">
        <v>1</v>
      </c>
      <c r="C6" t="s">
        <v>19</v>
      </c>
      <c r="D6" s="15">
        <v>61894</v>
      </c>
      <c r="E6" t="s">
        <v>23</v>
      </c>
      <c r="F6" t="s">
        <v>24</v>
      </c>
      <c r="G6" s="13">
        <v>0.83333333333333337</v>
      </c>
      <c r="H6" s="6" t="s">
        <v>28</v>
      </c>
      <c r="I6" s="15">
        <v>125</v>
      </c>
      <c r="J6" s="15">
        <v>1</v>
      </c>
      <c r="K6" s="15">
        <v>0</v>
      </c>
      <c r="L6" s="15">
        <f t="shared" si="3"/>
        <v>126</v>
      </c>
      <c r="M6" s="20">
        <f t="shared" si="4"/>
        <v>2.0357385206966751E-3</v>
      </c>
      <c r="N6" s="15">
        <v>140</v>
      </c>
      <c r="O6" s="15">
        <v>4</v>
      </c>
      <c r="P6" s="15">
        <v>0</v>
      </c>
      <c r="Q6" s="15">
        <f t="shared" si="0"/>
        <v>144</v>
      </c>
      <c r="R6" s="19">
        <f t="shared" si="1"/>
        <v>2.3265583093676286E-3</v>
      </c>
      <c r="S6" s="17">
        <f t="shared" si="2"/>
        <v>0.125</v>
      </c>
    </row>
    <row r="7" spans="1:19" x14ac:dyDescent="0.3">
      <c r="A7" s="5">
        <v>45782</v>
      </c>
      <c r="B7">
        <v>2</v>
      </c>
      <c r="C7" t="s">
        <v>19</v>
      </c>
      <c r="D7" s="15">
        <v>61901</v>
      </c>
      <c r="E7" t="s">
        <v>20</v>
      </c>
      <c r="F7" t="s">
        <v>21</v>
      </c>
      <c r="G7" s="13">
        <v>0.41666666666666669</v>
      </c>
      <c r="H7" s="6" t="s">
        <v>29</v>
      </c>
      <c r="I7" s="15">
        <v>57</v>
      </c>
      <c r="J7" s="15">
        <v>31</v>
      </c>
      <c r="K7" s="15">
        <v>0</v>
      </c>
      <c r="L7" s="15">
        <f t="shared" si="3"/>
        <v>88</v>
      </c>
      <c r="M7" s="20">
        <f t="shared" si="4"/>
        <v>1.4216248525871957E-3</v>
      </c>
      <c r="N7" s="15">
        <v>76</v>
      </c>
      <c r="O7" s="15">
        <v>34</v>
      </c>
      <c r="P7" s="15">
        <v>0</v>
      </c>
      <c r="Q7" s="15">
        <f t="shared" si="0"/>
        <v>110</v>
      </c>
      <c r="R7" s="19">
        <f t="shared" si="1"/>
        <v>1.7770310657339945E-3</v>
      </c>
      <c r="S7" s="17">
        <f t="shared" si="2"/>
        <v>0.2</v>
      </c>
    </row>
    <row r="8" spans="1:19" x14ac:dyDescent="0.3">
      <c r="A8" s="5">
        <v>45782</v>
      </c>
      <c r="B8">
        <v>2</v>
      </c>
      <c r="C8" t="s">
        <v>19</v>
      </c>
      <c r="D8" s="16">
        <v>61902</v>
      </c>
      <c r="E8" t="s">
        <v>20</v>
      </c>
      <c r="F8" t="s">
        <v>24</v>
      </c>
      <c r="G8" s="13">
        <v>0.70833333333333337</v>
      </c>
      <c r="H8" s="14" t="s">
        <v>30</v>
      </c>
      <c r="I8" s="15">
        <v>102</v>
      </c>
      <c r="J8" s="15">
        <v>9</v>
      </c>
      <c r="K8" s="15">
        <v>49</v>
      </c>
      <c r="L8" s="15">
        <f t="shared" si="3"/>
        <v>160</v>
      </c>
      <c r="M8" s="20">
        <f t="shared" si="4"/>
        <v>2.5847307033698428E-3</v>
      </c>
      <c r="N8" s="15">
        <v>118</v>
      </c>
      <c r="O8" s="15">
        <v>24</v>
      </c>
      <c r="P8" s="15">
        <v>51</v>
      </c>
      <c r="Q8" s="15">
        <f t="shared" si="0"/>
        <v>193</v>
      </c>
      <c r="R8" s="19">
        <f t="shared" si="1"/>
        <v>3.1178314109398726E-3</v>
      </c>
      <c r="S8" s="17">
        <f t="shared" si="2"/>
        <v>0.17098445595854922</v>
      </c>
    </row>
    <row r="9" spans="1:19" x14ac:dyDescent="0.3">
      <c r="A9" s="5">
        <v>45783</v>
      </c>
      <c r="B9">
        <v>2</v>
      </c>
      <c r="C9" t="s">
        <v>19</v>
      </c>
      <c r="D9" s="16">
        <v>61912</v>
      </c>
      <c r="E9" t="s">
        <v>23</v>
      </c>
      <c r="F9" t="s">
        <v>24</v>
      </c>
      <c r="G9" s="13">
        <v>0.70833333333333337</v>
      </c>
      <c r="H9" s="14" t="s">
        <v>31</v>
      </c>
      <c r="I9" s="15">
        <v>79</v>
      </c>
      <c r="J9" s="15">
        <v>26</v>
      </c>
      <c r="K9" s="15">
        <v>3</v>
      </c>
      <c r="L9" s="15">
        <f t="shared" si="3"/>
        <v>108</v>
      </c>
      <c r="M9" s="20">
        <f t="shared" si="4"/>
        <v>1.7444114226644269E-3</v>
      </c>
      <c r="N9" s="15">
        <v>88</v>
      </c>
      <c r="O9" s="15">
        <v>33</v>
      </c>
      <c r="P9" s="15">
        <v>4</v>
      </c>
      <c r="Q9" s="15">
        <f t="shared" si="0"/>
        <v>125</v>
      </c>
      <c r="R9" s="19">
        <f t="shared" si="1"/>
        <v>2.0189947021579014E-3</v>
      </c>
      <c r="S9" s="17">
        <f t="shared" si="2"/>
        <v>0.13600000000000001</v>
      </c>
    </row>
    <row r="10" spans="1:19" x14ac:dyDescent="0.3">
      <c r="A10" s="5">
        <v>45784</v>
      </c>
      <c r="B10">
        <v>2</v>
      </c>
      <c r="C10" t="s">
        <v>19</v>
      </c>
      <c r="D10" s="16">
        <v>61917</v>
      </c>
      <c r="E10" t="s">
        <v>23</v>
      </c>
      <c r="F10" t="s">
        <v>24</v>
      </c>
      <c r="G10" s="13">
        <v>0.79166666666666663</v>
      </c>
      <c r="H10" s="6" t="s">
        <v>32</v>
      </c>
      <c r="I10" s="15">
        <v>125</v>
      </c>
      <c r="J10" s="15">
        <v>6</v>
      </c>
      <c r="K10" s="15">
        <v>4</v>
      </c>
      <c r="L10" s="15">
        <f t="shared" si="3"/>
        <v>135</v>
      </c>
      <c r="M10" s="20">
        <f t="shared" si="4"/>
        <v>2.1803381946799748E-3</v>
      </c>
      <c r="N10" s="15">
        <v>153</v>
      </c>
      <c r="O10" s="15">
        <v>6</v>
      </c>
      <c r="P10" s="15">
        <v>4</v>
      </c>
      <c r="Q10" s="15">
        <f t="shared" si="0"/>
        <v>163</v>
      </c>
      <c r="R10" s="19">
        <f t="shared" si="1"/>
        <v>2.6325564869098955E-3</v>
      </c>
      <c r="S10" s="17">
        <f t="shared" si="2"/>
        <v>0.17177914110429449</v>
      </c>
    </row>
    <row r="11" spans="1:19" x14ac:dyDescent="0.3">
      <c r="A11" s="5">
        <v>45785</v>
      </c>
      <c r="B11">
        <v>2</v>
      </c>
      <c r="C11" t="s">
        <v>19</v>
      </c>
      <c r="D11" s="16">
        <v>61908</v>
      </c>
      <c r="E11" t="s">
        <v>20</v>
      </c>
      <c r="F11" t="s">
        <v>21</v>
      </c>
      <c r="G11" s="13">
        <v>0.66666666666666663</v>
      </c>
      <c r="H11" s="6" t="s">
        <v>33</v>
      </c>
      <c r="I11" s="15">
        <v>29</v>
      </c>
      <c r="J11" s="15">
        <v>1</v>
      </c>
      <c r="K11" s="15">
        <v>2</v>
      </c>
      <c r="L11" s="15">
        <f t="shared" si="3"/>
        <v>32</v>
      </c>
      <c r="M11" s="20">
        <f t="shared" si="4"/>
        <v>5.1689603928409896E-4</v>
      </c>
      <c r="N11" s="15">
        <v>37</v>
      </c>
      <c r="O11" s="15">
        <v>1</v>
      </c>
      <c r="P11" s="15">
        <v>2</v>
      </c>
      <c r="Q11" s="15">
        <f t="shared" si="0"/>
        <v>40</v>
      </c>
      <c r="R11" s="19">
        <f t="shared" si="1"/>
        <v>6.4612004910512375E-4</v>
      </c>
      <c r="S11" s="17">
        <f t="shared" si="2"/>
        <v>0.2</v>
      </c>
    </row>
    <row r="12" spans="1:19" x14ac:dyDescent="0.3">
      <c r="A12" s="5">
        <v>45785</v>
      </c>
      <c r="B12">
        <v>2</v>
      </c>
      <c r="C12" t="s">
        <v>19</v>
      </c>
      <c r="D12" s="16">
        <v>61908</v>
      </c>
      <c r="E12" t="s">
        <v>23</v>
      </c>
      <c r="F12" t="s">
        <v>24</v>
      </c>
      <c r="G12" s="13">
        <v>0.70833333333333337</v>
      </c>
      <c r="H12" s="6" t="s">
        <v>34</v>
      </c>
      <c r="I12" s="15">
        <v>48</v>
      </c>
      <c r="J12" s="15">
        <v>27</v>
      </c>
      <c r="K12" s="15">
        <v>3</v>
      </c>
      <c r="L12" s="15">
        <f t="shared" si="3"/>
        <v>78</v>
      </c>
      <c r="M12" s="20">
        <f t="shared" si="4"/>
        <v>1.2599340957549913E-3</v>
      </c>
      <c r="N12" s="15">
        <v>70</v>
      </c>
      <c r="O12" s="15">
        <v>30</v>
      </c>
      <c r="P12" s="15">
        <v>3</v>
      </c>
      <c r="Q12" s="15">
        <f t="shared" si="0"/>
        <v>103</v>
      </c>
      <c r="R12" s="19">
        <f t="shared" si="1"/>
        <v>1.6637591264456937E-3</v>
      </c>
      <c r="S12" s="17">
        <f t="shared" si="2"/>
        <v>0.24271844660194175</v>
      </c>
    </row>
    <row r="13" spans="1:19" x14ac:dyDescent="0.3">
      <c r="A13" s="5">
        <v>45786</v>
      </c>
      <c r="B13">
        <v>2</v>
      </c>
      <c r="C13" t="s">
        <v>19</v>
      </c>
      <c r="D13" s="16">
        <v>61913</v>
      </c>
      <c r="E13" t="s">
        <v>23</v>
      </c>
      <c r="F13" t="s">
        <v>24</v>
      </c>
      <c r="G13" s="13">
        <v>0.83333333333333337</v>
      </c>
      <c r="H13" s="6" t="s">
        <v>35</v>
      </c>
      <c r="I13" s="15">
        <v>49</v>
      </c>
      <c r="J13" s="15">
        <v>8</v>
      </c>
      <c r="K13" s="15">
        <v>8</v>
      </c>
      <c r="L13" s="15">
        <f t="shared" si="3"/>
        <v>65</v>
      </c>
      <c r="M13" s="20">
        <f t="shared" si="4"/>
        <v>1.0498602878232358E-3</v>
      </c>
      <c r="N13" s="15">
        <v>57</v>
      </c>
      <c r="O13" s="15">
        <v>8</v>
      </c>
      <c r="P13" s="15">
        <v>8</v>
      </c>
      <c r="Q13" s="15">
        <f t="shared" si="0"/>
        <v>73</v>
      </c>
      <c r="R13" s="19">
        <f t="shared" si="1"/>
        <v>1.1790738617091727E-3</v>
      </c>
      <c r="S13" s="17">
        <f t="shared" si="2"/>
        <v>0.1095890410958904</v>
      </c>
    </row>
    <row r="14" spans="1:19" x14ac:dyDescent="0.3">
      <c r="A14" s="5">
        <v>45786</v>
      </c>
      <c r="B14">
        <v>2</v>
      </c>
      <c r="C14" t="s">
        <v>19</v>
      </c>
      <c r="D14" s="16">
        <v>61913</v>
      </c>
      <c r="E14" t="s">
        <v>23</v>
      </c>
      <c r="F14" t="s">
        <v>24</v>
      </c>
      <c r="G14" s="13">
        <v>0.83333333333333337</v>
      </c>
      <c r="H14" s="6" t="s">
        <v>36</v>
      </c>
      <c r="I14" s="15">
        <v>80</v>
      </c>
      <c r="J14" s="15">
        <v>11</v>
      </c>
      <c r="K14" s="15">
        <v>1</v>
      </c>
      <c r="L14" s="15">
        <f t="shared" si="3"/>
        <v>92</v>
      </c>
      <c r="M14" s="20">
        <f t="shared" si="4"/>
        <v>1.4859560996882723E-3</v>
      </c>
      <c r="N14" s="15">
        <v>105</v>
      </c>
      <c r="O14" s="15">
        <v>12</v>
      </c>
      <c r="P14" s="15">
        <v>1</v>
      </c>
      <c r="Q14" s="15">
        <f t="shared" si="0"/>
        <v>118</v>
      </c>
      <c r="R14" s="19">
        <f t="shared" si="1"/>
        <v>1.9059002148175666E-3</v>
      </c>
      <c r="S14" s="17">
        <f t="shared" si="2"/>
        <v>0.22033898305084745</v>
      </c>
    </row>
    <row r="15" spans="1:19" x14ac:dyDescent="0.3">
      <c r="A15" s="5">
        <v>45786</v>
      </c>
      <c r="B15">
        <v>2</v>
      </c>
      <c r="C15" t="s">
        <v>19</v>
      </c>
      <c r="D15" s="16">
        <v>61913</v>
      </c>
      <c r="E15" t="s">
        <v>23</v>
      </c>
      <c r="F15" t="s">
        <v>24</v>
      </c>
      <c r="G15" s="13">
        <v>0.91666666666666663</v>
      </c>
      <c r="H15" s="6" t="s">
        <v>37</v>
      </c>
      <c r="I15" s="15">
        <v>170</v>
      </c>
      <c r="J15" s="15">
        <v>53</v>
      </c>
      <c r="K15" s="15">
        <v>0</v>
      </c>
      <c r="L15" s="15">
        <f t="shared" si="3"/>
        <v>223</v>
      </c>
      <c r="M15" s="20">
        <f t="shared" si="4"/>
        <v>3.601828372070486E-3</v>
      </c>
      <c r="N15" s="15">
        <v>265</v>
      </c>
      <c r="O15" s="15">
        <v>91</v>
      </c>
      <c r="P15" s="15">
        <v>0</v>
      </c>
      <c r="Q15" s="15">
        <f t="shared" si="0"/>
        <v>356</v>
      </c>
      <c r="R15" s="19">
        <f t="shared" si="1"/>
        <v>5.7500040379241842E-3</v>
      </c>
      <c r="S15" s="17">
        <f t="shared" si="2"/>
        <v>0.37359550561797755</v>
      </c>
    </row>
    <row r="16" spans="1:19" x14ac:dyDescent="0.3">
      <c r="A16" s="5">
        <v>45787</v>
      </c>
      <c r="B16">
        <v>2</v>
      </c>
      <c r="C16" t="s">
        <v>19</v>
      </c>
      <c r="D16" s="16">
        <v>61908</v>
      </c>
      <c r="E16" t="s">
        <v>23</v>
      </c>
      <c r="F16" t="s">
        <v>21</v>
      </c>
      <c r="G16" s="13">
        <v>0.58333333333333337</v>
      </c>
      <c r="H16" s="6" t="s">
        <v>38</v>
      </c>
      <c r="I16" s="15">
        <v>74</v>
      </c>
      <c r="J16" s="15">
        <v>0</v>
      </c>
      <c r="K16" s="15">
        <v>4</v>
      </c>
      <c r="L16" s="15">
        <f t="shared" si="3"/>
        <v>78</v>
      </c>
      <c r="M16" s="20">
        <f t="shared" si="4"/>
        <v>1.2599340957549913E-3</v>
      </c>
      <c r="N16" s="15">
        <v>89</v>
      </c>
      <c r="O16" s="15">
        <v>1</v>
      </c>
      <c r="P16" s="15">
        <v>4</v>
      </c>
      <c r="Q16" s="15">
        <f t="shared" si="0"/>
        <v>94</v>
      </c>
      <c r="R16" s="19">
        <f t="shared" si="1"/>
        <v>1.5183821153970409E-3</v>
      </c>
      <c r="S16" s="17">
        <f t="shared" si="2"/>
        <v>0.1702127659574468</v>
      </c>
    </row>
    <row r="17" spans="1:19" x14ac:dyDescent="0.3">
      <c r="A17" s="5">
        <v>45788</v>
      </c>
      <c r="B17">
        <v>2</v>
      </c>
      <c r="C17" t="s">
        <v>19</v>
      </c>
      <c r="D17" s="16">
        <v>61930</v>
      </c>
      <c r="E17" t="s">
        <v>20</v>
      </c>
      <c r="F17" t="s">
        <v>21</v>
      </c>
      <c r="G17" s="13">
        <v>0.45833333333333331</v>
      </c>
      <c r="H17" s="14" t="s">
        <v>39</v>
      </c>
      <c r="I17" s="15">
        <v>24</v>
      </c>
      <c r="J17" s="15">
        <v>2</v>
      </c>
      <c r="K17" s="15">
        <v>0</v>
      </c>
      <c r="L17" s="15">
        <f t="shared" si="3"/>
        <v>26</v>
      </c>
      <c r="M17" s="20">
        <f t="shared" si="4"/>
        <v>4.1982883901178753E-4</v>
      </c>
      <c r="N17" s="15">
        <v>30</v>
      </c>
      <c r="O17" s="15">
        <v>2</v>
      </c>
      <c r="P17" s="15">
        <v>0</v>
      </c>
      <c r="Q17" s="15">
        <f t="shared" si="0"/>
        <v>32</v>
      </c>
      <c r="R17" s="19">
        <f t="shared" si="1"/>
        <v>5.1671241724527697E-4</v>
      </c>
      <c r="S17" s="17">
        <f t="shared" si="2"/>
        <v>0.1875</v>
      </c>
    </row>
    <row r="18" spans="1:19" x14ac:dyDescent="0.3">
      <c r="A18" s="5">
        <v>45788</v>
      </c>
      <c r="B18">
        <v>2</v>
      </c>
      <c r="C18" t="s">
        <v>19</v>
      </c>
      <c r="D18" s="16">
        <v>61927</v>
      </c>
      <c r="E18" t="s">
        <v>23</v>
      </c>
      <c r="F18" t="s">
        <v>24</v>
      </c>
      <c r="G18" s="13">
        <v>0.83333333333333337</v>
      </c>
      <c r="H18" s="6" t="s">
        <v>40</v>
      </c>
      <c r="I18" s="15">
        <v>218</v>
      </c>
      <c r="J18" s="15">
        <v>6</v>
      </c>
      <c r="K18" s="15">
        <v>6</v>
      </c>
      <c r="L18" s="15">
        <f t="shared" si="3"/>
        <v>230</v>
      </c>
      <c r="M18" s="20">
        <f t="shared" si="4"/>
        <v>3.7140504141973613E-3</v>
      </c>
      <c r="N18" s="15">
        <v>257</v>
      </c>
      <c r="O18" s="15">
        <v>7</v>
      </c>
      <c r="P18" s="15">
        <v>6</v>
      </c>
      <c r="Q18" s="15">
        <f t="shared" si="0"/>
        <v>270</v>
      </c>
      <c r="R18" s="19">
        <f t="shared" si="1"/>
        <v>4.3599722253621197E-3</v>
      </c>
      <c r="S18" s="17">
        <f t="shared" si="2"/>
        <v>0.14814814814814814</v>
      </c>
    </row>
    <row r="19" spans="1:19" x14ac:dyDescent="0.3">
      <c r="A19" s="5">
        <v>45788</v>
      </c>
      <c r="B19">
        <v>2</v>
      </c>
      <c r="C19" t="s">
        <v>19</v>
      </c>
      <c r="D19" s="16">
        <v>61927</v>
      </c>
      <c r="E19" t="s">
        <v>23</v>
      </c>
      <c r="F19" t="s">
        <v>24</v>
      </c>
      <c r="G19" s="13">
        <v>0.875</v>
      </c>
      <c r="H19" s="6" t="s">
        <v>41</v>
      </c>
      <c r="I19" s="15">
        <v>92</v>
      </c>
      <c r="J19" s="15">
        <v>7</v>
      </c>
      <c r="K19" s="15">
        <v>0</v>
      </c>
      <c r="L19" s="15">
        <f t="shared" ref="L19:L21" si="5">I19+J19+K19</f>
        <v>99</v>
      </c>
      <c r="M19" s="20">
        <f t="shared" ref="M19:M21" si="6">(L19/D19)</f>
        <v>1.5986564826327772E-3</v>
      </c>
      <c r="N19" s="15">
        <v>117</v>
      </c>
      <c r="O19" s="15">
        <v>16</v>
      </c>
      <c r="P19" s="15">
        <v>2</v>
      </c>
      <c r="Q19" s="15">
        <f t="shared" si="0"/>
        <v>135</v>
      </c>
      <c r="R19" s="19">
        <f t="shared" si="1"/>
        <v>2.1799861126810599E-3</v>
      </c>
      <c r="S19" s="17">
        <f t="shared" si="2"/>
        <v>0.26666666666666666</v>
      </c>
    </row>
    <row r="20" spans="1:19" x14ac:dyDescent="0.3">
      <c r="A20" s="5">
        <v>45789</v>
      </c>
      <c r="B20">
        <v>3</v>
      </c>
      <c r="C20" t="s">
        <v>19</v>
      </c>
      <c r="D20" s="16">
        <v>61922</v>
      </c>
      <c r="E20" t="s">
        <v>20</v>
      </c>
      <c r="F20" t="s">
        <v>21</v>
      </c>
      <c r="G20" s="13">
        <v>0.41666666666666669</v>
      </c>
      <c r="H20" s="6" t="s">
        <v>42</v>
      </c>
      <c r="I20" s="15">
        <v>64</v>
      </c>
      <c r="J20" s="15">
        <v>40</v>
      </c>
      <c r="K20" s="15">
        <v>3</v>
      </c>
      <c r="L20" s="15">
        <f t="shared" si="5"/>
        <v>107</v>
      </c>
      <c r="M20" s="20">
        <f t="shared" si="6"/>
        <v>1.7279803623913956E-3</v>
      </c>
      <c r="N20" s="15">
        <v>79</v>
      </c>
      <c r="O20" s="15">
        <v>54</v>
      </c>
      <c r="P20" s="15">
        <v>4</v>
      </c>
      <c r="Q20" s="15">
        <f t="shared" si="0"/>
        <v>137</v>
      </c>
      <c r="R20" s="19">
        <f t="shared" si="1"/>
        <v>2.2124608378282355E-3</v>
      </c>
      <c r="S20" s="17">
        <f t="shared" si="2"/>
        <v>0.21897810218978103</v>
      </c>
    </row>
    <row r="21" spans="1:19" x14ac:dyDescent="0.3">
      <c r="A21" s="5">
        <v>45789</v>
      </c>
      <c r="B21">
        <v>3</v>
      </c>
      <c r="C21" t="s">
        <v>19</v>
      </c>
      <c r="D21" s="16">
        <v>61922</v>
      </c>
      <c r="E21" t="s">
        <v>23</v>
      </c>
      <c r="F21" t="s">
        <v>24</v>
      </c>
      <c r="G21" s="13">
        <v>0.66666666666666663</v>
      </c>
      <c r="H21" s="14" t="s">
        <v>43</v>
      </c>
      <c r="I21" s="15">
        <v>173</v>
      </c>
      <c r="J21" s="15">
        <v>14</v>
      </c>
      <c r="K21" s="15">
        <v>2</v>
      </c>
      <c r="L21" s="15">
        <f t="shared" si="5"/>
        <v>189</v>
      </c>
      <c r="M21" s="20">
        <f t="shared" si="6"/>
        <v>3.0522269952520911E-3</v>
      </c>
      <c r="N21" s="15">
        <v>217</v>
      </c>
      <c r="O21" s="15">
        <v>22</v>
      </c>
      <c r="P21" s="15">
        <v>2</v>
      </c>
      <c r="Q21" s="15">
        <f t="shared" si="0"/>
        <v>241</v>
      </c>
      <c r="R21" s="19">
        <f t="shared" si="1"/>
        <v>3.8919931526759472E-3</v>
      </c>
      <c r="S21" s="17">
        <f t="shared" si="2"/>
        <v>0.21576763485477179</v>
      </c>
    </row>
    <row r="22" spans="1:19" x14ac:dyDescent="0.3">
      <c r="A22" s="5">
        <v>45790</v>
      </c>
      <c r="B22">
        <v>3</v>
      </c>
      <c r="C22" t="s">
        <v>19</v>
      </c>
      <c r="D22" s="16">
        <v>61928</v>
      </c>
      <c r="E22" t="s">
        <v>20</v>
      </c>
      <c r="F22" t="s">
        <v>21</v>
      </c>
      <c r="G22" s="13">
        <v>0.66666666666666663</v>
      </c>
      <c r="H22" s="14" t="s">
        <v>44</v>
      </c>
      <c r="I22" s="15">
        <v>26</v>
      </c>
      <c r="J22" s="15">
        <v>2</v>
      </c>
      <c r="K22" s="15">
        <v>0</v>
      </c>
      <c r="L22" s="15">
        <f t="shared" ref="L22:L44" si="7">I22+J22+K22</f>
        <v>28</v>
      </c>
      <c r="M22" s="20">
        <f t="shared" ref="M22:M44" si="8">(L22/D22)</f>
        <v>4.5213796667097273E-4</v>
      </c>
      <c r="N22" s="15">
        <v>29</v>
      </c>
      <c r="O22" s="15">
        <v>3</v>
      </c>
      <c r="P22" s="15">
        <v>0</v>
      </c>
      <c r="Q22" s="15">
        <f t="shared" si="0"/>
        <v>32</v>
      </c>
      <c r="R22" s="19">
        <f t="shared" si="1"/>
        <v>5.1672910476682603E-4</v>
      </c>
      <c r="S22" s="17">
        <f t="shared" si="2"/>
        <v>0.125</v>
      </c>
    </row>
    <row r="23" spans="1:19" x14ac:dyDescent="0.3">
      <c r="A23" s="5">
        <v>45790</v>
      </c>
      <c r="B23">
        <v>3</v>
      </c>
      <c r="C23" t="s">
        <v>19</v>
      </c>
      <c r="D23" s="16">
        <v>61929</v>
      </c>
      <c r="E23" t="s">
        <v>23</v>
      </c>
      <c r="F23" t="s">
        <v>24</v>
      </c>
      <c r="G23" s="13">
        <v>0.91666666666666663</v>
      </c>
      <c r="H23" s="8" t="s">
        <v>45</v>
      </c>
      <c r="I23" s="15">
        <v>144</v>
      </c>
      <c r="J23" s="15">
        <v>14</v>
      </c>
      <c r="K23" s="15">
        <v>14</v>
      </c>
      <c r="L23" s="15">
        <f t="shared" si="7"/>
        <v>172</v>
      </c>
      <c r="M23" s="20">
        <f t="shared" si="8"/>
        <v>2.7773740896833471E-3</v>
      </c>
      <c r="N23" s="15">
        <v>181</v>
      </c>
      <c r="O23" s="15">
        <v>15</v>
      </c>
      <c r="P23" s="15">
        <v>17</v>
      </c>
      <c r="Q23" s="15">
        <f t="shared" si="0"/>
        <v>213</v>
      </c>
      <c r="R23" s="19">
        <f t="shared" si="1"/>
        <v>3.4394225645497261E-3</v>
      </c>
      <c r="S23" s="17">
        <f t="shared" si="2"/>
        <v>0.19248826291079812</v>
      </c>
    </row>
    <row r="24" spans="1:19" x14ac:dyDescent="0.3">
      <c r="A24" s="5">
        <v>45791</v>
      </c>
      <c r="B24">
        <v>3</v>
      </c>
      <c r="C24" t="s">
        <v>19</v>
      </c>
      <c r="D24" s="16">
        <v>61936</v>
      </c>
      <c r="E24" t="s">
        <v>23</v>
      </c>
      <c r="F24" t="s">
        <v>24</v>
      </c>
      <c r="G24" s="13">
        <v>0.75</v>
      </c>
      <c r="H24" s="8" t="s">
        <v>46</v>
      </c>
      <c r="I24" s="15">
        <v>113</v>
      </c>
      <c r="J24" s="15">
        <v>17</v>
      </c>
      <c r="K24" s="15">
        <v>5</v>
      </c>
      <c r="L24" s="15">
        <f t="shared" si="7"/>
        <v>135</v>
      </c>
      <c r="M24" s="20">
        <f t="shared" si="8"/>
        <v>2.1796693360888659E-3</v>
      </c>
      <c r="N24" s="15">
        <v>137</v>
      </c>
      <c r="O24" s="15">
        <v>30</v>
      </c>
      <c r="P24" s="15">
        <v>6</v>
      </c>
      <c r="Q24" s="15">
        <f t="shared" si="0"/>
        <v>173</v>
      </c>
      <c r="R24" s="19">
        <f t="shared" si="1"/>
        <v>2.7932058899509172E-3</v>
      </c>
      <c r="S24" s="17">
        <f t="shared" si="2"/>
        <v>0.21965317919075145</v>
      </c>
    </row>
    <row r="25" spans="1:19" x14ac:dyDescent="0.3">
      <c r="A25" s="5">
        <v>45791</v>
      </c>
      <c r="B25">
        <v>3</v>
      </c>
      <c r="C25" t="s">
        <v>19</v>
      </c>
      <c r="D25" s="16">
        <v>61936</v>
      </c>
      <c r="E25" t="s">
        <v>23</v>
      </c>
      <c r="F25" t="s">
        <v>24</v>
      </c>
      <c r="G25" s="13">
        <v>0.83333333333333337</v>
      </c>
      <c r="H25" s="8" t="s">
        <v>47</v>
      </c>
      <c r="I25" s="15">
        <v>40</v>
      </c>
      <c r="J25" s="15">
        <v>1</v>
      </c>
      <c r="K25" s="15">
        <v>0</v>
      </c>
      <c r="L25" s="15">
        <f t="shared" si="7"/>
        <v>41</v>
      </c>
      <c r="M25" s="20">
        <f t="shared" si="8"/>
        <v>6.6197365021958146E-4</v>
      </c>
      <c r="N25" s="15">
        <v>44</v>
      </c>
      <c r="O25" s="15">
        <v>1</v>
      </c>
      <c r="P25" s="15">
        <v>0</v>
      </c>
      <c r="Q25" s="15">
        <f t="shared" si="0"/>
        <v>45</v>
      </c>
      <c r="R25" s="19">
        <f t="shared" ref="R25:R26" si="9">(Q25/D25)</f>
        <v>7.2655644536295534E-4</v>
      </c>
      <c r="S25" s="17">
        <f t="shared" ref="S25:S26" si="10">(Q25-L25)/Q25</f>
        <v>8.8888888888888892E-2</v>
      </c>
    </row>
    <row r="26" spans="1:19" x14ac:dyDescent="0.3">
      <c r="A26" s="5">
        <v>45791</v>
      </c>
      <c r="B26">
        <v>3</v>
      </c>
      <c r="C26" t="s">
        <v>19</v>
      </c>
      <c r="D26" s="16">
        <v>61936</v>
      </c>
      <c r="E26" t="s">
        <v>23</v>
      </c>
      <c r="F26" t="s">
        <v>21</v>
      </c>
      <c r="G26" s="13">
        <v>0.875</v>
      </c>
      <c r="H26" s="8" t="s">
        <v>48</v>
      </c>
      <c r="I26" s="15">
        <v>120</v>
      </c>
      <c r="J26" s="15">
        <v>36</v>
      </c>
      <c r="K26" s="15">
        <v>4</v>
      </c>
      <c r="L26" s="15">
        <f t="shared" si="7"/>
        <v>160</v>
      </c>
      <c r="M26" s="20">
        <f t="shared" si="8"/>
        <v>2.5833118057349523E-3</v>
      </c>
      <c r="N26" s="15">
        <v>172</v>
      </c>
      <c r="O26" s="15">
        <v>41</v>
      </c>
      <c r="P26" s="15">
        <v>9</v>
      </c>
      <c r="Q26" s="15">
        <f t="shared" si="0"/>
        <v>222</v>
      </c>
      <c r="R26" s="19">
        <f t="shared" si="9"/>
        <v>3.5843451304572462E-3</v>
      </c>
      <c r="S26" s="17">
        <f t="shared" si="10"/>
        <v>0.27927927927927926</v>
      </c>
    </row>
    <row r="27" spans="1:19" x14ac:dyDescent="0.3">
      <c r="A27" s="5">
        <v>45791</v>
      </c>
      <c r="B27">
        <v>3</v>
      </c>
      <c r="C27" t="s">
        <v>19</v>
      </c>
      <c r="D27" s="16">
        <v>61936</v>
      </c>
      <c r="E27" t="s">
        <v>23</v>
      </c>
      <c r="F27" t="s">
        <v>24</v>
      </c>
      <c r="G27" s="13">
        <v>0.91666666666666663</v>
      </c>
      <c r="H27" s="8" t="s">
        <v>49</v>
      </c>
      <c r="I27" s="15">
        <v>54</v>
      </c>
      <c r="J27" s="15">
        <v>3</v>
      </c>
      <c r="K27" s="15">
        <v>2</v>
      </c>
      <c r="L27" s="15">
        <f t="shared" si="7"/>
        <v>59</v>
      </c>
      <c r="M27" s="20">
        <f t="shared" si="8"/>
        <v>9.5259622836476362E-4</v>
      </c>
      <c r="N27" s="15">
        <v>67</v>
      </c>
      <c r="O27" s="15">
        <v>5</v>
      </c>
      <c r="P27" s="15">
        <v>2</v>
      </c>
      <c r="Q27" s="15">
        <f t="shared" si="0"/>
        <v>74</v>
      </c>
      <c r="R27" s="19">
        <f t="shared" ref="R27" si="11">(Q27/D27)</f>
        <v>1.1947817101524154E-3</v>
      </c>
      <c r="S27" s="17">
        <f t="shared" ref="S27" si="12">(Q27-L27)/Q27</f>
        <v>0.20270270270270271</v>
      </c>
    </row>
    <row r="28" spans="1:19" x14ac:dyDescent="0.3">
      <c r="A28" s="5">
        <v>45792</v>
      </c>
      <c r="B28">
        <v>3</v>
      </c>
      <c r="C28" t="s">
        <v>19</v>
      </c>
      <c r="D28" s="16">
        <v>61938</v>
      </c>
      <c r="E28" t="s">
        <v>20</v>
      </c>
      <c r="F28" t="s">
        <v>21</v>
      </c>
      <c r="G28" s="13">
        <v>0.66666666666666663</v>
      </c>
      <c r="H28" s="6" t="s">
        <v>50</v>
      </c>
      <c r="I28" s="15">
        <v>16</v>
      </c>
      <c r="J28" s="15">
        <v>11</v>
      </c>
      <c r="K28" s="15">
        <v>1</v>
      </c>
      <c r="L28" s="15">
        <f t="shared" si="7"/>
        <v>28</v>
      </c>
      <c r="M28" s="20">
        <f t="shared" si="8"/>
        <v>4.5206496819400046E-4</v>
      </c>
      <c r="N28" s="15">
        <v>22</v>
      </c>
      <c r="O28" s="15">
        <v>13</v>
      </c>
      <c r="P28" s="15">
        <v>1</v>
      </c>
      <c r="Q28" s="15">
        <f t="shared" si="0"/>
        <v>36</v>
      </c>
      <c r="R28" s="19">
        <f t="shared" ref="R28:R30" si="13">(Q28/D28)</f>
        <v>5.812263876780006E-4</v>
      </c>
      <c r="S28" s="17">
        <f t="shared" ref="S28:S30" si="14">(Q28-L28)/Q28</f>
        <v>0.22222222222222221</v>
      </c>
    </row>
    <row r="29" spans="1:19" x14ac:dyDescent="0.3">
      <c r="A29" s="5">
        <v>45792</v>
      </c>
      <c r="B29">
        <v>3</v>
      </c>
      <c r="C29" t="s">
        <v>19</v>
      </c>
      <c r="D29" s="16">
        <v>61938</v>
      </c>
      <c r="E29" t="s">
        <v>23</v>
      </c>
      <c r="F29" t="s">
        <v>24</v>
      </c>
      <c r="G29" s="13">
        <v>0.83333333333333337</v>
      </c>
      <c r="H29" s="6" t="s">
        <v>51</v>
      </c>
      <c r="I29" s="15">
        <v>50</v>
      </c>
      <c r="J29" s="15">
        <v>7</v>
      </c>
      <c r="K29" s="15">
        <v>0</v>
      </c>
      <c r="L29" s="15">
        <f t="shared" si="7"/>
        <v>57</v>
      </c>
      <c r="M29" s="20">
        <f t="shared" si="8"/>
        <v>9.2027511382350088E-4</v>
      </c>
      <c r="N29" s="15">
        <v>65</v>
      </c>
      <c r="O29" s="15">
        <v>8</v>
      </c>
      <c r="P29" s="15">
        <v>0</v>
      </c>
      <c r="Q29" s="15">
        <f t="shared" si="0"/>
        <v>73</v>
      </c>
      <c r="R29" s="19">
        <f t="shared" si="13"/>
        <v>1.1785979527915013E-3</v>
      </c>
      <c r="S29" s="17">
        <f t="shared" si="14"/>
        <v>0.21917808219178081</v>
      </c>
    </row>
    <row r="30" spans="1:19" x14ac:dyDescent="0.3">
      <c r="A30" s="5">
        <v>45793</v>
      </c>
      <c r="B30">
        <v>3</v>
      </c>
      <c r="C30" t="s">
        <v>19</v>
      </c>
      <c r="D30" s="16">
        <v>61939</v>
      </c>
      <c r="E30" t="s">
        <v>20</v>
      </c>
      <c r="F30" t="s">
        <v>21</v>
      </c>
      <c r="G30" s="13">
        <v>0.66666666666666663</v>
      </c>
      <c r="H30" s="6" t="s">
        <v>52</v>
      </c>
      <c r="I30" s="15">
        <v>137</v>
      </c>
      <c r="J30" s="15">
        <v>27</v>
      </c>
      <c r="K30" s="15">
        <v>5</v>
      </c>
      <c r="L30" s="15">
        <f>I30+J30+K30</f>
        <v>169</v>
      </c>
      <c r="M30" s="20">
        <f t="shared" si="8"/>
        <v>2.7284909346292322E-3</v>
      </c>
      <c r="N30" s="15">
        <v>162</v>
      </c>
      <c r="O30" s="15">
        <v>27</v>
      </c>
      <c r="P30" s="15">
        <v>5</v>
      </c>
      <c r="Q30" s="15">
        <f t="shared" si="0"/>
        <v>194</v>
      </c>
      <c r="R30" s="19">
        <f t="shared" si="13"/>
        <v>3.1321138539530829E-3</v>
      </c>
      <c r="S30" s="17">
        <f t="shared" si="14"/>
        <v>0.12886597938144329</v>
      </c>
    </row>
    <row r="31" spans="1:19" x14ac:dyDescent="0.3">
      <c r="A31" s="5">
        <v>45793</v>
      </c>
      <c r="B31">
        <v>3</v>
      </c>
      <c r="C31" t="s">
        <v>19</v>
      </c>
      <c r="D31" s="16">
        <v>61939</v>
      </c>
      <c r="E31" t="s">
        <v>20</v>
      </c>
      <c r="F31" t="s">
        <v>21</v>
      </c>
      <c r="G31" s="13">
        <v>0.83333333333333337</v>
      </c>
      <c r="H31" s="6" t="s">
        <v>53</v>
      </c>
      <c r="I31" s="15">
        <v>89</v>
      </c>
      <c r="J31" s="15">
        <v>8</v>
      </c>
      <c r="K31" s="15">
        <v>0</v>
      </c>
      <c r="L31" s="15">
        <f t="shared" si="7"/>
        <v>97</v>
      </c>
      <c r="M31" s="20">
        <f t="shared" si="8"/>
        <v>1.5660569269765414E-3</v>
      </c>
      <c r="N31" s="15">
        <v>113</v>
      </c>
      <c r="O31" s="15">
        <v>15</v>
      </c>
      <c r="P31" s="15">
        <v>0</v>
      </c>
      <c r="Q31" s="15">
        <f t="shared" si="0"/>
        <v>128</v>
      </c>
      <c r="R31" s="19">
        <f t="shared" ref="R31" si="15">(Q31/D31)</f>
        <v>2.0665493469381167E-3</v>
      </c>
      <c r="S31" s="17">
        <f t="shared" ref="S31" si="16">(Q31-L31)/Q31</f>
        <v>0.2421875</v>
      </c>
    </row>
    <row r="32" spans="1:19" x14ac:dyDescent="0.3">
      <c r="A32" s="5">
        <v>45795</v>
      </c>
      <c r="B32">
        <v>3</v>
      </c>
      <c r="C32" t="s">
        <v>19</v>
      </c>
      <c r="D32" s="16">
        <v>61938</v>
      </c>
      <c r="E32" t="s">
        <v>20</v>
      </c>
      <c r="F32" t="s">
        <v>21</v>
      </c>
      <c r="G32" s="13">
        <v>0.41666666666666669</v>
      </c>
      <c r="H32" s="6" t="s">
        <v>54</v>
      </c>
      <c r="I32" s="15">
        <v>24</v>
      </c>
      <c r="J32" s="15">
        <v>1</v>
      </c>
      <c r="K32" s="15">
        <v>0</v>
      </c>
      <c r="L32" s="15">
        <f t="shared" si="7"/>
        <v>25</v>
      </c>
      <c r="M32" s="20">
        <f t="shared" si="8"/>
        <v>4.0362943588750038E-4</v>
      </c>
      <c r="N32" s="15">
        <v>36</v>
      </c>
      <c r="O32" s="15">
        <v>4</v>
      </c>
      <c r="P32" s="15">
        <v>0</v>
      </c>
      <c r="Q32" s="15">
        <f t="shared" si="0"/>
        <v>40</v>
      </c>
      <c r="R32" s="19">
        <f t="shared" ref="R32" si="17">(Q32/D32)</f>
        <v>6.4580709742000065E-4</v>
      </c>
      <c r="S32" s="17">
        <f t="shared" ref="S32" si="18">(Q32-L32)/Q32</f>
        <v>0.375</v>
      </c>
    </row>
    <row r="33" spans="1:19" x14ac:dyDescent="0.3">
      <c r="A33" s="5">
        <v>45796</v>
      </c>
      <c r="B33">
        <v>4</v>
      </c>
      <c r="C33" t="s">
        <v>19</v>
      </c>
      <c r="D33" s="16">
        <v>61940</v>
      </c>
      <c r="E33" t="s">
        <v>20</v>
      </c>
      <c r="F33" t="s">
        <v>21</v>
      </c>
      <c r="G33" s="13">
        <v>0.45833333333333331</v>
      </c>
      <c r="H33" s="14" t="s">
        <v>55</v>
      </c>
      <c r="I33" s="15">
        <v>43</v>
      </c>
      <c r="J33" s="15">
        <v>9</v>
      </c>
      <c r="K33" s="15">
        <v>0</v>
      </c>
      <c r="L33" s="15">
        <f t="shared" si="7"/>
        <v>52</v>
      </c>
      <c r="M33" s="20">
        <f t="shared" si="8"/>
        <v>8.3952211817888279E-4</v>
      </c>
      <c r="N33" s="15">
        <v>46</v>
      </c>
      <c r="O33" s="15">
        <v>9</v>
      </c>
      <c r="P33" s="15">
        <v>0</v>
      </c>
      <c r="Q33" s="15">
        <f t="shared" si="0"/>
        <v>55</v>
      </c>
      <c r="R33" s="19">
        <f t="shared" ref="R33" si="19">(Q33/D33)</f>
        <v>8.8795608653535675E-4</v>
      </c>
      <c r="S33" s="17">
        <f t="shared" ref="S33" si="20">(Q33-L33)/Q33</f>
        <v>5.4545454545454543E-2</v>
      </c>
    </row>
    <row r="34" spans="1:19" x14ac:dyDescent="0.3">
      <c r="A34" s="5">
        <v>45797</v>
      </c>
      <c r="B34">
        <v>4</v>
      </c>
      <c r="C34" t="s">
        <v>19</v>
      </c>
      <c r="D34" s="16">
        <v>61942</v>
      </c>
      <c r="E34" t="s">
        <v>23</v>
      </c>
      <c r="F34" t="s">
        <v>24</v>
      </c>
      <c r="G34" s="13">
        <v>0.45833333333333331</v>
      </c>
      <c r="H34" s="6" t="s">
        <v>56</v>
      </c>
      <c r="I34" s="15">
        <v>28</v>
      </c>
      <c r="J34" s="15">
        <v>1</v>
      </c>
      <c r="K34" s="15">
        <v>0</v>
      </c>
      <c r="L34" s="15">
        <f t="shared" si="7"/>
        <v>29</v>
      </c>
      <c r="M34" s="20">
        <f t="shared" si="8"/>
        <v>4.6817991023861033E-4</v>
      </c>
      <c r="N34" s="15">
        <v>39</v>
      </c>
      <c r="O34" s="15">
        <v>1</v>
      </c>
      <c r="P34" s="15">
        <v>1</v>
      </c>
      <c r="Q34" s="15">
        <f t="shared" si="0"/>
        <v>41</v>
      </c>
      <c r="R34" s="19">
        <f t="shared" ref="R34" si="21">(Q34/D34)</f>
        <v>6.6190952826838013E-4</v>
      </c>
      <c r="S34" s="17">
        <f t="shared" ref="S34" si="22">(Q34-L34)/Q34</f>
        <v>0.29268292682926828</v>
      </c>
    </row>
    <row r="35" spans="1:19" x14ac:dyDescent="0.3">
      <c r="A35" s="5">
        <v>45797</v>
      </c>
      <c r="B35">
        <v>4</v>
      </c>
      <c r="C35" t="s">
        <v>19</v>
      </c>
      <c r="D35" s="16">
        <v>61944</v>
      </c>
      <c r="E35" t="s">
        <v>23</v>
      </c>
      <c r="F35" t="s">
        <v>24</v>
      </c>
      <c r="G35" s="13">
        <v>0.91666666666666663</v>
      </c>
      <c r="H35" s="6" t="s">
        <v>57</v>
      </c>
      <c r="I35" s="15">
        <v>34</v>
      </c>
      <c r="J35" s="15">
        <v>1</v>
      </c>
      <c r="K35" s="15">
        <v>5</v>
      </c>
      <c r="L35" s="15">
        <f t="shared" si="7"/>
        <v>40</v>
      </c>
      <c r="M35" s="20">
        <f t="shared" si="8"/>
        <v>6.4574454345860772E-4</v>
      </c>
      <c r="N35" s="15">
        <v>42</v>
      </c>
      <c r="O35" s="15">
        <v>3</v>
      </c>
      <c r="P35" s="15">
        <v>5</v>
      </c>
      <c r="Q35" s="15">
        <f t="shared" si="0"/>
        <v>50</v>
      </c>
      <c r="R35" s="19">
        <f t="shared" ref="R35" si="23">(Q35/D35)</f>
        <v>8.0718067932325976E-4</v>
      </c>
      <c r="S35" s="17">
        <f t="shared" ref="S35" si="24">(Q35-L35)/Q35</f>
        <v>0.2</v>
      </c>
    </row>
    <row r="36" spans="1:19" x14ac:dyDescent="0.3">
      <c r="A36" s="5">
        <v>45798</v>
      </c>
      <c r="B36">
        <v>4</v>
      </c>
      <c r="C36" t="s">
        <v>19</v>
      </c>
      <c r="D36" s="16">
        <v>61953</v>
      </c>
      <c r="E36" t="s">
        <v>20</v>
      </c>
      <c r="F36" t="s">
        <v>21</v>
      </c>
      <c r="G36" s="13">
        <v>0.41666666666666669</v>
      </c>
      <c r="H36" s="14" t="s">
        <v>58</v>
      </c>
      <c r="I36" s="15">
        <v>190</v>
      </c>
      <c r="J36" s="15">
        <v>18</v>
      </c>
      <c r="K36" s="15">
        <v>1</v>
      </c>
      <c r="L36" s="15">
        <f t="shared" si="7"/>
        <v>209</v>
      </c>
      <c r="M36" s="20">
        <f t="shared" si="8"/>
        <v>3.3735250916016981E-3</v>
      </c>
      <c r="N36" s="15">
        <v>215</v>
      </c>
      <c r="O36" s="15">
        <v>26</v>
      </c>
      <c r="P36" s="15">
        <v>3</v>
      </c>
      <c r="Q36" s="15">
        <f t="shared" si="0"/>
        <v>244</v>
      </c>
      <c r="R36" s="19">
        <f t="shared" ref="R36:R37" si="25">(Q36/D36)</f>
        <v>3.9384694849321257E-3</v>
      </c>
      <c r="S36" s="17">
        <f t="shared" ref="S36:S37" si="26">(Q36-L36)/Q36</f>
        <v>0.14344262295081966</v>
      </c>
    </row>
    <row r="37" spans="1:19" x14ac:dyDescent="0.3">
      <c r="A37" s="5">
        <v>45798</v>
      </c>
      <c r="B37">
        <v>4</v>
      </c>
      <c r="C37" t="s">
        <v>19</v>
      </c>
      <c r="D37" s="16">
        <v>61953</v>
      </c>
      <c r="E37" t="s">
        <v>23</v>
      </c>
      <c r="F37" t="s">
        <v>24</v>
      </c>
      <c r="G37" s="13">
        <v>0.70833333333333337</v>
      </c>
      <c r="H37" s="6" t="s">
        <v>59</v>
      </c>
      <c r="I37" s="15">
        <v>147</v>
      </c>
      <c r="J37" s="15">
        <v>35</v>
      </c>
      <c r="K37" s="15">
        <v>2</v>
      </c>
      <c r="L37" s="15">
        <f t="shared" si="7"/>
        <v>184</v>
      </c>
      <c r="M37" s="20">
        <f t="shared" si="8"/>
        <v>2.9699933820799638E-3</v>
      </c>
      <c r="N37" s="15">
        <v>174</v>
      </c>
      <c r="O37" s="15">
        <v>42</v>
      </c>
      <c r="P37" s="15">
        <v>4</v>
      </c>
      <c r="Q37" s="15">
        <f t="shared" si="0"/>
        <v>220</v>
      </c>
      <c r="R37" s="19">
        <f t="shared" si="25"/>
        <v>3.5510790437912609E-3</v>
      </c>
      <c r="S37" s="17">
        <f t="shared" si="26"/>
        <v>0.16363636363636364</v>
      </c>
    </row>
    <row r="38" spans="1:19" x14ac:dyDescent="0.3">
      <c r="A38" s="5">
        <v>45800</v>
      </c>
      <c r="B38">
        <v>4</v>
      </c>
      <c r="C38" t="s">
        <v>19</v>
      </c>
      <c r="D38" s="16">
        <v>61960</v>
      </c>
      <c r="E38" t="s">
        <v>23</v>
      </c>
      <c r="F38" t="s">
        <v>24</v>
      </c>
      <c r="G38" s="13">
        <v>0.54166666666666663</v>
      </c>
      <c r="H38" s="14" t="s">
        <v>60</v>
      </c>
      <c r="I38" s="15">
        <v>89</v>
      </c>
      <c r="J38" s="15">
        <v>1</v>
      </c>
      <c r="K38" s="15">
        <v>2</v>
      </c>
      <c r="L38" s="15">
        <f t="shared" si="7"/>
        <v>92</v>
      </c>
      <c r="M38" s="20">
        <f t="shared" si="8"/>
        <v>1.4848289218850873E-3</v>
      </c>
      <c r="N38" s="15">
        <v>109</v>
      </c>
      <c r="O38" s="15">
        <v>1</v>
      </c>
      <c r="P38" s="15">
        <v>2</v>
      </c>
      <c r="Q38" s="15">
        <f t="shared" si="0"/>
        <v>112</v>
      </c>
      <c r="R38" s="19">
        <f t="shared" ref="R38" si="27">(Q38/D38)</f>
        <v>1.8076178179470626E-3</v>
      </c>
      <c r="S38" s="17">
        <f t="shared" ref="S38" si="28">(Q38-L38)/Q38</f>
        <v>0.17857142857142858</v>
      </c>
    </row>
    <row r="39" spans="1:19" x14ac:dyDescent="0.3">
      <c r="A39" s="5">
        <v>45801</v>
      </c>
      <c r="B39">
        <v>4</v>
      </c>
      <c r="C39" t="s">
        <v>19</v>
      </c>
      <c r="D39" s="16">
        <v>61963</v>
      </c>
      <c r="E39" t="s">
        <v>23</v>
      </c>
      <c r="F39" t="s">
        <v>24</v>
      </c>
      <c r="G39" s="13">
        <v>0.5</v>
      </c>
      <c r="H39" s="6" t="s">
        <v>61</v>
      </c>
      <c r="I39" s="15">
        <v>44</v>
      </c>
      <c r="J39" s="15">
        <v>2</v>
      </c>
      <c r="K39" s="15">
        <v>0</v>
      </c>
      <c r="L39" s="15">
        <f t="shared" si="7"/>
        <v>46</v>
      </c>
      <c r="M39" s="20">
        <f t="shared" si="8"/>
        <v>7.4237851621128739E-4</v>
      </c>
      <c r="N39" s="15">
        <v>55</v>
      </c>
      <c r="O39" s="15">
        <v>3</v>
      </c>
      <c r="P39" s="15">
        <v>1</v>
      </c>
      <c r="Q39" s="15">
        <f t="shared" si="0"/>
        <v>59</v>
      </c>
      <c r="R39" s="19">
        <f t="shared" ref="R39" si="29">(Q39/D39)</f>
        <v>9.5218114035795559E-4</v>
      </c>
      <c r="S39" s="17">
        <f t="shared" ref="S39" si="30">(Q39-L39)/Q39</f>
        <v>0.22033898305084745</v>
      </c>
    </row>
    <row r="40" spans="1:19" x14ac:dyDescent="0.3">
      <c r="A40" s="5">
        <v>45803</v>
      </c>
      <c r="B40">
        <v>5</v>
      </c>
      <c r="C40" t="s">
        <v>19</v>
      </c>
      <c r="D40" s="16">
        <v>61969</v>
      </c>
      <c r="E40" t="s">
        <v>23</v>
      </c>
      <c r="F40" t="s">
        <v>24</v>
      </c>
      <c r="G40" s="13">
        <v>0.54166666666666663</v>
      </c>
      <c r="H40" s="6" t="s">
        <v>62</v>
      </c>
      <c r="I40" s="15">
        <v>287</v>
      </c>
      <c r="J40" s="15">
        <v>49</v>
      </c>
      <c r="K40" s="15">
        <v>5</v>
      </c>
      <c r="L40" s="15">
        <f t="shared" si="7"/>
        <v>341</v>
      </c>
      <c r="M40" s="20">
        <f t="shared" si="8"/>
        <v>5.5027513756878439E-3</v>
      </c>
      <c r="N40" s="15">
        <v>314</v>
      </c>
      <c r="O40" s="15">
        <v>54</v>
      </c>
      <c r="P40" s="15">
        <v>7</v>
      </c>
      <c r="Q40" s="15">
        <f t="shared" si="0"/>
        <v>375</v>
      </c>
      <c r="R40" s="19">
        <f t="shared" ref="R40" si="31">(Q40/D40)</f>
        <v>6.051412803175781E-3</v>
      </c>
      <c r="S40" s="17">
        <f t="shared" ref="S40" si="32">(Q40-L40)/Q40</f>
        <v>9.0666666666666673E-2</v>
      </c>
    </row>
    <row r="41" spans="1:19" x14ac:dyDescent="0.3">
      <c r="A41" s="5">
        <v>45804</v>
      </c>
      <c r="B41">
        <v>5</v>
      </c>
      <c r="C41" t="s">
        <v>19</v>
      </c>
      <c r="D41" s="16">
        <v>61973</v>
      </c>
      <c r="E41" t="s">
        <v>20</v>
      </c>
      <c r="F41" t="s">
        <v>21</v>
      </c>
      <c r="G41" s="13">
        <v>0.54166666666666663</v>
      </c>
      <c r="H41" s="6" t="s">
        <v>63</v>
      </c>
      <c r="I41" s="15">
        <v>15</v>
      </c>
      <c r="J41" s="15">
        <v>2</v>
      </c>
      <c r="K41" s="15">
        <v>0</v>
      </c>
      <c r="L41" s="15">
        <f t="shared" si="7"/>
        <v>17</v>
      </c>
      <c r="M41" s="20">
        <f t="shared" si="8"/>
        <v>2.7431300727736273E-4</v>
      </c>
      <c r="N41" s="15">
        <v>17</v>
      </c>
      <c r="O41" s="15">
        <v>2</v>
      </c>
      <c r="P41" s="15">
        <v>0</v>
      </c>
      <c r="Q41" s="15">
        <f t="shared" si="0"/>
        <v>19</v>
      </c>
      <c r="R41" s="19">
        <f t="shared" ref="R41" si="33">(Q41/D41)</f>
        <v>3.0658512578058187E-4</v>
      </c>
      <c r="S41" s="17">
        <f>(Q41-L41)/Q41</f>
        <v>0.10526315789473684</v>
      </c>
    </row>
    <row r="42" spans="1:19" x14ac:dyDescent="0.3">
      <c r="A42" s="5">
        <v>45804</v>
      </c>
      <c r="B42">
        <v>5</v>
      </c>
      <c r="C42" t="s">
        <v>19</v>
      </c>
      <c r="D42" s="16">
        <v>61975</v>
      </c>
      <c r="E42" t="s">
        <v>23</v>
      </c>
      <c r="F42" t="s">
        <v>24</v>
      </c>
      <c r="G42" s="13">
        <v>0.70833333333333337</v>
      </c>
      <c r="H42" s="6" t="s">
        <v>64</v>
      </c>
      <c r="I42" s="15">
        <v>38</v>
      </c>
      <c r="J42" s="15">
        <v>2</v>
      </c>
      <c r="K42" s="15">
        <v>1</v>
      </c>
      <c r="L42" s="15">
        <f t="shared" si="7"/>
        <v>41</v>
      </c>
      <c r="M42" s="20">
        <f t="shared" si="8"/>
        <v>6.6155707946752719E-4</v>
      </c>
      <c r="N42" s="15">
        <v>54</v>
      </c>
      <c r="O42" s="15">
        <v>3</v>
      </c>
      <c r="P42" s="15">
        <v>1</v>
      </c>
      <c r="Q42" s="15">
        <f t="shared" si="0"/>
        <v>58</v>
      </c>
      <c r="R42" s="19">
        <f t="shared" ref="R42" si="34">(Q42/D42)</f>
        <v>9.3586123436869705E-4</v>
      </c>
      <c r="S42" s="17">
        <f>(Q42-L42)/Q42</f>
        <v>0.29310344827586204</v>
      </c>
    </row>
    <row r="43" spans="1:19" x14ac:dyDescent="0.3">
      <c r="A43" s="5">
        <v>45805</v>
      </c>
      <c r="B43">
        <v>5</v>
      </c>
      <c r="C43" t="s">
        <v>19</v>
      </c>
      <c r="D43" s="16">
        <v>61966</v>
      </c>
      <c r="E43" t="s">
        <v>23</v>
      </c>
      <c r="F43" t="s">
        <v>24</v>
      </c>
      <c r="G43" s="13">
        <v>0.58333333333333337</v>
      </c>
      <c r="H43" s="6" t="s">
        <v>65</v>
      </c>
      <c r="I43" s="15">
        <v>111</v>
      </c>
      <c r="J43" s="15">
        <v>8</v>
      </c>
      <c r="K43" s="15">
        <v>4</v>
      </c>
      <c r="L43" s="15">
        <f t="shared" si="7"/>
        <v>123</v>
      </c>
      <c r="M43" s="20">
        <f t="shared" si="8"/>
        <v>1.9849594939160184E-3</v>
      </c>
      <c r="N43" s="15">
        <v>136</v>
      </c>
      <c r="O43" s="15">
        <v>8</v>
      </c>
      <c r="P43" s="15">
        <v>4</v>
      </c>
      <c r="Q43" s="15">
        <f t="shared" si="0"/>
        <v>148</v>
      </c>
      <c r="R43" s="19">
        <f t="shared" ref="R43" si="35">(Q43/D43)</f>
        <v>2.3884065455249655E-3</v>
      </c>
      <c r="S43" s="17">
        <f>(Q43-L43)/Q43</f>
        <v>0.16891891891891891</v>
      </c>
    </row>
    <row r="44" spans="1:19" x14ac:dyDescent="0.3">
      <c r="A44" s="5">
        <v>45806</v>
      </c>
      <c r="B44">
        <v>5</v>
      </c>
      <c r="C44" t="s">
        <v>19</v>
      </c>
      <c r="D44" s="16">
        <v>61962</v>
      </c>
      <c r="E44" t="s">
        <v>23</v>
      </c>
      <c r="F44" t="s">
        <v>21</v>
      </c>
      <c r="G44" s="13">
        <v>0.54166666666666663</v>
      </c>
      <c r="H44" s="6" t="s">
        <v>66</v>
      </c>
      <c r="I44" s="15">
        <v>61</v>
      </c>
      <c r="J44" s="15">
        <v>4</v>
      </c>
      <c r="K44" s="15">
        <v>1</v>
      </c>
      <c r="L44" s="15">
        <f t="shared" si="7"/>
        <v>66</v>
      </c>
      <c r="M44" s="20">
        <f t="shared" si="8"/>
        <v>1.0651689745327781E-3</v>
      </c>
      <c r="N44" s="15">
        <v>76</v>
      </c>
      <c r="O44" s="15">
        <v>24</v>
      </c>
      <c r="P44" s="15">
        <v>4</v>
      </c>
      <c r="Q44" s="15">
        <f t="shared" si="0"/>
        <v>104</v>
      </c>
      <c r="R44" s="19">
        <f t="shared" ref="R44" si="36">(Q44/D44)</f>
        <v>1.6784480810819534E-3</v>
      </c>
      <c r="S44" s="17">
        <f>(Q44-L44)/Q44</f>
        <v>0.36538461538461536</v>
      </c>
    </row>
    <row r="45" spans="1:19" x14ac:dyDescent="0.3">
      <c r="A45" s="5">
        <v>45806</v>
      </c>
      <c r="B45">
        <v>5</v>
      </c>
      <c r="C45" t="s">
        <v>19</v>
      </c>
      <c r="D45" s="16">
        <v>61962</v>
      </c>
      <c r="E45" t="s">
        <v>20</v>
      </c>
      <c r="F45" t="s">
        <v>24</v>
      </c>
      <c r="G45" s="13">
        <v>0.75</v>
      </c>
      <c r="H45" s="6" t="s">
        <v>67</v>
      </c>
      <c r="I45" s="15">
        <v>62</v>
      </c>
      <c r="J45" s="15">
        <v>9</v>
      </c>
      <c r="K45" s="15">
        <v>10</v>
      </c>
      <c r="L45" s="15">
        <f t="shared" ref="L45:L50" si="37">I45+J45+K45</f>
        <v>81</v>
      </c>
      <c r="M45" s="20">
        <f t="shared" ref="M45:M50" si="38">(L45/D45)</f>
        <v>1.3072528323811367E-3</v>
      </c>
      <c r="N45" s="15">
        <v>72</v>
      </c>
      <c r="O45" s="15">
        <v>9</v>
      </c>
      <c r="P45" s="15">
        <v>10</v>
      </c>
      <c r="Q45" s="15">
        <f t="shared" si="0"/>
        <v>91</v>
      </c>
      <c r="R45" s="19">
        <f t="shared" ref="R45" si="39">(Q45/D45)</f>
        <v>1.4686420709467093E-3</v>
      </c>
      <c r="S45" s="17">
        <f>(Q45-L45)/Q45</f>
        <v>0.10989010989010989</v>
      </c>
    </row>
    <row r="46" spans="1:19" x14ac:dyDescent="0.3">
      <c r="A46" s="5">
        <v>45808</v>
      </c>
      <c r="B46">
        <v>5</v>
      </c>
      <c r="C46" t="s">
        <v>19</v>
      </c>
      <c r="D46" s="16">
        <v>61956</v>
      </c>
      <c r="E46" t="s">
        <v>20</v>
      </c>
      <c r="F46" t="s">
        <v>21</v>
      </c>
      <c r="G46" s="13">
        <v>0.45833333333333331</v>
      </c>
      <c r="H46" s="6" t="s">
        <v>68</v>
      </c>
      <c r="I46" s="15">
        <v>16</v>
      </c>
      <c r="J46" s="15">
        <v>1</v>
      </c>
      <c r="K46" s="15">
        <v>0</v>
      </c>
      <c r="L46" s="15">
        <f>I46+J46+K46</f>
        <v>17</v>
      </c>
      <c r="M46" s="20">
        <f t="shared" si="38"/>
        <v>2.7438827555039059E-4</v>
      </c>
      <c r="N46" s="15">
        <v>20</v>
      </c>
      <c r="O46" s="15">
        <v>1</v>
      </c>
      <c r="P46" s="15">
        <v>0</v>
      </c>
      <c r="Q46" s="15">
        <f t="shared" si="0"/>
        <v>21</v>
      </c>
      <c r="R46" s="19">
        <f t="shared" ref="R46:R47" si="40">(Q46/D46)</f>
        <v>3.389502227387178E-4</v>
      </c>
      <c r="S46" s="17">
        <f t="shared" ref="S46:S47" si="41">(Q46-L46)/Q46</f>
        <v>0.19047619047619047</v>
      </c>
    </row>
    <row r="47" spans="1:19" x14ac:dyDescent="0.3">
      <c r="A47" s="5">
        <v>45808</v>
      </c>
      <c r="B47">
        <v>5</v>
      </c>
      <c r="C47" t="s">
        <v>19</v>
      </c>
      <c r="D47" s="16">
        <v>61954</v>
      </c>
      <c r="E47" t="s">
        <v>23</v>
      </c>
      <c r="F47" t="s">
        <v>24</v>
      </c>
      <c r="G47" s="13">
        <v>0.875</v>
      </c>
      <c r="H47" s="6" t="s">
        <v>69</v>
      </c>
      <c r="I47" s="15">
        <v>83</v>
      </c>
      <c r="J47" s="15">
        <v>11</v>
      </c>
      <c r="K47" s="15">
        <v>7</v>
      </c>
      <c r="L47" s="15">
        <f t="shared" si="37"/>
        <v>101</v>
      </c>
      <c r="M47" s="20">
        <f t="shared" si="38"/>
        <v>1.630241792297511E-3</v>
      </c>
      <c r="N47" s="15">
        <v>113</v>
      </c>
      <c r="O47" s="15">
        <v>17</v>
      </c>
      <c r="P47" s="15">
        <v>9</v>
      </c>
      <c r="Q47" s="15">
        <f t="shared" si="0"/>
        <v>139</v>
      </c>
      <c r="R47" s="19">
        <f t="shared" si="40"/>
        <v>2.2436000903896438E-3</v>
      </c>
      <c r="S47" s="17">
        <f t="shared" si="41"/>
        <v>0.2733812949640288</v>
      </c>
    </row>
    <row r="48" spans="1:19" x14ac:dyDescent="0.3">
      <c r="A48" s="5">
        <v>45811</v>
      </c>
      <c r="B48">
        <v>6</v>
      </c>
      <c r="C48" t="s">
        <v>70</v>
      </c>
      <c r="D48" s="16">
        <v>61946</v>
      </c>
      <c r="E48" t="s">
        <v>23</v>
      </c>
      <c r="F48" t="s">
        <v>24</v>
      </c>
      <c r="G48" s="13">
        <v>0.45833333333333331</v>
      </c>
      <c r="H48" s="6" t="s">
        <v>71</v>
      </c>
      <c r="I48" s="15">
        <v>34</v>
      </c>
      <c r="J48" s="15">
        <v>0</v>
      </c>
      <c r="K48" s="15">
        <v>4</v>
      </c>
      <c r="L48" s="15">
        <f t="shared" si="37"/>
        <v>38</v>
      </c>
      <c r="M48" s="20">
        <f t="shared" si="38"/>
        <v>6.134375100894327E-4</v>
      </c>
      <c r="N48" s="15">
        <v>45</v>
      </c>
      <c r="O48" s="15">
        <v>1</v>
      </c>
      <c r="P48" s="15">
        <v>4</v>
      </c>
      <c r="Q48" s="15">
        <f t="shared" si="0"/>
        <v>50</v>
      </c>
      <c r="R48" s="19">
        <f t="shared" ref="R48:R49" si="42">(Q48/D48)</f>
        <v>8.0715461853872732E-4</v>
      </c>
      <c r="S48" s="17">
        <f t="shared" ref="S48:S49" si="43">(Q48-L48)/Q48</f>
        <v>0.24</v>
      </c>
    </row>
    <row r="49" spans="1:19" x14ac:dyDescent="0.3">
      <c r="A49" s="5">
        <v>45811</v>
      </c>
      <c r="B49">
        <v>6</v>
      </c>
      <c r="C49" t="s">
        <v>70</v>
      </c>
      <c r="D49" s="16">
        <v>61946</v>
      </c>
      <c r="E49" t="s">
        <v>23</v>
      </c>
      <c r="F49" t="s">
        <v>24</v>
      </c>
      <c r="G49" s="13">
        <v>0.54166666666666663</v>
      </c>
      <c r="H49" s="6" t="s">
        <v>72</v>
      </c>
      <c r="I49" s="15">
        <v>33</v>
      </c>
      <c r="J49" s="15">
        <v>0</v>
      </c>
      <c r="K49" s="15">
        <v>0</v>
      </c>
      <c r="L49" s="15">
        <f t="shared" si="37"/>
        <v>33</v>
      </c>
      <c r="M49" s="20">
        <f t="shared" si="38"/>
        <v>5.3272204823555998E-4</v>
      </c>
      <c r="N49" s="15">
        <v>38</v>
      </c>
      <c r="O49" s="15">
        <v>1</v>
      </c>
      <c r="P49" s="15">
        <v>0</v>
      </c>
      <c r="Q49" s="15">
        <f t="shared" si="0"/>
        <v>39</v>
      </c>
      <c r="R49" s="19">
        <f t="shared" si="42"/>
        <v>6.2958060246020729E-4</v>
      </c>
      <c r="S49" s="17">
        <f t="shared" si="43"/>
        <v>0.15384615384615385</v>
      </c>
    </row>
    <row r="50" spans="1:19" x14ac:dyDescent="0.3">
      <c r="A50" s="5">
        <v>45811</v>
      </c>
      <c r="B50">
        <v>6</v>
      </c>
      <c r="C50" t="s">
        <v>70</v>
      </c>
      <c r="D50" s="16">
        <v>61946</v>
      </c>
      <c r="E50" t="s">
        <v>23</v>
      </c>
      <c r="F50" t="s">
        <v>24</v>
      </c>
      <c r="G50" s="13">
        <v>0.70833333333333337</v>
      </c>
      <c r="H50" s="6" t="s">
        <v>73</v>
      </c>
      <c r="I50" s="15">
        <v>150</v>
      </c>
      <c r="J50" s="15">
        <v>44</v>
      </c>
      <c r="K50" s="15">
        <v>6</v>
      </c>
      <c r="L50" s="15">
        <f t="shared" si="37"/>
        <v>200</v>
      </c>
      <c r="M50" s="20">
        <f t="shared" si="38"/>
        <v>3.2286184741549093E-3</v>
      </c>
      <c r="N50" s="15">
        <v>173</v>
      </c>
      <c r="O50" s="15">
        <v>47</v>
      </c>
      <c r="P50" s="15">
        <v>7</v>
      </c>
      <c r="Q50" s="15">
        <f t="shared" si="0"/>
        <v>227</v>
      </c>
      <c r="R50" s="19">
        <f t="shared" ref="R50" si="44">(Q50/D50)</f>
        <v>3.6644819681658216E-3</v>
      </c>
      <c r="S50" s="17">
        <f t="shared" ref="S50" si="45">(Q50-L50)/Q50</f>
        <v>0.11894273127753303</v>
      </c>
    </row>
    <row r="51" spans="1:19" x14ac:dyDescent="0.3">
      <c r="A51" s="5">
        <v>45815</v>
      </c>
      <c r="B51">
        <v>6</v>
      </c>
      <c r="C51" t="s">
        <v>70</v>
      </c>
      <c r="D51" s="16">
        <v>61938</v>
      </c>
      <c r="E51" t="s">
        <v>20</v>
      </c>
      <c r="F51" t="s">
        <v>21</v>
      </c>
      <c r="G51" s="13">
        <v>0.5</v>
      </c>
      <c r="H51" s="6" t="s">
        <v>74</v>
      </c>
      <c r="I51" s="15">
        <v>375</v>
      </c>
      <c r="J51" s="15">
        <v>34</v>
      </c>
      <c r="K51" s="15">
        <v>7</v>
      </c>
      <c r="L51" s="15">
        <f t="shared" ref="L51:L52" si="46">I51+J51+K51</f>
        <v>416</v>
      </c>
      <c r="M51" s="20">
        <f t="shared" ref="M51:M52" si="47">(L51/D51)</f>
        <v>6.7163938131680071E-3</v>
      </c>
      <c r="N51" s="15">
        <v>481</v>
      </c>
      <c r="O51" s="15">
        <v>32</v>
      </c>
      <c r="P51" s="15">
        <v>7</v>
      </c>
      <c r="Q51" s="15">
        <f t="shared" si="0"/>
        <v>520</v>
      </c>
      <c r="R51" s="19">
        <f t="shared" ref="R51" si="48">(Q51/D51)</f>
        <v>8.3954922664600078E-3</v>
      </c>
      <c r="S51" s="17">
        <f t="shared" ref="S51" si="49">(Q51-L51)/Q51</f>
        <v>0.2</v>
      </c>
    </row>
    <row r="52" spans="1:19" x14ac:dyDescent="0.3">
      <c r="A52" s="5">
        <v>45817</v>
      </c>
      <c r="B52">
        <v>7</v>
      </c>
      <c r="C52" t="s">
        <v>70</v>
      </c>
      <c r="D52" s="16">
        <v>61969</v>
      </c>
      <c r="E52" t="s">
        <v>20</v>
      </c>
      <c r="F52" t="s">
        <v>21</v>
      </c>
      <c r="G52" s="13">
        <v>0.70833333333333337</v>
      </c>
      <c r="H52" s="6" t="s">
        <v>75</v>
      </c>
      <c r="I52" s="15">
        <v>139</v>
      </c>
      <c r="J52" s="15">
        <v>25</v>
      </c>
      <c r="K52" s="15">
        <v>6</v>
      </c>
      <c r="L52" s="15">
        <f t="shared" si="46"/>
        <v>170</v>
      </c>
      <c r="M52" s="20">
        <f t="shared" si="47"/>
        <v>2.7433071374396876E-3</v>
      </c>
      <c r="N52" s="15">
        <v>169</v>
      </c>
      <c r="O52" s="15">
        <v>40</v>
      </c>
      <c r="P52" s="15">
        <v>6</v>
      </c>
      <c r="Q52" s="15">
        <f t="shared" si="0"/>
        <v>215</v>
      </c>
      <c r="R52" s="19">
        <f t="shared" ref="R52" si="50">(Q52/D52)</f>
        <v>3.4694766738207813E-3</v>
      </c>
      <c r="S52" s="17">
        <f t="shared" ref="S52" si="51">(Q52-L52)/Q52</f>
        <v>0.20930232558139536</v>
      </c>
    </row>
    <row r="53" spans="1:19" x14ac:dyDescent="0.3">
      <c r="A53" s="5">
        <v>45817</v>
      </c>
      <c r="B53">
        <v>7</v>
      </c>
      <c r="C53" t="s">
        <v>70</v>
      </c>
      <c r="D53" s="16">
        <v>61969</v>
      </c>
      <c r="E53" t="s">
        <v>23</v>
      </c>
      <c r="F53" t="s">
        <v>24</v>
      </c>
      <c r="G53" s="13">
        <v>0.75</v>
      </c>
      <c r="H53" s="6" t="s">
        <v>76</v>
      </c>
      <c r="I53" s="15">
        <v>1760</v>
      </c>
      <c r="J53" s="15">
        <v>936</v>
      </c>
      <c r="K53" s="15">
        <v>36</v>
      </c>
      <c r="L53" s="15">
        <f t="shared" ref="L53:L54" si="52">I53+J53+K53</f>
        <v>2732</v>
      </c>
      <c r="M53" s="20">
        <f t="shared" ref="M53:M54" si="53">(L53/D53)</f>
        <v>4.4086559408736625E-2</v>
      </c>
      <c r="N53" s="15">
        <v>2951</v>
      </c>
      <c r="O53" s="15">
        <v>1865</v>
      </c>
      <c r="P53" s="15">
        <v>43</v>
      </c>
      <c r="Q53" s="15">
        <f t="shared" si="0"/>
        <v>4859</v>
      </c>
      <c r="R53" s="19">
        <f t="shared" ref="R53" si="54">(Q53/D53)</f>
        <v>7.8410172828349653E-2</v>
      </c>
      <c r="S53" s="17">
        <f t="shared" ref="S53" si="55">(Q53-L53)/Q53</f>
        <v>0.43774439185017494</v>
      </c>
    </row>
    <row r="54" spans="1:19" x14ac:dyDescent="0.3">
      <c r="A54" s="5">
        <v>45818</v>
      </c>
      <c r="B54">
        <v>7</v>
      </c>
      <c r="C54" t="s">
        <v>70</v>
      </c>
      <c r="D54" s="16">
        <v>61979</v>
      </c>
      <c r="E54" t="s">
        <v>23</v>
      </c>
      <c r="F54" t="s">
        <v>24</v>
      </c>
      <c r="G54" s="13">
        <v>0.70833333333333337</v>
      </c>
      <c r="H54" s="6" t="s">
        <v>77</v>
      </c>
      <c r="I54" s="15">
        <v>62</v>
      </c>
      <c r="J54" s="15">
        <v>15</v>
      </c>
      <c r="K54" s="15">
        <v>8</v>
      </c>
      <c r="L54" s="15">
        <f t="shared" si="52"/>
        <v>85</v>
      </c>
      <c r="M54" s="20">
        <f t="shared" si="53"/>
        <v>1.3714322593136384E-3</v>
      </c>
      <c r="N54" s="15">
        <v>71</v>
      </c>
      <c r="O54" s="15">
        <v>15</v>
      </c>
      <c r="P54" s="15">
        <v>8</v>
      </c>
      <c r="Q54" s="15">
        <f t="shared" si="0"/>
        <v>94</v>
      </c>
      <c r="R54" s="19">
        <f t="shared" ref="R54" si="56">(Q54/D54)</f>
        <v>1.5166427338292002E-3</v>
      </c>
      <c r="S54" s="17">
        <f t="shared" ref="S54" si="57">(Q54-L54)/Q54</f>
        <v>9.5744680851063829E-2</v>
      </c>
    </row>
    <row r="55" spans="1:19" x14ac:dyDescent="0.3">
      <c r="A55" s="5">
        <v>45819</v>
      </c>
      <c r="B55">
        <v>7</v>
      </c>
      <c r="C55" t="s">
        <v>70</v>
      </c>
      <c r="D55" s="16">
        <v>61982</v>
      </c>
      <c r="E55" t="s">
        <v>20</v>
      </c>
      <c r="F55" t="s">
        <v>21</v>
      </c>
      <c r="G55" s="13">
        <v>0.5</v>
      </c>
      <c r="H55" s="6" t="s">
        <v>78</v>
      </c>
      <c r="I55" s="15">
        <v>15</v>
      </c>
      <c r="J55" s="15">
        <v>10</v>
      </c>
      <c r="K55" s="15">
        <v>0</v>
      </c>
      <c r="L55" s="15">
        <f t="shared" ref="L55" si="58">I55+J55+K55</f>
        <v>25</v>
      </c>
      <c r="M55" s="20">
        <f t="shared" ref="M55" si="59">(L55/D55)</f>
        <v>4.0334290600496918E-4</v>
      </c>
      <c r="N55" s="15">
        <v>19</v>
      </c>
      <c r="O55" s="15">
        <v>11</v>
      </c>
      <c r="P55" s="15">
        <v>0</v>
      </c>
      <c r="Q55" s="15">
        <f t="shared" si="0"/>
        <v>30</v>
      </c>
      <c r="R55" s="19">
        <f t="shared" ref="R55:R56" si="60">(Q55/D55)</f>
        <v>4.8401148720596303E-4</v>
      </c>
      <c r="S55" s="17">
        <f t="shared" ref="S55:S56" si="61">(Q55-L55)/Q55</f>
        <v>0.16666666666666666</v>
      </c>
    </row>
    <row r="56" spans="1:19" x14ac:dyDescent="0.3">
      <c r="A56" s="5">
        <v>45820</v>
      </c>
      <c r="B56">
        <v>7</v>
      </c>
      <c r="C56" t="s">
        <v>70</v>
      </c>
      <c r="D56" s="16">
        <v>62010</v>
      </c>
      <c r="E56" t="s">
        <v>23</v>
      </c>
      <c r="F56" t="s">
        <v>24</v>
      </c>
      <c r="G56" s="13">
        <v>0.79166666666666663</v>
      </c>
      <c r="H56" s="6" t="s">
        <v>79</v>
      </c>
      <c r="I56" s="15">
        <v>51</v>
      </c>
      <c r="J56" s="15">
        <v>1</v>
      </c>
      <c r="K56" s="15">
        <v>0</v>
      </c>
      <c r="L56" s="15">
        <f t="shared" ref="L56:L57" si="62">I56+J56+K56</f>
        <v>52</v>
      </c>
      <c r="M56" s="20">
        <f t="shared" ref="M56:M57" si="63">(L56/D56)</f>
        <v>8.3857442348008382E-4</v>
      </c>
      <c r="N56" s="15">
        <v>71</v>
      </c>
      <c r="O56" s="15">
        <v>1</v>
      </c>
      <c r="P56" s="15">
        <v>0</v>
      </c>
      <c r="Q56" s="15">
        <f t="shared" si="0"/>
        <v>72</v>
      </c>
      <c r="R56" s="19">
        <f t="shared" si="60"/>
        <v>1.1611030478955006E-3</v>
      </c>
      <c r="S56" s="17">
        <f t="shared" si="61"/>
        <v>0.27777777777777779</v>
      </c>
    </row>
    <row r="57" spans="1:19" x14ac:dyDescent="0.3">
      <c r="A57" s="5">
        <v>45821</v>
      </c>
      <c r="B57">
        <v>7</v>
      </c>
      <c r="C57" t="s">
        <v>70</v>
      </c>
      <c r="D57" s="16">
        <v>62012</v>
      </c>
      <c r="E57" t="s">
        <v>23</v>
      </c>
      <c r="F57" t="s">
        <v>24</v>
      </c>
      <c r="G57" s="13">
        <v>0.41666666666666669</v>
      </c>
      <c r="H57" s="6" t="s">
        <v>80</v>
      </c>
      <c r="I57" s="15">
        <v>50</v>
      </c>
      <c r="J57" s="15">
        <v>11</v>
      </c>
      <c r="K57" s="15">
        <v>1</v>
      </c>
      <c r="L57" s="15">
        <f t="shared" si="62"/>
        <v>62</v>
      </c>
      <c r="M57" s="20">
        <f t="shared" si="63"/>
        <v>9.9980648906663225E-4</v>
      </c>
      <c r="N57" s="15">
        <v>62</v>
      </c>
      <c r="O57" s="15">
        <v>12</v>
      </c>
      <c r="P57" s="15">
        <v>2</v>
      </c>
      <c r="Q57" s="15">
        <f t="shared" si="0"/>
        <v>76</v>
      </c>
      <c r="R57" s="19">
        <f t="shared" ref="R57" si="64">(Q57/D57)</f>
        <v>1.2255692446623235E-3</v>
      </c>
      <c r="S57" s="17">
        <f t="shared" ref="S57" si="65">(Q57-L57)/Q57</f>
        <v>0.18421052631578946</v>
      </c>
    </row>
    <row r="58" spans="1:19" x14ac:dyDescent="0.3">
      <c r="A58" s="5">
        <v>45822</v>
      </c>
      <c r="B58">
        <v>7</v>
      </c>
      <c r="C58" t="s">
        <v>70</v>
      </c>
      <c r="D58" s="16">
        <v>62011</v>
      </c>
      <c r="E58" t="s">
        <v>23</v>
      </c>
      <c r="F58" t="s">
        <v>24</v>
      </c>
      <c r="G58" s="13">
        <v>0.75</v>
      </c>
      <c r="H58" s="6" t="s">
        <v>81</v>
      </c>
      <c r="I58" s="15">
        <v>33</v>
      </c>
      <c r="J58" s="15">
        <v>6</v>
      </c>
      <c r="K58" s="15">
        <v>1</v>
      </c>
      <c r="L58" s="15">
        <f t="shared" ref="L58" si="66">I58+J58+K58</f>
        <v>40</v>
      </c>
      <c r="M58" s="20">
        <f t="shared" ref="M58" si="67">(L58/D58)</f>
        <v>6.4504684652722899E-4</v>
      </c>
      <c r="N58" s="15">
        <v>42</v>
      </c>
      <c r="O58" s="15">
        <v>7</v>
      </c>
      <c r="P58" s="15">
        <v>1</v>
      </c>
      <c r="Q58" s="15">
        <f t="shared" si="0"/>
        <v>50</v>
      </c>
      <c r="R58" s="19">
        <f t="shared" ref="R58" si="68">(Q58/D58)</f>
        <v>8.0630855815903629E-4</v>
      </c>
      <c r="S58" s="17">
        <f t="shared" ref="S58" si="69">(Q58-L58)/Q58</f>
        <v>0.2</v>
      </c>
    </row>
    <row r="59" spans="1:19" x14ac:dyDescent="0.3">
      <c r="A59" s="5">
        <v>45823</v>
      </c>
      <c r="B59">
        <v>7</v>
      </c>
      <c r="C59" t="s">
        <v>70</v>
      </c>
      <c r="D59" s="16">
        <v>62011</v>
      </c>
      <c r="E59" t="s">
        <v>20</v>
      </c>
      <c r="F59" t="s">
        <v>21</v>
      </c>
      <c r="G59" s="13">
        <v>0.41666666666666669</v>
      </c>
      <c r="H59" s="6" t="s">
        <v>82</v>
      </c>
      <c r="I59" s="15">
        <v>27</v>
      </c>
      <c r="J59" s="15">
        <v>17</v>
      </c>
      <c r="K59" s="15">
        <v>1</v>
      </c>
      <c r="L59" s="15">
        <f t="shared" ref="L59" si="70">I59+J59+K59</f>
        <v>45</v>
      </c>
      <c r="M59" s="20">
        <f t="shared" ref="M59" si="71">(L59/D59)</f>
        <v>7.2567770234313264E-4</v>
      </c>
      <c r="N59" s="15">
        <v>27</v>
      </c>
      <c r="O59" s="15">
        <v>17</v>
      </c>
      <c r="P59" s="15">
        <v>1</v>
      </c>
      <c r="Q59" s="15">
        <f t="shared" si="0"/>
        <v>45</v>
      </c>
      <c r="R59" s="19">
        <f t="shared" ref="R59" si="72">(Q59/D59)</f>
        <v>7.2567770234313264E-4</v>
      </c>
      <c r="S59" s="17">
        <f t="shared" ref="S59" si="73">(Q59-L59)/Q59</f>
        <v>0</v>
      </c>
    </row>
    <row r="60" spans="1:19" x14ac:dyDescent="0.3">
      <c r="A60" s="5">
        <v>45824</v>
      </c>
      <c r="B60">
        <v>8</v>
      </c>
      <c r="C60" t="s">
        <v>70</v>
      </c>
      <c r="D60" s="16">
        <v>62012</v>
      </c>
      <c r="E60" t="s">
        <v>23</v>
      </c>
      <c r="F60" t="s">
        <v>24</v>
      </c>
      <c r="G60" s="13">
        <v>0.45833333333333331</v>
      </c>
      <c r="H60" s="6" t="s">
        <v>83</v>
      </c>
      <c r="I60" s="15">
        <v>170</v>
      </c>
      <c r="J60" s="15">
        <v>4</v>
      </c>
      <c r="K60" s="15">
        <v>7</v>
      </c>
      <c r="L60" s="15">
        <f t="shared" ref="L60:L61" si="74">I60+J60+K60</f>
        <v>181</v>
      </c>
      <c r="M60" s="20">
        <f t="shared" ref="M60:M61" si="75">(L60/D60)</f>
        <v>2.9187899116300069E-3</v>
      </c>
      <c r="N60" s="15">
        <v>201</v>
      </c>
      <c r="O60" s="15">
        <v>10</v>
      </c>
      <c r="P60" s="15">
        <v>7</v>
      </c>
      <c r="Q60" s="15">
        <f t="shared" si="0"/>
        <v>218</v>
      </c>
      <c r="R60" s="19">
        <f t="shared" ref="R60" si="76">(Q60/D60)</f>
        <v>3.5154486228471909E-3</v>
      </c>
      <c r="S60" s="17">
        <f t="shared" ref="S60" si="77">(Q60-L60)/Q60</f>
        <v>0.16972477064220184</v>
      </c>
    </row>
    <row r="61" spans="1:19" x14ac:dyDescent="0.3">
      <c r="A61" s="5">
        <v>45824</v>
      </c>
      <c r="B61">
        <v>8</v>
      </c>
      <c r="C61" t="s">
        <v>70</v>
      </c>
      <c r="D61" s="16">
        <v>62012</v>
      </c>
      <c r="E61" t="s">
        <v>23</v>
      </c>
      <c r="F61" t="s">
        <v>24</v>
      </c>
      <c r="G61" s="13">
        <v>0.75</v>
      </c>
      <c r="H61" s="6" t="s">
        <v>84</v>
      </c>
      <c r="I61" s="15">
        <v>30</v>
      </c>
      <c r="J61" s="15">
        <v>3</v>
      </c>
      <c r="K61" s="15">
        <v>0</v>
      </c>
      <c r="L61" s="15">
        <f t="shared" si="74"/>
        <v>33</v>
      </c>
      <c r="M61" s="20">
        <f t="shared" si="75"/>
        <v>5.3215506676127205E-4</v>
      </c>
      <c r="N61" s="15">
        <v>36</v>
      </c>
      <c r="O61" s="15">
        <v>3</v>
      </c>
      <c r="P61" s="15">
        <v>0</v>
      </c>
      <c r="Q61" s="15">
        <f t="shared" si="0"/>
        <v>39</v>
      </c>
      <c r="R61" s="19">
        <f t="shared" ref="R61" si="78">(Q61/D61)</f>
        <v>6.2891053344513962E-4</v>
      </c>
      <c r="S61" s="17">
        <f t="shared" ref="S61" si="79">(Q61-L61)/Q61</f>
        <v>0.15384615384615385</v>
      </c>
    </row>
    <row r="62" spans="1:19" x14ac:dyDescent="0.3">
      <c r="A62" s="5">
        <v>45825</v>
      </c>
      <c r="B62">
        <v>8</v>
      </c>
      <c r="C62" t="s">
        <v>70</v>
      </c>
      <c r="D62" s="16">
        <v>62016</v>
      </c>
      <c r="E62" t="s">
        <v>20</v>
      </c>
      <c r="F62" t="s">
        <v>21</v>
      </c>
      <c r="G62" s="13">
        <v>0.625</v>
      </c>
      <c r="H62" s="6" t="s">
        <v>85</v>
      </c>
      <c r="I62" s="15">
        <v>117</v>
      </c>
      <c r="J62" s="15">
        <v>4</v>
      </c>
      <c r="K62" s="15">
        <v>11</v>
      </c>
      <c r="L62" s="15">
        <f t="shared" ref="L62" si="80">I62+J62+K62</f>
        <v>132</v>
      </c>
      <c r="M62" s="20">
        <f t="shared" ref="M62" si="81">(L62/D62)</f>
        <v>2.1284829721362228E-3</v>
      </c>
      <c r="N62" s="15">
        <v>148</v>
      </c>
      <c r="O62" s="15">
        <v>27</v>
      </c>
      <c r="P62" s="15">
        <v>13</v>
      </c>
      <c r="Q62" s="15">
        <f t="shared" si="0"/>
        <v>188</v>
      </c>
      <c r="R62" s="19">
        <f t="shared" ref="R62" si="82">(Q62/D62)</f>
        <v>3.0314757481940146E-3</v>
      </c>
      <c r="S62" s="17">
        <f t="shared" ref="S62" si="83">(Q62-L62)/Q62</f>
        <v>0.2978723404255319</v>
      </c>
    </row>
    <row r="63" spans="1:19" x14ac:dyDescent="0.3">
      <c r="A63" s="5">
        <v>45828</v>
      </c>
      <c r="B63">
        <v>8</v>
      </c>
      <c r="C63" t="s">
        <v>70</v>
      </c>
      <c r="D63" s="16">
        <v>62012</v>
      </c>
      <c r="E63" t="s">
        <v>23</v>
      </c>
      <c r="F63" t="s">
        <v>24</v>
      </c>
      <c r="G63" s="13">
        <v>0.83333333333333337</v>
      </c>
      <c r="H63" s="6" t="s">
        <v>86</v>
      </c>
      <c r="I63" s="15">
        <v>30</v>
      </c>
      <c r="J63" s="15">
        <v>2</v>
      </c>
      <c r="K63" s="15">
        <v>1</v>
      </c>
      <c r="L63" s="15">
        <f t="shared" ref="L63:L65" si="84">I63+J63+K63</f>
        <v>33</v>
      </c>
      <c r="M63" s="20">
        <f t="shared" ref="M63:M65" si="85">(L63/D63)</f>
        <v>5.3215506676127205E-4</v>
      </c>
      <c r="N63" s="15">
        <v>35</v>
      </c>
      <c r="O63" s="15">
        <v>3</v>
      </c>
      <c r="P63" s="15">
        <v>1</v>
      </c>
      <c r="Q63" s="15">
        <f t="shared" si="0"/>
        <v>39</v>
      </c>
      <c r="R63" s="19">
        <f t="shared" ref="R63" si="86">(Q63/D63)</f>
        <v>6.2891053344513962E-4</v>
      </c>
      <c r="S63" s="17">
        <f t="shared" ref="S63" si="87">(Q63-L63)/Q63</f>
        <v>0.15384615384615385</v>
      </c>
    </row>
    <row r="64" spans="1:19" x14ac:dyDescent="0.3">
      <c r="A64" s="5">
        <v>45830</v>
      </c>
      <c r="B64">
        <v>8</v>
      </c>
      <c r="C64" t="s">
        <v>70</v>
      </c>
      <c r="D64" s="16">
        <v>62049</v>
      </c>
      <c r="E64" t="s">
        <v>23</v>
      </c>
      <c r="F64" t="s">
        <v>24</v>
      </c>
      <c r="G64" s="13">
        <v>0.58333333333333337</v>
      </c>
      <c r="H64" s="6" t="s">
        <v>87</v>
      </c>
      <c r="I64" s="15">
        <v>1583</v>
      </c>
      <c r="J64" s="15">
        <v>370</v>
      </c>
      <c r="K64" s="15">
        <v>32</v>
      </c>
      <c r="L64" s="15">
        <f t="shared" si="84"/>
        <v>1985</v>
      </c>
      <c r="M64" s="20">
        <f t="shared" si="85"/>
        <v>3.1990845944334316E-2</v>
      </c>
      <c r="N64" s="15">
        <v>2178</v>
      </c>
      <c r="O64" s="15">
        <v>473</v>
      </c>
      <c r="P64" s="15">
        <v>34</v>
      </c>
      <c r="Q64" s="15">
        <f t="shared" si="0"/>
        <v>2685</v>
      </c>
      <c r="R64" s="19">
        <f t="shared" ref="R64" si="88">(Q64/D64)</f>
        <v>4.3272252574578153E-2</v>
      </c>
      <c r="S64" s="17">
        <f t="shared" ref="S64" si="89">(Q64-L64)/Q64</f>
        <v>0.26070763500931099</v>
      </c>
    </row>
    <row r="65" spans="1:19" x14ac:dyDescent="0.3">
      <c r="A65" s="5">
        <v>45831</v>
      </c>
      <c r="B65">
        <v>9</v>
      </c>
      <c r="C65" t="s">
        <v>70</v>
      </c>
      <c r="D65" s="16">
        <v>62049</v>
      </c>
      <c r="E65" t="s">
        <v>23</v>
      </c>
      <c r="F65" t="s">
        <v>24</v>
      </c>
      <c r="G65" s="13">
        <v>0.45833333333333331</v>
      </c>
      <c r="H65" s="6" t="s">
        <v>88</v>
      </c>
      <c r="I65" s="15">
        <v>315</v>
      </c>
      <c r="J65" s="15">
        <v>83</v>
      </c>
      <c r="K65" s="15">
        <v>2</v>
      </c>
      <c r="L65" s="15">
        <f t="shared" si="84"/>
        <v>400</v>
      </c>
      <c r="M65" s="20">
        <f t="shared" si="85"/>
        <v>6.4465180744250512E-3</v>
      </c>
      <c r="N65" s="15">
        <v>349</v>
      </c>
      <c r="O65" s="15">
        <v>90</v>
      </c>
      <c r="P65" s="15">
        <v>2</v>
      </c>
      <c r="Q65" s="15">
        <f t="shared" si="0"/>
        <v>441</v>
      </c>
      <c r="R65" s="19">
        <f t="shared" ref="R65" si="90">(Q65/D65)</f>
        <v>7.1072861770536191E-3</v>
      </c>
      <c r="S65" s="17">
        <f t="shared" ref="S65" si="91">(Q65-L65)/Q65</f>
        <v>9.297052154195011E-2</v>
      </c>
    </row>
    <row r="66" spans="1:19" x14ac:dyDescent="0.3">
      <c r="A66" s="5">
        <v>45832</v>
      </c>
      <c r="B66">
        <v>9</v>
      </c>
      <c r="C66" t="s">
        <v>70</v>
      </c>
      <c r="D66" s="16">
        <v>62079</v>
      </c>
      <c r="E66" t="s">
        <v>23</v>
      </c>
      <c r="F66" t="s">
        <v>24</v>
      </c>
      <c r="G66" s="13">
        <v>0.54166666666666663</v>
      </c>
      <c r="H66" s="6" t="s">
        <v>89</v>
      </c>
      <c r="I66" s="15">
        <v>178</v>
      </c>
      <c r="J66" s="15">
        <v>15</v>
      </c>
      <c r="K66" s="15">
        <v>6</v>
      </c>
      <c r="L66" s="15">
        <f t="shared" ref="L66:L69" si="92">I66+J66+K66</f>
        <v>199</v>
      </c>
      <c r="M66" s="20">
        <f t="shared" ref="M66:M69" si="93">(L66/D66)</f>
        <v>3.2055928735965464E-3</v>
      </c>
      <c r="N66" s="15">
        <v>196</v>
      </c>
      <c r="O66" s="15">
        <v>19</v>
      </c>
      <c r="P66" s="15">
        <v>6</v>
      </c>
      <c r="Q66" s="15">
        <f t="shared" si="0"/>
        <v>221</v>
      </c>
      <c r="R66" s="19">
        <f t="shared" ref="R66" si="94">(Q66/D66)</f>
        <v>3.5599800254514408E-3</v>
      </c>
      <c r="S66" s="17">
        <f t="shared" ref="S66" si="95">(Q66-L66)/Q66</f>
        <v>9.9547511312217188E-2</v>
      </c>
    </row>
    <row r="67" spans="1:19" x14ac:dyDescent="0.3">
      <c r="A67" s="5">
        <v>45832</v>
      </c>
      <c r="B67">
        <v>9</v>
      </c>
      <c r="C67" t="s">
        <v>70</v>
      </c>
      <c r="D67" s="16">
        <v>62079</v>
      </c>
      <c r="E67" t="s">
        <v>23</v>
      </c>
      <c r="F67" t="s">
        <v>24</v>
      </c>
      <c r="G67" s="13">
        <v>0.625</v>
      </c>
      <c r="H67" s="6" t="s">
        <v>90</v>
      </c>
      <c r="I67" s="15">
        <v>25</v>
      </c>
      <c r="J67" s="15">
        <v>3</v>
      </c>
      <c r="K67" s="15">
        <v>1</v>
      </c>
      <c r="L67" s="15">
        <f t="shared" si="92"/>
        <v>29</v>
      </c>
      <c r="M67" s="20">
        <f t="shared" si="93"/>
        <v>4.67146700172361E-4</v>
      </c>
      <c r="N67" s="15">
        <v>31</v>
      </c>
      <c r="O67" s="15">
        <v>3</v>
      </c>
      <c r="P67" s="15">
        <v>1</v>
      </c>
      <c r="Q67" s="15">
        <f t="shared" si="0"/>
        <v>35</v>
      </c>
      <c r="R67" s="19">
        <f t="shared" ref="R67" si="96">(Q67/D67)</f>
        <v>5.6379774158733223E-4</v>
      </c>
      <c r="S67" s="17">
        <f t="shared" ref="S67" si="97">(Q67-L67)/Q67</f>
        <v>0.17142857142857143</v>
      </c>
    </row>
    <row r="68" spans="1:19" x14ac:dyDescent="0.3">
      <c r="A68" s="5">
        <v>45833</v>
      </c>
      <c r="B68">
        <v>9</v>
      </c>
      <c r="C68" t="s">
        <v>70</v>
      </c>
      <c r="D68" s="16">
        <v>62097</v>
      </c>
      <c r="E68" t="s">
        <v>20</v>
      </c>
      <c r="F68" t="s">
        <v>21</v>
      </c>
      <c r="G68" s="13">
        <v>0.45833333333333331</v>
      </c>
      <c r="H68" s="6" t="s">
        <v>91</v>
      </c>
      <c r="I68" s="15">
        <v>63</v>
      </c>
      <c r="J68" s="15">
        <v>1</v>
      </c>
      <c r="K68" s="15">
        <v>5</v>
      </c>
      <c r="L68" s="15">
        <f t="shared" si="92"/>
        <v>69</v>
      </c>
      <c r="M68" s="20">
        <f t="shared" si="93"/>
        <v>1.1111647905695926E-3</v>
      </c>
      <c r="N68" s="16">
        <v>87</v>
      </c>
      <c r="O68" s="16">
        <v>2</v>
      </c>
      <c r="P68" s="16">
        <v>6</v>
      </c>
      <c r="Q68" s="16">
        <f t="shared" si="0"/>
        <v>95</v>
      </c>
      <c r="R68" s="19">
        <f t="shared" ref="R68" si="98">(Q68/D68)</f>
        <v>1.5298645667262509E-3</v>
      </c>
      <c r="S68" s="17">
        <f t="shared" ref="S68" si="99">(Q68-L68)/Q68</f>
        <v>0.27368421052631581</v>
      </c>
    </row>
    <row r="69" spans="1:19" x14ac:dyDescent="0.3">
      <c r="A69" s="5">
        <v>45834</v>
      </c>
      <c r="B69">
        <v>9</v>
      </c>
      <c r="C69" t="s">
        <v>70</v>
      </c>
      <c r="D69" s="16">
        <v>62094</v>
      </c>
      <c r="E69" t="s">
        <v>23</v>
      </c>
      <c r="F69" t="s">
        <v>24</v>
      </c>
      <c r="G69" s="13">
        <v>0.45833333333333331</v>
      </c>
      <c r="H69" s="6" t="s">
        <v>92</v>
      </c>
      <c r="I69" s="15">
        <v>89</v>
      </c>
      <c r="J69" s="15">
        <v>11</v>
      </c>
      <c r="K69" s="15">
        <v>5</v>
      </c>
      <c r="L69" s="15">
        <f t="shared" si="92"/>
        <v>105</v>
      </c>
      <c r="M69" s="20">
        <f t="shared" si="93"/>
        <v>1.6909846361967339E-3</v>
      </c>
      <c r="N69">
        <v>110</v>
      </c>
      <c r="O69">
        <v>17</v>
      </c>
      <c r="P69">
        <v>6</v>
      </c>
      <c r="Q69">
        <f t="shared" si="0"/>
        <v>133</v>
      </c>
      <c r="R69" s="19">
        <f t="shared" ref="R69" si="100">(Q69/D69)</f>
        <v>2.141913872515863E-3</v>
      </c>
      <c r="S69" s="17">
        <f t="shared" ref="S69" si="101">(Q69-L69)/Q69</f>
        <v>0.21052631578947367</v>
      </c>
    </row>
    <row r="70" spans="1:19" x14ac:dyDescent="0.3">
      <c r="A70" s="5">
        <v>45835</v>
      </c>
      <c r="B70">
        <v>9</v>
      </c>
      <c r="C70" t="s">
        <v>70</v>
      </c>
      <c r="D70" s="16">
        <v>62091</v>
      </c>
      <c r="E70" t="s">
        <v>23</v>
      </c>
      <c r="F70" t="s">
        <v>24</v>
      </c>
      <c r="G70" s="13">
        <v>0.75</v>
      </c>
      <c r="H70" s="6" t="s">
        <v>93</v>
      </c>
      <c r="I70" s="15">
        <v>17</v>
      </c>
      <c r="J70" s="15">
        <v>0</v>
      </c>
      <c r="K70" s="15">
        <v>0</v>
      </c>
      <c r="L70" s="15">
        <f t="shared" ref="L70" si="102">I70+J70+K70</f>
        <v>17</v>
      </c>
      <c r="M70" s="20">
        <f>(L70/D70)</f>
        <v>2.737916928379314E-4</v>
      </c>
      <c r="N70">
        <v>20</v>
      </c>
      <c r="O70">
        <v>1</v>
      </c>
      <c r="P70">
        <v>0</v>
      </c>
      <c r="Q70">
        <f t="shared" si="0"/>
        <v>21</v>
      </c>
      <c r="R70" s="19">
        <f t="shared" ref="R70" si="103">(Q70/D70)</f>
        <v>3.3821326762332706E-4</v>
      </c>
      <c r="S70" s="17">
        <f t="shared" ref="S70" si="104">(Q70-L70)/Q70</f>
        <v>0.19047619047619047</v>
      </c>
    </row>
  </sheetData>
  <autoFilter ref="A1:S45" xr:uid="{88A11B77-CDC9-4005-AA89-22C6D7260BD1}"/>
  <phoneticPr fontId="3" type="noConversion"/>
  <hyperlinks>
    <hyperlink ref="H2" r:id="rId1" xr:uid="{C73991FE-ABE9-4A2F-B6C0-5DB842A8FEEA}"/>
    <hyperlink ref="H3" r:id="rId2" xr:uid="{A10C68C2-F99A-4E6D-9B7E-A861D66D1AC3}"/>
    <hyperlink ref="H5" r:id="rId3" xr:uid="{6BE1539D-7D23-425C-9E98-CEE3D8006441}"/>
    <hyperlink ref="H6" r:id="rId4" xr:uid="{94D53860-BF31-4112-A240-B1F99ADE411E}"/>
    <hyperlink ref="H7" r:id="rId5" xr:uid="{C0F429DB-D8B2-41DD-A856-662CEDEF4B17}"/>
    <hyperlink ref="H8" r:id="rId6" xr:uid="{2ADD6375-4973-4DB9-BF90-81DB155D7490}"/>
    <hyperlink ref="H9" r:id="rId7" xr:uid="{B3F69D39-DB62-4A85-92D3-B38DC3EEB07B}"/>
    <hyperlink ref="H10" r:id="rId8" xr:uid="{471C7F67-DB72-49C5-A2CA-1CBE3C34DA1C}"/>
    <hyperlink ref="H11" r:id="rId9" xr:uid="{B1FA3826-BA9C-4951-86FB-16FE1A3F047C}"/>
    <hyperlink ref="H12" r:id="rId10" xr:uid="{15C4EC4A-5405-446D-B3D7-9F8F0AECD2C6}"/>
    <hyperlink ref="H13" r:id="rId11" xr:uid="{50C08D7C-6532-43FA-A069-4DD9478426D9}"/>
    <hyperlink ref="H14" r:id="rId12" xr:uid="{EA880DDB-2FFA-4855-A6CB-DEA9C81A6B6A}"/>
    <hyperlink ref="H15" r:id="rId13" xr:uid="{864D63CC-4312-47CA-81B0-5B670F1D344E}"/>
    <hyperlink ref="H16" r:id="rId14" xr:uid="{4F97FEDB-C1FD-43B3-ABF4-654B51818A94}"/>
    <hyperlink ref="H17" r:id="rId15" xr:uid="{D0991943-6F5F-4632-8D82-78DCAA495E21}"/>
    <hyperlink ref="H20" r:id="rId16" xr:uid="{EAE88F5C-CC49-45F3-8B09-ED62A65744C0}"/>
    <hyperlink ref="H22" r:id="rId17" xr:uid="{1BEB0D5F-E939-4BEF-8D4A-4EA853A18B59}"/>
    <hyperlink ref="H23" r:id="rId18" xr:uid="{3DC50FC2-1FC5-4258-AE09-8E5DDCBEED3D}"/>
    <hyperlink ref="H28" r:id="rId19" xr:uid="{9BFD05C9-3BEB-46C4-B737-DED95E5C1F56}"/>
    <hyperlink ref="H29" r:id="rId20" xr:uid="{0A236432-6B4F-45CD-ACC1-2F6A1EEFC2D5}"/>
    <hyperlink ref="H30" r:id="rId21" xr:uid="{C7553BDD-32C0-4A5F-BF39-897C0B3B88BE}"/>
    <hyperlink ref="H32" r:id="rId22" xr:uid="{BE2639AA-FE50-431B-9D78-5816A3077B02}"/>
    <hyperlink ref="H33" r:id="rId23" xr:uid="{236789DE-CD46-4D54-9601-A64B20E35911}"/>
    <hyperlink ref="H34" r:id="rId24" xr:uid="{B5ABB072-A270-46CB-A6C1-C3B2547CABB9}"/>
    <hyperlink ref="H35" r:id="rId25" xr:uid="{4C9F7A2B-6C07-49BA-9ABB-EC46DED8D609}"/>
    <hyperlink ref="H36" r:id="rId26" xr:uid="{431B88AC-B70D-4B66-96F3-182B3BE75A44}"/>
    <hyperlink ref="H37" r:id="rId27" xr:uid="{F68865BC-2205-43E2-92E5-D3470CF83B24}"/>
    <hyperlink ref="H38" r:id="rId28" xr:uid="{FDBACCED-CBB9-4580-AD95-3DC9FCEAE9FC}"/>
    <hyperlink ref="H39" r:id="rId29" xr:uid="{8FD39367-390A-4151-9122-F927988BACFF}"/>
    <hyperlink ref="H40" r:id="rId30" xr:uid="{E3948DDE-A6F6-4330-AC57-5EA1637CF9D5}"/>
    <hyperlink ref="H41" r:id="rId31" xr:uid="{7C8C828F-FF9A-4871-AF68-EC8AFB567259}"/>
    <hyperlink ref="H43" r:id="rId32" xr:uid="{B8B927FC-ECA4-44C4-96A2-E029E075E0E9}"/>
    <hyperlink ref="H44" r:id="rId33" xr:uid="{CC350FC3-71F4-422B-B75D-B72981B89439}"/>
    <hyperlink ref="H45" r:id="rId34" xr:uid="{B10329BA-0937-4DC0-87B2-9FBE8642F01D}"/>
    <hyperlink ref="H46" r:id="rId35" xr:uid="{BD710ADA-3BE7-4CA8-865C-5029D3B94803}"/>
    <hyperlink ref="H47" r:id="rId36" xr:uid="{667C13C1-73A7-4272-87C4-FBB8E3896EB7}"/>
    <hyperlink ref="H48" r:id="rId37" xr:uid="{A8E26A50-3573-431D-9F3A-A7038CC8EAF0}"/>
    <hyperlink ref="H49" r:id="rId38" xr:uid="{0EF76395-92C7-4CCA-8EFE-AAA50E3A6254}"/>
    <hyperlink ref="H50" r:id="rId39" xr:uid="{DE4C47E4-B1AF-4A21-BFA2-F2A5C861E580}"/>
    <hyperlink ref="H51" r:id="rId40" xr:uid="{BB95A915-C0FB-43A6-9C0D-EB73582D3598}"/>
    <hyperlink ref="H52" r:id="rId41" xr:uid="{8219819C-76DE-4A28-995B-4A7371FD5E50}"/>
    <hyperlink ref="H53" r:id="rId42" xr:uid="{A09D6001-EC74-4F0D-A257-2034966B51D4}"/>
    <hyperlink ref="H54" r:id="rId43" xr:uid="{57F1E5C1-3D8C-4559-8D6B-CB6238984A43}"/>
    <hyperlink ref="H55" r:id="rId44" xr:uid="{8EFFE643-CB4E-4AF6-8D52-6BA1740B23FD}"/>
    <hyperlink ref="H56" r:id="rId45" xr:uid="{B0B67BA2-BDA9-4E74-A182-DCA9BDC0285E}"/>
    <hyperlink ref="H57" r:id="rId46" xr:uid="{7554758E-0DD3-413F-BD6F-35EF05CDB797}"/>
    <hyperlink ref="H58" r:id="rId47" xr:uid="{FA7370BF-C292-4B1C-A674-38EB27389C6C}"/>
    <hyperlink ref="H59" r:id="rId48" xr:uid="{FE573ED9-E5EF-40DB-8E2D-BFE856480D9D}"/>
    <hyperlink ref="H60" r:id="rId49" xr:uid="{A8F002D4-1FE4-43B3-82C1-CD97C07273B1}"/>
    <hyperlink ref="H61" r:id="rId50" xr:uid="{9E701127-4C3D-473A-8AD7-8ACA236422F7}"/>
    <hyperlink ref="H62" r:id="rId51" xr:uid="{5E080A79-0231-4174-9174-D8A2B265A9B1}"/>
    <hyperlink ref="H63" r:id="rId52" xr:uid="{3E741F7F-58F2-4201-B26F-22DC18C52DBF}"/>
    <hyperlink ref="H64" r:id="rId53" xr:uid="{1E5B01E9-DBE3-4934-8641-502F99127190}"/>
    <hyperlink ref="H66" r:id="rId54" xr:uid="{B420E8E2-AD97-4176-BDDB-EEB91FC4C2A5}"/>
    <hyperlink ref="H67" r:id="rId55" xr:uid="{760AD988-7252-4C58-B126-10ED8B7D51B8}"/>
    <hyperlink ref="H68" r:id="rId56" xr:uid="{12933DCC-9389-438B-AAEF-B80BC3350465}"/>
    <hyperlink ref="H69" r:id="rId57" xr:uid="{330294E5-A7AA-4941-B8A3-160F95653AF2}"/>
    <hyperlink ref="H65" r:id="rId58" xr:uid="{D493CE6B-5597-46EC-B768-CC917EC5A9C3}"/>
    <hyperlink ref="H70" r:id="rId59" xr:uid="{36A696A2-7098-4ABF-9080-F0C786AE8CF5}"/>
  </hyperlinks>
  <pageMargins left="0.7" right="0.7" top="0.75" bottom="0.75" header="0.3" footer="0.3"/>
  <legacyDrawing r:id="rId6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969CA-EF7B-42D6-9688-C316A41D7665}">
  <sheetPr>
    <tabColor theme="2" tint="-9.9978637043366805E-2"/>
  </sheetPr>
  <dimension ref="A1:S54"/>
  <sheetViews>
    <sheetView zoomScale="80" zoomScaleNormal="80" workbookViewId="0">
      <pane ySplit="1" topLeftCell="A15" activePane="bottomLeft" state="frozen"/>
      <selection pane="bottomLeft" activeCell="D1" sqref="D1:D1048576"/>
    </sheetView>
  </sheetViews>
  <sheetFormatPr defaultRowHeight="14.4" x14ac:dyDescent="0.3"/>
  <cols>
    <col min="1" max="1" width="10.5546875" bestFit="1" customWidth="1"/>
    <col min="2" max="2" width="16.33203125" customWidth="1"/>
    <col min="3" max="3" width="12.33203125" customWidth="1"/>
    <col min="4" max="4" width="12.33203125" style="11" customWidth="1"/>
    <col min="5" max="7" width="12.33203125" customWidth="1"/>
    <col min="8" max="8" width="23.5546875" customWidth="1"/>
    <col min="9" max="9" width="12.109375" customWidth="1"/>
    <col min="10" max="10" width="14.5546875" customWidth="1"/>
    <col min="11" max="11" width="18" customWidth="1"/>
    <col min="12" max="12" width="20.33203125" customWidth="1"/>
    <col min="13" max="13" width="24.6640625" bestFit="1" customWidth="1"/>
    <col min="14" max="14" width="14.6640625" customWidth="1"/>
    <col min="15" max="15" width="15.33203125" customWidth="1"/>
    <col min="16" max="16" width="17.6640625" customWidth="1"/>
    <col min="17" max="17" width="19.44140625" customWidth="1"/>
    <col min="18" max="18" width="23.6640625" bestFit="1" customWidth="1"/>
    <col min="19" max="19" width="16.6640625" bestFit="1" customWidth="1"/>
  </cols>
  <sheetData>
    <row r="1" spans="1:19" s="4" customFormat="1" x14ac:dyDescent="0.3">
      <c r="A1" s="1" t="s">
        <v>0</v>
      </c>
      <c r="B1" s="1" t="s">
        <v>1</v>
      </c>
      <c r="C1" s="1" t="s">
        <v>2</v>
      </c>
      <c r="D1" s="12" t="s">
        <v>3</v>
      </c>
      <c r="E1" s="1" t="s">
        <v>4</v>
      </c>
      <c r="F1" s="1" t="s">
        <v>5</v>
      </c>
      <c r="G1" s="1" t="s">
        <v>6</v>
      </c>
      <c r="H1" s="1" t="s">
        <v>7</v>
      </c>
      <c r="I1" s="2" t="s">
        <v>8</v>
      </c>
      <c r="J1" s="2" t="s">
        <v>9</v>
      </c>
      <c r="K1" s="2" t="s">
        <v>10</v>
      </c>
      <c r="L1" s="2" t="s">
        <v>11</v>
      </c>
      <c r="M1" s="2" t="s">
        <v>12</v>
      </c>
      <c r="N1" s="3" t="s">
        <v>13</v>
      </c>
      <c r="O1" s="3" t="s">
        <v>14</v>
      </c>
      <c r="P1" s="3" t="s">
        <v>15</v>
      </c>
      <c r="Q1" s="3" t="s">
        <v>16</v>
      </c>
      <c r="R1" s="3" t="s">
        <v>17</v>
      </c>
      <c r="S1" s="3" t="s">
        <v>18</v>
      </c>
    </row>
    <row r="2" spans="1:19" x14ac:dyDescent="0.3">
      <c r="A2" s="5">
        <v>45778</v>
      </c>
      <c r="B2">
        <v>1</v>
      </c>
      <c r="C2" t="s">
        <v>19</v>
      </c>
      <c r="D2" s="15">
        <v>128338</v>
      </c>
      <c r="E2" t="s">
        <v>20</v>
      </c>
      <c r="F2" t="s">
        <v>21</v>
      </c>
      <c r="G2" s="13">
        <v>0.45833333333333331</v>
      </c>
      <c r="H2" s="8" t="s">
        <v>94</v>
      </c>
      <c r="I2" s="16">
        <v>33</v>
      </c>
      <c r="J2" s="16">
        <v>5</v>
      </c>
      <c r="K2" s="16">
        <v>7</v>
      </c>
      <c r="L2" s="16">
        <f>I2+J2+K2</f>
        <v>45</v>
      </c>
      <c r="M2" s="19">
        <f t="shared" ref="M2:M10" si="0">(L2/D2)</f>
        <v>3.5063660022752419E-4</v>
      </c>
      <c r="N2" s="16">
        <v>35</v>
      </c>
      <c r="O2" s="16">
        <v>7</v>
      </c>
      <c r="P2" s="16">
        <v>6</v>
      </c>
      <c r="Q2" s="16">
        <f t="shared" ref="Q2:Q54" si="1">N2+O2+P2</f>
        <v>48</v>
      </c>
      <c r="R2" s="19">
        <f t="shared" ref="R2:R18" si="2">Q2/D2</f>
        <v>3.7401237357602581E-4</v>
      </c>
      <c r="S2" s="17">
        <f t="shared" ref="S2:S18" si="3">(Q2-L2)/Q2</f>
        <v>6.25E-2</v>
      </c>
    </row>
    <row r="3" spans="1:19" x14ac:dyDescent="0.3">
      <c r="A3" s="5">
        <v>45778</v>
      </c>
      <c r="B3">
        <v>1</v>
      </c>
      <c r="C3" t="s">
        <v>19</v>
      </c>
      <c r="D3" s="15">
        <v>128338</v>
      </c>
      <c r="E3" t="s">
        <v>20</v>
      </c>
      <c r="F3" t="s">
        <v>21</v>
      </c>
      <c r="G3" s="13">
        <v>0.5</v>
      </c>
      <c r="H3" s="7" t="s">
        <v>95</v>
      </c>
      <c r="I3" s="16">
        <v>3</v>
      </c>
      <c r="J3" s="16">
        <v>1</v>
      </c>
      <c r="K3" s="16">
        <v>3</v>
      </c>
      <c r="L3" s="16">
        <f t="shared" ref="L3:L10" si="4">I3+J3+K3</f>
        <v>7</v>
      </c>
      <c r="M3" s="19">
        <f t="shared" si="0"/>
        <v>5.4543471146503765E-5</v>
      </c>
      <c r="N3" s="16">
        <v>4</v>
      </c>
      <c r="O3" s="16">
        <v>1</v>
      </c>
      <c r="P3" s="16">
        <v>3</v>
      </c>
      <c r="Q3" s="16">
        <f t="shared" si="1"/>
        <v>8</v>
      </c>
      <c r="R3" s="19">
        <f t="shared" si="2"/>
        <v>6.2335395596004297E-5</v>
      </c>
      <c r="S3" s="17">
        <f t="shared" si="3"/>
        <v>0.125</v>
      </c>
    </row>
    <row r="4" spans="1:19" x14ac:dyDescent="0.3">
      <c r="A4" s="5">
        <v>45778</v>
      </c>
      <c r="B4">
        <v>1</v>
      </c>
      <c r="C4" t="s">
        <v>19</v>
      </c>
      <c r="D4" s="15">
        <v>128338</v>
      </c>
      <c r="E4" t="s">
        <v>23</v>
      </c>
      <c r="F4" t="s">
        <v>24</v>
      </c>
      <c r="G4" s="13">
        <v>0.58333333333333337</v>
      </c>
      <c r="H4" s="6" t="s">
        <v>96</v>
      </c>
      <c r="I4" s="16">
        <v>10</v>
      </c>
      <c r="J4" s="16">
        <v>3</v>
      </c>
      <c r="K4" s="16">
        <v>0</v>
      </c>
      <c r="L4" s="16">
        <f t="shared" si="4"/>
        <v>13</v>
      </c>
      <c r="M4" s="19">
        <f t="shared" si="0"/>
        <v>1.0129501784350698E-4</v>
      </c>
      <c r="N4" s="16">
        <v>12</v>
      </c>
      <c r="O4" s="16">
        <v>4</v>
      </c>
      <c r="P4" s="16">
        <v>0</v>
      </c>
      <c r="Q4" s="16">
        <f t="shared" si="1"/>
        <v>16</v>
      </c>
      <c r="R4" s="19">
        <f t="shared" si="2"/>
        <v>1.2467079119200859E-4</v>
      </c>
      <c r="S4" s="17">
        <f t="shared" si="3"/>
        <v>0.1875</v>
      </c>
    </row>
    <row r="5" spans="1:19" x14ac:dyDescent="0.3">
      <c r="A5" s="5">
        <v>45778</v>
      </c>
      <c r="B5">
        <v>1</v>
      </c>
      <c r="C5" t="s">
        <v>19</v>
      </c>
      <c r="D5" s="15">
        <v>128338</v>
      </c>
      <c r="E5" t="s">
        <v>20</v>
      </c>
      <c r="F5" t="s">
        <v>21</v>
      </c>
      <c r="G5" s="13">
        <v>0.60416666666666663</v>
      </c>
      <c r="H5" s="6" t="s">
        <v>97</v>
      </c>
      <c r="I5" s="16">
        <v>69</v>
      </c>
      <c r="J5" s="16">
        <v>1</v>
      </c>
      <c r="K5" s="16">
        <v>16</v>
      </c>
      <c r="L5" s="16">
        <f t="shared" si="4"/>
        <v>86</v>
      </c>
      <c r="M5" s="19">
        <f t="shared" si="0"/>
        <v>6.7010550265704624E-4</v>
      </c>
      <c r="N5" s="16">
        <v>73</v>
      </c>
      <c r="O5" s="16">
        <v>1</v>
      </c>
      <c r="P5" s="16">
        <v>16</v>
      </c>
      <c r="Q5" s="16">
        <f t="shared" si="1"/>
        <v>90</v>
      </c>
      <c r="R5" s="19">
        <f t="shared" si="2"/>
        <v>7.0127320045504837E-4</v>
      </c>
      <c r="S5" s="17">
        <f t="shared" si="3"/>
        <v>4.4444444444444446E-2</v>
      </c>
    </row>
    <row r="6" spans="1:19" x14ac:dyDescent="0.3">
      <c r="A6" s="5">
        <v>45778</v>
      </c>
      <c r="B6">
        <v>1</v>
      </c>
      <c r="C6" t="s">
        <v>19</v>
      </c>
      <c r="D6" s="15">
        <v>128338</v>
      </c>
      <c r="E6" t="s">
        <v>23</v>
      </c>
      <c r="F6" t="s">
        <v>24</v>
      </c>
      <c r="G6" s="13">
        <v>0.83333333333333337</v>
      </c>
      <c r="H6" s="6" t="s">
        <v>98</v>
      </c>
      <c r="I6" s="16">
        <v>28</v>
      </c>
      <c r="J6" s="16">
        <v>2</v>
      </c>
      <c r="K6" s="16">
        <v>2</v>
      </c>
      <c r="L6" s="16">
        <f t="shared" si="4"/>
        <v>32</v>
      </c>
      <c r="M6" s="19">
        <f t="shared" si="0"/>
        <v>2.4934158238401719E-4</v>
      </c>
      <c r="N6" s="16">
        <v>34</v>
      </c>
      <c r="O6" s="16">
        <v>1</v>
      </c>
      <c r="P6" s="16">
        <v>2</v>
      </c>
      <c r="Q6" s="16">
        <f t="shared" si="1"/>
        <v>37</v>
      </c>
      <c r="R6" s="19">
        <f t="shared" si="2"/>
        <v>2.8830120463151988E-4</v>
      </c>
      <c r="S6" s="17">
        <f t="shared" si="3"/>
        <v>0.13513513513513514</v>
      </c>
    </row>
    <row r="7" spans="1:19" x14ac:dyDescent="0.3">
      <c r="A7" s="5">
        <v>45779</v>
      </c>
      <c r="B7">
        <v>1</v>
      </c>
      <c r="C7" t="s">
        <v>19</v>
      </c>
      <c r="D7" s="15">
        <v>128338</v>
      </c>
      <c r="E7" t="s">
        <v>23</v>
      </c>
      <c r="F7" t="s">
        <v>24</v>
      </c>
      <c r="G7" s="13">
        <v>0.75</v>
      </c>
      <c r="H7" s="6" t="s">
        <v>99</v>
      </c>
      <c r="I7" s="16">
        <v>3</v>
      </c>
      <c r="J7" s="16">
        <v>1</v>
      </c>
      <c r="K7" s="16">
        <v>0</v>
      </c>
      <c r="L7" s="16">
        <f t="shared" si="4"/>
        <v>4</v>
      </c>
      <c r="M7" s="20">
        <f t="shared" si="0"/>
        <v>3.1167697798002149E-5</v>
      </c>
      <c r="N7" s="16">
        <v>4</v>
      </c>
      <c r="O7" s="16">
        <v>1</v>
      </c>
      <c r="P7" s="16">
        <v>0</v>
      </c>
      <c r="Q7" s="16">
        <f t="shared" si="1"/>
        <v>5</v>
      </c>
      <c r="R7" s="19">
        <f t="shared" si="2"/>
        <v>3.8959622247502687E-5</v>
      </c>
      <c r="S7" s="17">
        <f t="shared" si="3"/>
        <v>0.2</v>
      </c>
    </row>
    <row r="8" spans="1:19" x14ac:dyDescent="0.3">
      <c r="A8" s="5">
        <v>45780</v>
      </c>
      <c r="B8">
        <v>1</v>
      </c>
      <c r="C8" t="s">
        <v>19</v>
      </c>
      <c r="D8" s="15">
        <v>128339</v>
      </c>
      <c r="E8" t="s">
        <v>23</v>
      </c>
      <c r="F8" t="s">
        <v>24</v>
      </c>
      <c r="G8" s="13">
        <v>0.83333333333333337</v>
      </c>
      <c r="H8" s="6" t="s">
        <v>100</v>
      </c>
      <c r="I8" s="16">
        <v>10</v>
      </c>
      <c r="J8" s="16">
        <v>0</v>
      </c>
      <c r="K8" s="16">
        <v>2</v>
      </c>
      <c r="L8" s="16">
        <f t="shared" si="4"/>
        <v>12</v>
      </c>
      <c r="M8" s="20">
        <f t="shared" si="0"/>
        <v>9.3502364830643845E-5</v>
      </c>
      <c r="N8" s="16">
        <v>15</v>
      </c>
      <c r="O8" s="16">
        <v>1</v>
      </c>
      <c r="P8" s="16">
        <v>2</v>
      </c>
      <c r="Q8" s="16">
        <f t="shared" si="1"/>
        <v>18</v>
      </c>
      <c r="R8" s="19">
        <f t="shared" si="2"/>
        <v>1.4025354724596576E-4</v>
      </c>
      <c r="S8" s="17">
        <f t="shared" si="3"/>
        <v>0.33333333333333331</v>
      </c>
    </row>
    <row r="9" spans="1:19" x14ac:dyDescent="0.3">
      <c r="A9" s="5">
        <v>45782</v>
      </c>
      <c r="B9">
        <v>2</v>
      </c>
      <c r="C9" t="s">
        <v>19</v>
      </c>
      <c r="D9" s="16">
        <v>128323</v>
      </c>
      <c r="E9" t="s">
        <v>20</v>
      </c>
      <c r="F9" t="s">
        <v>24</v>
      </c>
      <c r="G9" s="13">
        <v>0.66666666666666663</v>
      </c>
      <c r="H9" s="14" t="s">
        <v>101</v>
      </c>
      <c r="I9" s="16">
        <v>8</v>
      </c>
      <c r="J9" s="16">
        <v>0</v>
      </c>
      <c r="K9" s="16">
        <v>12</v>
      </c>
      <c r="L9" s="16">
        <f t="shared" si="4"/>
        <v>20</v>
      </c>
      <c r="M9" s="20">
        <f t="shared" si="0"/>
        <v>1.5585670534510571E-4</v>
      </c>
      <c r="N9" s="16">
        <v>10</v>
      </c>
      <c r="O9" s="16">
        <v>0</v>
      </c>
      <c r="P9" s="16">
        <v>14</v>
      </c>
      <c r="Q9" s="16">
        <f t="shared" si="1"/>
        <v>24</v>
      </c>
      <c r="R9" s="19">
        <f t="shared" si="2"/>
        <v>1.8702804641412685E-4</v>
      </c>
      <c r="S9" s="17">
        <f t="shared" si="3"/>
        <v>0.16666666666666666</v>
      </c>
    </row>
    <row r="10" spans="1:19" x14ac:dyDescent="0.3">
      <c r="A10" s="5">
        <v>45783</v>
      </c>
      <c r="B10">
        <v>2</v>
      </c>
      <c r="C10" t="s">
        <v>19</v>
      </c>
      <c r="D10" s="16">
        <v>128323</v>
      </c>
      <c r="E10" t="s">
        <v>23</v>
      </c>
      <c r="F10" t="s">
        <v>24</v>
      </c>
      <c r="G10" s="13">
        <v>0.70833333333333337</v>
      </c>
      <c r="H10" s="14" t="s">
        <v>102</v>
      </c>
      <c r="I10" s="16">
        <v>3</v>
      </c>
      <c r="J10" s="16">
        <v>0</v>
      </c>
      <c r="K10" s="16">
        <v>0</v>
      </c>
      <c r="L10" s="16">
        <f t="shared" si="4"/>
        <v>3</v>
      </c>
      <c r="M10" s="20">
        <f t="shared" si="0"/>
        <v>2.3378505801765857E-5</v>
      </c>
      <c r="N10" s="16">
        <v>10</v>
      </c>
      <c r="O10" s="16">
        <v>8</v>
      </c>
      <c r="P10" s="16">
        <v>2</v>
      </c>
      <c r="Q10" s="16">
        <f t="shared" si="1"/>
        <v>20</v>
      </c>
      <c r="R10" s="19">
        <f t="shared" si="2"/>
        <v>1.5585670534510571E-4</v>
      </c>
      <c r="S10" s="17">
        <f t="shared" si="3"/>
        <v>0.85</v>
      </c>
    </row>
    <row r="11" spans="1:19" x14ac:dyDescent="0.3">
      <c r="A11" s="5">
        <v>45785</v>
      </c>
      <c r="B11">
        <v>2</v>
      </c>
      <c r="C11" t="s">
        <v>19</v>
      </c>
      <c r="D11" s="16">
        <v>128315</v>
      </c>
      <c r="E11" t="s">
        <v>20</v>
      </c>
      <c r="F11" t="s">
        <v>21</v>
      </c>
      <c r="G11" s="13">
        <v>0.66666666666666663</v>
      </c>
      <c r="H11" s="14" t="s">
        <v>103</v>
      </c>
      <c r="I11" s="16">
        <v>4</v>
      </c>
      <c r="J11" s="16">
        <v>1</v>
      </c>
      <c r="K11" s="16">
        <v>1</v>
      </c>
      <c r="L11" s="16">
        <f t="shared" ref="L11:L16" si="5">I11+J11+K11</f>
        <v>6</v>
      </c>
      <c r="M11" s="20">
        <f t="shared" ref="M11:M16" si="6">(L11/D11)</f>
        <v>4.6759926742781437E-5</v>
      </c>
      <c r="N11" s="16">
        <v>6</v>
      </c>
      <c r="O11" s="16">
        <v>1</v>
      </c>
      <c r="P11" s="16">
        <v>1</v>
      </c>
      <c r="Q11" s="16">
        <f t="shared" si="1"/>
        <v>8</v>
      </c>
      <c r="R11" s="19">
        <f t="shared" si="2"/>
        <v>6.2346568990375245E-5</v>
      </c>
      <c r="S11" s="17">
        <f t="shared" si="3"/>
        <v>0.25</v>
      </c>
    </row>
    <row r="12" spans="1:19" x14ac:dyDescent="0.3">
      <c r="A12" s="5">
        <v>45786</v>
      </c>
      <c r="B12">
        <v>2</v>
      </c>
      <c r="C12" t="s">
        <v>19</v>
      </c>
      <c r="D12" s="16">
        <v>128318</v>
      </c>
      <c r="E12" t="s">
        <v>23</v>
      </c>
      <c r="F12" t="s">
        <v>24</v>
      </c>
      <c r="G12" s="13">
        <v>0.83333333333333337</v>
      </c>
      <c r="H12" s="6" t="s">
        <v>104</v>
      </c>
      <c r="I12" s="16">
        <v>2</v>
      </c>
      <c r="J12" s="16">
        <v>0</v>
      </c>
      <c r="K12" s="16">
        <v>0</v>
      </c>
      <c r="L12" s="16">
        <f t="shared" si="5"/>
        <v>2</v>
      </c>
      <c r="M12" s="20">
        <f t="shared" si="6"/>
        <v>1.5586277840988792E-5</v>
      </c>
      <c r="N12" s="16">
        <v>5</v>
      </c>
      <c r="O12" s="16">
        <v>0</v>
      </c>
      <c r="P12" s="16">
        <v>0</v>
      </c>
      <c r="Q12" s="16">
        <f t="shared" si="1"/>
        <v>5</v>
      </c>
      <c r="R12" s="19">
        <f t="shared" si="2"/>
        <v>3.8965694602471986E-5</v>
      </c>
      <c r="S12" s="17">
        <f t="shared" si="3"/>
        <v>0.6</v>
      </c>
    </row>
    <row r="13" spans="1:19" x14ac:dyDescent="0.3">
      <c r="A13" s="5">
        <v>45788</v>
      </c>
      <c r="B13">
        <v>2</v>
      </c>
      <c r="C13" t="s">
        <v>19</v>
      </c>
      <c r="D13" s="16">
        <v>128308</v>
      </c>
      <c r="E13" t="s">
        <v>20</v>
      </c>
      <c r="F13" t="s">
        <v>21</v>
      </c>
      <c r="G13" s="13">
        <v>0.45833333333333331</v>
      </c>
      <c r="H13" s="6" t="s">
        <v>105</v>
      </c>
      <c r="I13" s="16">
        <v>3</v>
      </c>
      <c r="J13" s="16">
        <v>1</v>
      </c>
      <c r="K13" s="16">
        <v>0</v>
      </c>
      <c r="L13" s="16">
        <f t="shared" si="5"/>
        <v>4</v>
      </c>
      <c r="M13" s="20">
        <f t="shared" si="6"/>
        <v>3.1174985191882031E-5</v>
      </c>
      <c r="N13" s="16">
        <v>3</v>
      </c>
      <c r="O13" s="16">
        <v>0</v>
      </c>
      <c r="P13" s="16">
        <v>1</v>
      </c>
      <c r="Q13" s="16">
        <f t="shared" si="1"/>
        <v>4</v>
      </c>
      <c r="R13" s="19">
        <f t="shared" si="2"/>
        <v>3.1174985191882031E-5</v>
      </c>
      <c r="S13" s="17">
        <f t="shared" si="3"/>
        <v>0</v>
      </c>
    </row>
    <row r="14" spans="1:19" x14ac:dyDescent="0.3">
      <c r="A14" s="5">
        <v>45788</v>
      </c>
      <c r="B14">
        <v>2</v>
      </c>
      <c r="C14" t="s">
        <v>19</v>
      </c>
      <c r="D14" s="16">
        <v>128307</v>
      </c>
      <c r="E14" t="s">
        <v>23</v>
      </c>
      <c r="F14" t="s">
        <v>24</v>
      </c>
      <c r="G14" s="13">
        <v>0.83333333333333337</v>
      </c>
      <c r="H14" s="6" t="s">
        <v>106</v>
      </c>
      <c r="I14" s="16">
        <v>14</v>
      </c>
      <c r="J14" s="16">
        <v>0</v>
      </c>
      <c r="K14" s="16">
        <v>3</v>
      </c>
      <c r="L14" s="16">
        <f t="shared" si="5"/>
        <v>17</v>
      </c>
      <c r="M14" s="20">
        <f t="shared" si="6"/>
        <v>1.3249471969572978E-4</v>
      </c>
      <c r="N14" s="16">
        <v>20</v>
      </c>
      <c r="O14" s="16">
        <v>0</v>
      </c>
      <c r="P14" s="16">
        <v>3</v>
      </c>
      <c r="Q14" s="16">
        <f t="shared" si="1"/>
        <v>23</v>
      </c>
      <c r="R14" s="19">
        <f t="shared" si="2"/>
        <v>1.7925756194128145E-4</v>
      </c>
      <c r="S14" s="17">
        <f t="shared" si="3"/>
        <v>0.2608695652173913</v>
      </c>
    </row>
    <row r="15" spans="1:19" x14ac:dyDescent="0.3">
      <c r="A15" s="5">
        <v>45789</v>
      </c>
      <c r="B15">
        <v>3</v>
      </c>
      <c r="C15" t="s">
        <v>19</v>
      </c>
      <c r="D15" s="16">
        <v>128311</v>
      </c>
      <c r="E15" t="s">
        <v>20</v>
      </c>
      <c r="F15" t="s">
        <v>21</v>
      </c>
      <c r="G15" s="13">
        <v>0.41666666666666669</v>
      </c>
      <c r="H15" s="14" t="s">
        <v>107</v>
      </c>
      <c r="I15" s="16">
        <v>7</v>
      </c>
      <c r="J15" s="16">
        <v>1</v>
      </c>
      <c r="K15" s="16">
        <v>1</v>
      </c>
      <c r="L15" s="16">
        <f t="shared" si="5"/>
        <v>9</v>
      </c>
      <c r="M15" s="20">
        <f t="shared" si="6"/>
        <v>7.0142076673083363E-5</v>
      </c>
      <c r="N15" s="16">
        <v>8</v>
      </c>
      <c r="O15" s="16">
        <v>1</v>
      </c>
      <c r="P15" s="16">
        <v>1</v>
      </c>
      <c r="Q15" s="16">
        <f t="shared" si="1"/>
        <v>10</v>
      </c>
      <c r="R15" s="19">
        <f t="shared" si="2"/>
        <v>7.7935640747870403E-5</v>
      </c>
      <c r="S15" s="17">
        <f t="shared" si="3"/>
        <v>0.1</v>
      </c>
    </row>
    <row r="16" spans="1:19" x14ac:dyDescent="0.3">
      <c r="A16" s="5">
        <v>45789</v>
      </c>
      <c r="B16">
        <v>3</v>
      </c>
      <c r="C16" t="s">
        <v>19</v>
      </c>
      <c r="D16" s="16">
        <v>128307</v>
      </c>
      <c r="E16" t="s">
        <v>23</v>
      </c>
      <c r="F16" t="s">
        <v>24</v>
      </c>
      <c r="G16" s="13">
        <v>0.66666666666666663</v>
      </c>
      <c r="H16" s="6" t="s">
        <v>108</v>
      </c>
      <c r="I16" s="16">
        <v>11</v>
      </c>
      <c r="J16" s="16">
        <v>2</v>
      </c>
      <c r="K16" s="16">
        <v>1</v>
      </c>
      <c r="L16" s="16">
        <f t="shared" si="5"/>
        <v>14</v>
      </c>
      <c r="M16" s="20">
        <f t="shared" si="6"/>
        <v>1.0911329857295393E-4</v>
      </c>
      <c r="N16" s="16">
        <v>12</v>
      </c>
      <c r="O16" s="16">
        <v>3</v>
      </c>
      <c r="P16" s="16">
        <v>1</v>
      </c>
      <c r="Q16" s="16">
        <f t="shared" si="1"/>
        <v>16</v>
      </c>
      <c r="R16" s="19">
        <f t="shared" si="2"/>
        <v>1.2470091265480448E-4</v>
      </c>
      <c r="S16" s="17">
        <f t="shared" si="3"/>
        <v>0.125</v>
      </c>
    </row>
    <row r="17" spans="1:19" x14ac:dyDescent="0.3">
      <c r="A17" s="5">
        <v>45790</v>
      </c>
      <c r="B17">
        <v>3</v>
      </c>
      <c r="C17" t="s">
        <v>19</v>
      </c>
      <c r="D17" s="16">
        <v>128303</v>
      </c>
      <c r="E17" t="s">
        <v>20</v>
      </c>
      <c r="F17" t="s">
        <v>21</v>
      </c>
      <c r="G17" s="13">
        <v>0.66666666666666663</v>
      </c>
      <c r="H17" s="14" t="s">
        <v>109</v>
      </c>
      <c r="I17" s="16">
        <v>2</v>
      </c>
      <c r="J17" s="16">
        <v>1</v>
      </c>
      <c r="K17" s="16">
        <v>0</v>
      </c>
      <c r="L17" s="16">
        <f t="shared" ref="L17:L42" si="7">I17+J17+K17</f>
        <v>3</v>
      </c>
      <c r="M17" s="20">
        <f t="shared" ref="M17:M42" si="8">(L17/D17)</f>
        <v>2.3382150066639129E-5</v>
      </c>
      <c r="N17" s="16">
        <v>3</v>
      </c>
      <c r="O17" s="16">
        <v>1</v>
      </c>
      <c r="P17" s="16">
        <v>0</v>
      </c>
      <c r="Q17" s="16">
        <f t="shared" si="1"/>
        <v>4</v>
      </c>
      <c r="R17" s="19">
        <f t="shared" si="2"/>
        <v>3.1176200088852172E-5</v>
      </c>
      <c r="S17" s="17">
        <f t="shared" si="3"/>
        <v>0.25</v>
      </c>
    </row>
    <row r="18" spans="1:19" x14ac:dyDescent="0.3">
      <c r="A18" s="5">
        <v>45791</v>
      </c>
      <c r="B18">
        <v>3</v>
      </c>
      <c r="C18" t="s">
        <v>19</v>
      </c>
      <c r="D18" s="16">
        <v>128296</v>
      </c>
      <c r="E18" t="s">
        <v>23</v>
      </c>
      <c r="F18" t="s">
        <v>24</v>
      </c>
      <c r="G18" s="13">
        <v>0.75</v>
      </c>
      <c r="H18" s="8" t="s">
        <v>110</v>
      </c>
      <c r="I18" s="16">
        <v>5</v>
      </c>
      <c r="J18" s="16">
        <v>0</v>
      </c>
      <c r="K18" s="16">
        <v>0</v>
      </c>
      <c r="L18" s="16">
        <f t="shared" si="7"/>
        <v>5</v>
      </c>
      <c r="M18" s="20">
        <f t="shared" si="8"/>
        <v>3.8972376379622123E-5</v>
      </c>
      <c r="N18" s="16">
        <v>9</v>
      </c>
      <c r="O18" s="16">
        <v>0</v>
      </c>
      <c r="P18" s="16">
        <v>1</v>
      </c>
      <c r="Q18" s="16">
        <f t="shared" si="1"/>
        <v>10</v>
      </c>
      <c r="R18" s="19">
        <f t="shared" si="2"/>
        <v>7.7944752759244245E-5</v>
      </c>
      <c r="S18" s="17">
        <f t="shared" si="3"/>
        <v>0.5</v>
      </c>
    </row>
    <row r="19" spans="1:19" x14ac:dyDescent="0.3">
      <c r="A19" s="5">
        <v>45791</v>
      </c>
      <c r="B19">
        <v>3</v>
      </c>
      <c r="C19" t="s">
        <v>19</v>
      </c>
      <c r="D19" s="16">
        <v>128296</v>
      </c>
      <c r="E19" t="s">
        <v>23</v>
      </c>
      <c r="F19" t="s">
        <v>24</v>
      </c>
      <c r="G19" s="13">
        <v>0.83333333333333337</v>
      </c>
      <c r="H19" s="8" t="s">
        <v>111</v>
      </c>
      <c r="I19" s="16">
        <v>3</v>
      </c>
      <c r="J19" s="16">
        <v>0</v>
      </c>
      <c r="K19" s="16">
        <v>0</v>
      </c>
      <c r="L19" s="16">
        <f t="shared" si="7"/>
        <v>3</v>
      </c>
      <c r="M19" s="20">
        <f t="shared" si="8"/>
        <v>2.3383425827773274E-5</v>
      </c>
      <c r="N19" s="16">
        <v>6</v>
      </c>
      <c r="O19" s="16">
        <v>0</v>
      </c>
      <c r="P19" s="16">
        <v>0</v>
      </c>
      <c r="Q19" s="16">
        <f t="shared" si="1"/>
        <v>6</v>
      </c>
      <c r="R19" s="19">
        <f t="shared" ref="R19" si="9">Q19/D19</f>
        <v>4.6766851655546547E-5</v>
      </c>
      <c r="S19" s="17">
        <f>(Q19-L19)/Q19</f>
        <v>0.5</v>
      </c>
    </row>
    <row r="20" spans="1:19" x14ac:dyDescent="0.3">
      <c r="A20" s="5">
        <v>45791</v>
      </c>
      <c r="B20">
        <v>3</v>
      </c>
      <c r="C20" t="s">
        <v>19</v>
      </c>
      <c r="D20" s="16">
        <v>128296</v>
      </c>
      <c r="E20" t="s">
        <v>20</v>
      </c>
      <c r="F20" t="s">
        <v>21</v>
      </c>
      <c r="G20" s="13">
        <v>0.875</v>
      </c>
      <c r="H20" s="8" t="s">
        <v>112</v>
      </c>
      <c r="I20" s="16">
        <v>4</v>
      </c>
      <c r="J20" s="16">
        <v>2</v>
      </c>
      <c r="K20" s="16">
        <v>1</v>
      </c>
      <c r="L20" s="16">
        <f t="shared" si="7"/>
        <v>7</v>
      </c>
      <c r="M20" s="20">
        <f t="shared" si="8"/>
        <v>5.4561326931470972E-5</v>
      </c>
      <c r="N20" s="16">
        <v>8</v>
      </c>
      <c r="O20" s="16">
        <v>2</v>
      </c>
      <c r="P20" s="16">
        <v>3</v>
      </c>
      <c r="Q20" s="16">
        <f t="shared" si="1"/>
        <v>13</v>
      </c>
      <c r="R20" s="19">
        <f t="shared" ref="R20:R25" si="10">Q20/D20</f>
        <v>1.0132817858701752E-4</v>
      </c>
      <c r="S20" s="17">
        <f>(Q20-L20)/Q20</f>
        <v>0.46153846153846156</v>
      </c>
    </row>
    <row r="21" spans="1:19" x14ac:dyDescent="0.3">
      <c r="A21" s="5">
        <v>45792</v>
      </c>
      <c r="B21">
        <v>3</v>
      </c>
      <c r="C21" t="s">
        <v>19</v>
      </c>
      <c r="D21" s="16">
        <v>128293</v>
      </c>
      <c r="E21" t="s">
        <v>20</v>
      </c>
      <c r="F21" t="s">
        <v>21</v>
      </c>
      <c r="G21" s="13">
        <v>0.66666666666666663</v>
      </c>
      <c r="H21" s="14" t="s">
        <v>113</v>
      </c>
      <c r="I21" s="16">
        <v>8</v>
      </c>
      <c r="J21" s="16">
        <v>1</v>
      </c>
      <c r="K21" s="16">
        <v>0</v>
      </c>
      <c r="L21" s="16">
        <f t="shared" si="7"/>
        <v>9</v>
      </c>
      <c r="M21" s="20">
        <f t="shared" si="8"/>
        <v>7.015191787548814E-5</v>
      </c>
      <c r="N21" s="16">
        <v>9</v>
      </c>
      <c r="O21" s="16">
        <v>1</v>
      </c>
      <c r="P21" s="16">
        <v>0</v>
      </c>
      <c r="Q21" s="16">
        <f t="shared" si="1"/>
        <v>10</v>
      </c>
      <c r="R21" s="19">
        <f t="shared" si="10"/>
        <v>7.7946575417209041E-5</v>
      </c>
      <c r="S21" s="17">
        <f>(Q21-L21)/Q21</f>
        <v>0.1</v>
      </c>
    </row>
    <row r="22" spans="1:19" x14ac:dyDescent="0.3">
      <c r="A22" s="5">
        <v>45792</v>
      </c>
      <c r="B22">
        <v>3</v>
      </c>
      <c r="C22" t="s">
        <v>19</v>
      </c>
      <c r="D22" s="16">
        <v>128292</v>
      </c>
      <c r="E22" t="s">
        <v>23</v>
      </c>
      <c r="F22" t="s">
        <v>24</v>
      </c>
      <c r="G22" s="13">
        <v>0.83333333333333337</v>
      </c>
      <c r="H22" s="6" t="s">
        <v>114</v>
      </c>
      <c r="I22" s="16">
        <v>4</v>
      </c>
      <c r="J22" s="16">
        <v>0</v>
      </c>
      <c r="K22" s="16">
        <v>0</v>
      </c>
      <c r="L22" s="16">
        <f t="shared" si="7"/>
        <v>4</v>
      </c>
      <c r="M22" s="20">
        <f t="shared" si="8"/>
        <v>3.1178873195522716E-5</v>
      </c>
      <c r="N22" s="16">
        <v>7</v>
      </c>
      <c r="O22" s="16">
        <v>0</v>
      </c>
      <c r="P22" s="16">
        <v>0</v>
      </c>
      <c r="Q22" s="16">
        <f t="shared" si="1"/>
        <v>7</v>
      </c>
      <c r="R22" s="19">
        <f t="shared" si="10"/>
        <v>5.4563028092164749E-5</v>
      </c>
      <c r="S22" s="17">
        <f t="shared" ref="S22:S23" si="11">(Q22-L22)/Q22</f>
        <v>0.42857142857142855</v>
      </c>
    </row>
    <row r="23" spans="1:19" x14ac:dyDescent="0.3">
      <c r="A23" s="5">
        <v>45793</v>
      </c>
      <c r="B23">
        <v>3</v>
      </c>
      <c r="C23" t="s">
        <v>19</v>
      </c>
      <c r="D23" s="16">
        <v>128294</v>
      </c>
      <c r="E23" t="s">
        <v>20</v>
      </c>
      <c r="F23" t="s">
        <v>21</v>
      </c>
      <c r="G23" s="13">
        <v>0.66666666666666663</v>
      </c>
      <c r="H23" s="6" t="s">
        <v>115</v>
      </c>
      <c r="I23" s="16">
        <v>3</v>
      </c>
      <c r="J23" s="16">
        <v>2</v>
      </c>
      <c r="K23" s="16">
        <v>0</v>
      </c>
      <c r="L23" s="16">
        <f t="shared" si="7"/>
        <v>5</v>
      </c>
      <c r="M23" s="20">
        <f t="shared" si="8"/>
        <v>3.8972983927541431E-5</v>
      </c>
      <c r="N23" s="16">
        <v>8</v>
      </c>
      <c r="O23" s="16">
        <v>3</v>
      </c>
      <c r="P23" s="16">
        <v>1</v>
      </c>
      <c r="Q23" s="16">
        <f t="shared" si="1"/>
        <v>12</v>
      </c>
      <c r="R23" s="19">
        <f t="shared" si="10"/>
        <v>9.3535161426099421E-5</v>
      </c>
      <c r="S23" s="17">
        <f t="shared" si="11"/>
        <v>0.58333333333333337</v>
      </c>
    </row>
    <row r="24" spans="1:19" x14ac:dyDescent="0.3">
      <c r="A24" s="5">
        <v>45795</v>
      </c>
      <c r="B24">
        <v>3</v>
      </c>
      <c r="C24" t="s">
        <v>19</v>
      </c>
      <c r="D24" s="16">
        <v>128282</v>
      </c>
      <c r="E24" t="s">
        <v>20</v>
      </c>
      <c r="F24" t="s">
        <v>21</v>
      </c>
      <c r="G24" s="13">
        <v>0.41666666666666669</v>
      </c>
      <c r="H24" s="6" t="s">
        <v>116</v>
      </c>
      <c r="I24" s="16">
        <v>12</v>
      </c>
      <c r="J24" s="16">
        <v>4</v>
      </c>
      <c r="K24" s="16">
        <v>2</v>
      </c>
      <c r="L24" s="16">
        <f t="shared" si="7"/>
        <v>18</v>
      </c>
      <c r="M24" s="20">
        <f t="shared" si="8"/>
        <v>1.4031586660638281E-4</v>
      </c>
      <c r="N24" s="16">
        <v>16</v>
      </c>
      <c r="O24" s="16">
        <v>6</v>
      </c>
      <c r="P24" s="16">
        <v>2</v>
      </c>
      <c r="Q24" s="16">
        <f t="shared" si="1"/>
        <v>24</v>
      </c>
      <c r="R24" s="19">
        <f t="shared" si="10"/>
        <v>1.8708782214184376E-4</v>
      </c>
      <c r="S24" s="17">
        <f t="shared" ref="S24" si="12">(Q24-L24)/Q24</f>
        <v>0.25</v>
      </c>
    </row>
    <row r="25" spans="1:19" x14ac:dyDescent="0.3">
      <c r="A25" s="5">
        <v>45796</v>
      </c>
      <c r="B25">
        <v>4</v>
      </c>
      <c r="C25" t="s">
        <v>19</v>
      </c>
      <c r="D25" s="16">
        <v>128279</v>
      </c>
      <c r="E25" t="s">
        <v>20</v>
      </c>
      <c r="F25" t="s">
        <v>21</v>
      </c>
      <c r="G25" s="13">
        <v>0.45833333333333331</v>
      </c>
      <c r="H25" s="14" t="s">
        <v>117</v>
      </c>
      <c r="I25" s="16">
        <v>2</v>
      </c>
      <c r="J25" s="16">
        <v>0</v>
      </c>
      <c r="K25" s="16">
        <v>0</v>
      </c>
      <c r="L25" s="16">
        <f t="shared" si="7"/>
        <v>2</v>
      </c>
      <c r="M25" s="20">
        <f t="shared" si="8"/>
        <v>1.5591016456317869E-5</v>
      </c>
      <c r="N25" s="16">
        <v>2</v>
      </c>
      <c r="O25" s="16">
        <v>0</v>
      </c>
      <c r="P25" s="16">
        <v>0</v>
      </c>
      <c r="Q25" s="16">
        <f t="shared" si="1"/>
        <v>2</v>
      </c>
      <c r="R25" s="19">
        <f t="shared" si="10"/>
        <v>1.5591016456317869E-5</v>
      </c>
      <c r="S25" s="17">
        <f t="shared" ref="S25" si="13">(Q25-L25)/Q25</f>
        <v>0</v>
      </c>
    </row>
    <row r="26" spans="1:19" x14ac:dyDescent="0.3">
      <c r="A26" s="5">
        <v>45798</v>
      </c>
      <c r="B26">
        <v>4</v>
      </c>
      <c r="C26" t="s">
        <v>19</v>
      </c>
      <c r="D26" s="16">
        <v>128272</v>
      </c>
      <c r="E26" t="s">
        <v>20</v>
      </c>
      <c r="F26" t="s">
        <v>21</v>
      </c>
      <c r="G26" s="13">
        <v>0.41666666666666669</v>
      </c>
      <c r="H26" s="6" t="s">
        <v>118</v>
      </c>
      <c r="I26" s="16">
        <v>8</v>
      </c>
      <c r="J26" s="16">
        <v>2</v>
      </c>
      <c r="K26" s="16">
        <v>0</v>
      </c>
      <c r="L26" s="16">
        <f t="shared" si="7"/>
        <v>10</v>
      </c>
      <c r="M26" s="20">
        <f t="shared" si="8"/>
        <v>7.7959336410128477E-5</v>
      </c>
      <c r="N26" s="16">
        <v>9</v>
      </c>
      <c r="O26" s="16">
        <v>2</v>
      </c>
      <c r="P26" s="16">
        <v>2</v>
      </c>
      <c r="Q26" s="16">
        <f t="shared" si="1"/>
        <v>13</v>
      </c>
      <c r="R26" s="19">
        <f t="shared" ref="R26:R27" si="14">Q26/D26</f>
        <v>1.0134713733316702E-4</v>
      </c>
      <c r="S26" s="17">
        <f t="shared" ref="S26:S27" si="15">(Q26-L26)/Q26</f>
        <v>0.23076923076923078</v>
      </c>
    </row>
    <row r="27" spans="1:19" x14ac:dyDescent="0.3">
      <c r="A27" s="5">
        <v>45799</v>
      </c>
      <c r="B27">
        <v>4</v>
      </c>
      <c r="C27" t="s">
        <v>19</v>
      </c>
      <c r="D27" s="16">
        <v>128263</v>
      </c>
      <c r="E27" t="s">
        <v>23</v>
      </c>
      <c r="F27" t="s">
        <v>24</v>
      </c>
      <c r="G27" s="13">
        <v>0.83333333333333337</v>
      </c>
      <c r="H27" s="14" t="s">
        <v>119</v>
      </c>
      <c r="I27" s="16">
        <v>6</v>
      </c>
      <c r="J27" s="16">
        <v>0</v>
      </c>
      <c r="K27" s="16">
        <v>1</v>
      </c>
      <c r="L27" s="16">
        <f t="shared" si="7"/>
        <v>7</v>
      </c>
      <c r="M27" s="20">
        <f t="shared" si="8"/>
        <v>5.4575364680383275E-5</v>
      </c>
      <c r="N27" s="16">
        <v>7</v>
      </c>
      <c r="O27" s="16">
        <v>0</v>
      </c>
      <c r="P27" s="16">
        <v>2</v>
      </c>
      <c r="Q27" s="16">
        <f t="shared" si="1"/>
        <v>9</v>
      </c>
      <c r="R27" s="19">
        <f t="shared" si="14"/>
        <v>7.0168326017635641E-5</v>
      </c>
      <c r="S27" s="17">
        <f t="shared" si="15"/>
        <v>0.22222222222222221</v>
      </c>
    </row>
    <row r="28" spans="1:19" x14ac:dyDescent="0.3">
      <c r="A28" s="5">
        <v>45800</v>
      </c>
      <c r="B28">
        <v>4</v>
      </c>
      <c r="C28" t="s">
        <v>19</v>
      </c>
      <c r="D28" s="16">
        <v>128298</v>
      </c>
      <c r="E28" t="s">
        <v>23</v>
      </c>
      <c r="F28" t="s">
        <v>24</v>
      </c>
      <c r="G28" s="13">
        <v>0.54166666666666663</v>
      </c>
      <c r="H28" s="6" t="s">
        <v>120</v>
      </c>
      <c r="I28" s="16">
        <v>6</v>
      </c>
      <c r="J28" s="16">
        <v>1</v>
      </c>
      <c r="K28" s="16">
        <v>0</v>
      </c>
      <c r="L28" s="16">
        <f t="shared" si="7"/>
        <v>7</v>
      </c>
      <c r="M28" s="20">
        <f t="shared" si="8"/>
        <v>5.4560476390902427E-5</v>
      </c>
      <c r="N28" s="16">
        <v>7</v>
      </c>
      <c r="O28" s="16">
        <v>1</v>
      </c>
      <c r="P28" s="16">
        <v>0</v>
      </c>
      <c r="Q28" s="16">
        <f t="shared" si="1"/>
        <v>8</v>
      </c>
      <c r="R28" s="19">
        <f t="shared" ref="R28" si="16">Q28/D28</f>
        <v>6.2354830161031355E-5</v>
      </c>
      <c r="S28" s="17">
        <f t="shared" ref="S28" si="17">(Q28-L28)/Q28</f>
        <v>0.125</v>
      </c>
    </row>
    <row r="29" spans="1:19" x14ac:dyDescent="0.3">
      <c r="A29" s="5">
        <v>45801</v>
      </c>
      <c r="B29">
        <v>4</v>
      </c>
      <c r="C29" t="s">
        <v>19</v>
      </c>
      <c r="D29" s="16">
        <v>128301</v>
      </c>
      <c r="E29" t="s">
        <v>23</v>
      </c>
      <c r="F29" t="s">
        <v>24</v>
      </c>
      <c r="G29" s="13">
        <v>0.5</v>
      </c>
      <c r="H29" s="6" t="s">
        <v>121</v>
      </c>
      <c r="I29" s="16">
        <v>8</v>
      </c>
      <c r="J29" s="16">
        <v>1</v>
      </c>
      <c r="K29" s="16">
        <v>0</v>
      </c>
      <c r="L29" s="16">
        <f t="shared" si="7"/>
        <v>9</v>
      </c>
      <c r="M29" s="20">
        <f t="shared" si="8"/>
        <v>7.0147543666845935E-5</v>
      </c>
      <c r="N29" s="16">
        <v>8</v>
      </c>
      <c r="O29" s="16">
        <v>1</v>
      </c>
      <c r="P29" s="16">
        <v>0</v>
      </c>
      <c r="Q29" s="16">
        <f t="shared" si="1"/>
        <v>9</v>
      </c>
      <c r="R29" s="19">
        <f t="shared" ref="R29" si="18">Q29/D29</f>
        <v>7.0147543666845935E-5</v>
      </c>
      <c r="S29" s="17">
        <f t="shared" ref="S29" si="19">(Q29-L29)/Q29</f>
        <v>0</v>
      </c>
    </row>
    <row r="30" spans="1:19" x14ac:dyDescent="0.3">
      <c r="A30" s="5">
        <v>45803</v>
      </c>
      <c r="B30">
        <v>5</v>
      </c>
      <c r="C30" t="s">
        <v>19</v>
      </c>
      <c r="D30" s="16">
        <v>128291</v>
      </c>
      <c r="E30" t="s">
        <v>23</v>
      </c>
      <c r="F30" t="s">
        <v>24</v>
      </c>
      <c r="G30" s="13">
        <v>0.54166666666666663</v>
      </c>
      <c r="H30" s="6" t="s">
        <v>122</v>
      </c>
      <c r="I30" s="16">
        <v>7</v>
      </c>
      <c r="J30" s="16">
        <v>1</v>
      </c>
      <c r="K30" s="16">
        <v>0</v>
      </c>
      <c r="L30" s="16">
        <f t="shared" si="7"/>
        <v>8</v>
      </c>
      <c r="M30" s="20">
        <f t="shared" si="8"/>
        <v>6.2358232455901033E-5</v>
      </c>
      <c r="N30" s="16">
        <v>13</v>
      </c>
      <c r="O30" s="16">
        <v>1</v>
      </c>
      <c r="P30" s="16">
        <v>0</v>
      </c>
      <c r="Q30" s="16">
        <f t="shared" si="1"/>
        <v>14</v>
      </c>
      <c r="R30" s="19">
        <f t="shared" ref="R30" si="20">Q30/D30</f>
        <v>1.0912690679782682E-4</v>
      </c>
      <c r="S30" s="17">
        <f t="shared" ref="S30" si="21">(Q30-L30)/Q30</f>
        <v>0.42857142857142855</v>
      </c>
    </row>
    <row r="31" spans="1:19" x14ac:dyDescent="0.3">
      <c r="A31" s="5">
        <v>45804</v>
      </c>
      <c r="B31">
        <v>5</v>
      </c>
      <c r="C31" t="s">
        <v>19</v>
      </c>
      <c r="D31" s="16">
        <v>128289</v>
      </c>
      <c r="E31" t="s">
        <v>20</v>
      </c>
      <c r="F31" t="s">
        <v>21</v>
      </c>
      <c r="G31" s="13">
        <v>0.54166666666666663</v>
      </c>
      <c r="H31" s="6" t="s">
        <v>123</v>
      </c>
      <c r="I31" s="16">
        <v>3</v>
      </c>
      <c r="J31" s="16">
        <v>1</v>
      </c>
      <c r="K31" s="16">
        <v>0</v>
      </c>
      <c r="L31" s="16">
        <f t="shared" si="7"/>
        <v>4</v>
      </c>
      <c r="M31" s="20">
        <f t="shared" si="8"/>
        <v>3.1179602304172609E-5</v>
      </c>
      <c r="N31" s="16">
        <v>3</v>
      </c>
      <c r="O31" s="16">
        <v>1</v>
      </c>
      <c r="P31" s="16">
        <v>0</v>
      </c>
      <c r="Q31" s="16">
        <f t="shared" si="1"/>
        <v>4</v>
      </c>
      <c r="R31" s="19">
        <f t="shared" ref="R31" si="22">Q31/D31</f>
        <v>3.1179602304172609E-5</v>
      </c>
      <c r="S31" s="17">
        <f t="shared" ref="S31" si="23">(Q31-L31)/Q31</f>
        <v>0</v>
      </c>
    </row>
    <row r="32" spans="1:19" x14ac:dyDescent="0.3">
      <c r="A32" s="5">
        <v>45805</v>
      </c>
      <c r="B32">
        <v>5</v>
      </c>
      <c r="C32" t="s">
        <v>19</v>
      </c>
      <c r="D32" s="16">
        <v>128292</v>
      </c>
      <c r="E32" t="s">
        <v>23</v>
      </c>
      <c r="F32" t="s">
        <v>24</v>
      </c>
      <c r="G32" s="13">
        <v>0.58333333333333337</v>
      </c>
      <c r="H32" s="6" t="s">
        <v>124</v>
      </c>
      <c r="I32" s="16">
        <v>1</v>
      </c>
      <c r="J32" s="16">
        <v>0</v>
      </c>
      <c r="K32" s="16">
        <v>0</v>
      </c>
      <c r="L32" s="16">
        <f t="shared" si="7"/>
        <v>1</v>
      </c>
      <c r="M32" s="20">
        <f t="shared" si="8"/>
        <v>7.794718298880679E-6</v>
      </c>
      <c r="N32" s="16">
        <v>2</v>
      </c>
      <c r="O32" s="16">
        <v>0</v>
      </c>
      <c r="P32" s="16">
        <v>0</v>
      </c>
      <c r="Q32" s="16">
        <f t="shared" si="1"/>
        <v>2</v>
      </c>
      <c r="R32" s="19">
        <f t="shared" ref="R32" si="24">Q32/D32</f>
        <v>1.5589436597761358E-5</v>
      </c>
      <c r="S32" s="17">
        <f t="shared" ref="S32" si="25">(Q32-L32)/Q32</f>
        <v>0.5</v>
      </c>
    </row>
    <row r="33" spans="1:19" x14ac:dyDescent="0.3">
      <c r="A33" s="5">
        <v>45806</v>
      </c>
      <c r="B33">
        <v>5</v>
      </c>
      <c r="C33" t="s">
        <v>19</v>
      </c>
      <c r="D33" s="16">
        <v>128287</v>
      </c>
      <c r="E33" t="s">
        <v>23</v>
      </c>
      <c r="F33" t="s">
        <v>21</v>
      </c>
      <c r="G33" s="13">
        <v>0.54166666666666663</v>
      </c>
      <c r="H33" s="6" t="s">
        <v>125</v>
      </c>
      <c r="I33" s="16">
        <v>1</v>
      </c>
      <c r="J33" s="16">
        <v>1</v>
      </c>
      <c r="K33" s="16">
        <v>0</v>
      </c>
      <c r="L33" s="16">
        <f t="shared" si="7"/>
        <v>2</v>
      </c>
      <c r="M33" s="20">
        <f t="shared" si="8"/>
        <v>1.55900441977753E-5</v>
      </c>
      <c r="N33" s="16">
        <v>2</v>
      </c>
      <c r="O33" s="16">
        <v>1</v>
      </c>
      <c r="P33" s="16">
        <v>0</v>
      </c>
      <c r="Q33" s="16">
        <f t="shared" si="1"/>
        <v>3</v>
      </c>
      <c r="R33" s="19">
        <f t="shared" ref="R33" si="26">Q33/D33</f>
        <v>2.338506629666295E-5</v>
      </c>
      <c r="S33" s="17">
        <f t="shared" ref="S33" si="27">(Q33-L33)/Q33</f>
        <v>0.33333333333333331</v>
      </c>
    </row>
    <row r="34" spans="1:19" x14ac:dyDescent="0.3">
      <c r="A34" s="5">
        <v>45806</v>
      </c>
      <c r="B34">
        <v>5</v>
      </c>
      <c r="C34" t="s">
        <v>19</v>
      </c>
      <c r="D34" s="16">
        <v>128287</v>
      </c>
      <c r="E34" t="s">
        <v>20</v>
      </c>
      <c r="F34" t="s">
        <v>24</v>
      </c>
      <c r="G34" s="13">
        <v>0.75</v>
      </c>
      <c r="H34" s="6" t="s">
        <v>126</v>
      </c>
      <c r="I34" s="16">
        <v>1</v>
      </c>
      <c r="J34" s="16">
        <v>3</v>
      </c>
      <c r="K34" s="16">
        <v>0</v>
      </c>
      <c r="L34" s="16">
        <f t="shared" si="7"/>
        <v>4</v>
      </c>
      <c r="M34" s="20">
        <f t="shared" si="8"/>
        <v>3.11800883955506E-5</v>
      </c>
      <c r="N34" s="16">
        <v>1</v>
      </c>
      <c r="O34" s="16">
        <v>3</v>
      </c>
      <c r="P34" s="16">
        <v>0</v>
      </c>
      <c r="Q34" s="16">
        <f t="shared" si="1"/>
        <v>4</v>
      </c>
      <c r="R34" s="19">
        <f t="shared" ref="R34" si="28">Q34/D34</f>
        <v>3.11800883955506E-5</v>
      </c>
      <c r="S34" s="17">
        <f t="shared" ref="S34" si="29">(Q34-L34)/Q34</f>
        <v>0</v>
      </c>
    </row>
    <row r="35" spans="1:19" x14ac:dyDescent="0.3">
      <c r="A35" s="5">
        <v>45808</v>
      </c>
      <c r="B35">
        <v>5</v>
      </c>
      <c r="C35" t="s">
        <v>19</v>
      </c>
      <c r="D35" s="16">
        <v>128273</v>
      </c>
      <c r="E35" t="s">
        <v>20</v>
      </c>
      <c r="F35" t="s">
        <v>21</v>
      </c>
      <c r="G35" s="13">
        <v>0.45833333333333331</v>
      </c>
      <c r="H35" s="6" t="s">
        <v>127</v>
      </c>
      <c r="I35" s="16">
        <v>2</v>
      </c>
      <c r="J35" s="16">
        <v>1</v>
      </c>
      <c r="K35" s="16">
        <v>0</v>
      </c>
      <c r="L35" s="16">
        <f t="shared" si="7"/>
        <v>3</v>
      </c>
      <c r="M35" s="20">
        <f t="shared" si="8"/>
        <v>2.3387618594715956E-5</v>
      </c>
      <c r="N35" s="16">
        <v>2</v>
      </c>
      <c r="O35" s="16">
        <v>1</v>
      </c>
      <c r="P35" s="16">
        <v>0</v>
      </c>
      <c r="Q35" s="16">
        <f t="shared" si="1"/>
        <v>3</v>
      </c>
      <c r="R35" s="19">
        <f t="shared" ref="R35:R37" si="30">Q35/D35</f>
        <v>2.3387618594715956E-5</v>
      </c>
      <c r="S35" s="17">
        <f t="shared" ref="S35:S37" si="31">(Q35-L35)/Q35</f>
        <v>0</v>
      </c>
    </row>
    <row r="36" spans="1:19" x14ac:dyDescent="0.3">
      <c r="A36" s="5">
        <v>45808</v>
      </c>
      <c r="B36">
        <v>5</v>
      </c>
      <c r="C36" t="s">
        <v>19</v>
      </c>
      <c r="D36" s="16">
        <v>128273</v>
      </c>
      <c r="E36" t="s">
        <v>20</v>
      </c>
      <c r="F36" t="s">
        <v>21</v>
      </c>
      <c r="G36" s="13">
        <v>0.45833333333333331</v>
      </c>
      <c r="H36" s="6" t="s">
        <v>128</v>
      </c>
      <c r="I36" s="16">
        <v>3</v>
      </c>
      <c r="J36" s="16">
        <v>1</v>
      </c>
      <c r="K36" s="16">
        <v>0</v>
      </c>
      <c r="L36" s="16">
        <f t="shared" si="7"/>
        <v>4</v>
      </c>
      <c r="M36" s="20">
        <f t="shared" si="8"/>
        <v>3.1183491459621279E-5</v>
      </c>
      <c r="N36" s="16">
        <v>4</v>
      </c>
      <c r="O36" s="16">
        <v>1</v>
      </c>
      <c r="P36" s="16">
        <v>0</v>
      </c>
      <c r="Q36" s="16">
        <f t="shared" si="1"/>
        <v>5</v>
      </c>
      <c r="R36" s="19">
        <f t="shared" si="30"/>
        <v>3.8979364324526596E-5</v>
      </c>
      <c r="S36" s="17">
        <f t="shared" si="31"/>
        <v>0.2</v>
      </c>
    </row>
    <row r="37" spans="1:19" x14ac:dyDescent="0.3">
      <c r="A37" s="5">
        <v>45808</v>
      </c>
      <c r="B37">
        <v>5</v>
      </c>
      <c r="C37" t="s">
        <v>19</v>
      </c>
      <c r="D37" s="16">
        <v>128270</v>
      </c>
      <c r="E37" t="s">
        <v>23</v>
      </c>
      <c r="F37" t="s">
        <v>24</v>
      </c>
      <c r="G37" s="13">
        <v>0.875</v>
      </c>
      <c r="H37" s="6" t="s">
        <v>129</v>
      </c>
      <c r="I37" s="16">
        <v>7</v>
      </c>
      <c r="J37" s="16">
        <v>2</v>
      </c>
      <c r="K37" s="16">
        <v>0</v>
      </c>
      <c r="L37" s="16">
        <f t="shared" si="7"/>
        <v>9</v>
      </c>
      <c r="M37" s="20">
        <f t="shared" si="8"/>
        <v>7.016449676463709E-5</v>
      </c>
      <c r="N37" s="16">
        <v>7</v>
      </c>
      <c r="O37" s="16">
        <v>3</v>
      </c>
      <c r="P37" s="16">
        <v>0</v>
      </c>
      <c r="Q37" s="16">
        <f t="shared" si="1"/>
        <v>10</v>
      </c>
      <c r="R37" s="19">
        <f t="shared" si="30"/>
        <v>7.7960551960707885E-5</v>
      </c>
      <c r="S37" s="17">
        <f t="shared" si="31"/>
        <v>0.1</v>
      </c>
    </row>
    <row r="38" spans="1:19" x14ac:dyDescent="0.3">
      <c r="A38" s="5">
        <v>45811</v>
      </c>
      <c r="B38">
        <v>6</v>
      </c>
      <c r="C38" t="s">
        <v>70</v>
      </c>
      <c r="D38" s="16">
        <v>128260</v>
      </c>
      <c r="E38" t="s">
        <v>23</v>
      </c>
      <c r="F38" t="s">
        <v>24</v>
      </c>
      <c r="G38" s="13">
        <v>0.45833333333333331</v>
      </c>
      <c r="H38" s="6" t="s">
        <v>130</v>
      </c>
      <c r="I38" s="16">
        <v>0</v>
      </c>
      <c r="J38" s="16">
        <v>0</v>
      </c>
      <c r="K38" s="16">
        <v>0</v>
      </c>
      <c r="L38" s="16">
        <f t="shared" si="7"/>
        <v>0</v>
      </c>
      <c r="M38" s="20">
        <f t="shared" si="8"/>
        <v>0</v>
      </c>
      <c r="N38" s="16">
        <v>1</v>
      </c>
      <c r="O38" s="16">
        <v>0</v>
      </c>
      <c r="P38" s="16">
        <v>0</v>
      </c>
      <c r="Q38" s="16">
        <f t="shared" si="1"/>
        <v>1</v>
      </c>
      <c r="R38" s="19">
        <f t="shared" ref="R38:R39" si="32">Q38/D38</f>
        <v>7.7966630282239203E-6</v>
      </c>
      <c r="S38" s="17">
        <f t="shared" ref="S38:S39" si="33">(Q38-L38)/Q38</f>
        <v>1</v>
      </c>
    </row>
    <row r="39" spans="1:19" x14ac:dyDescent="0.3">
      <c r="A39" s="5">
        <v>45811</v>
      </c>
      <c r="B39">
        <v>6</v>
      </c>
      <c r="C39" t="s">
        <v>70</v>
      </c>
      <c r="D39" s="16">
        <v>128260</v>
      </c>
      <c r="E39" t="s">
        <v>23</v>
      </c>
      <c r="F39" t="s">
        <v>24</v>
      </c>
      <c r="G39" s="13">
        <v>0.54166666666666663</v>
      </c>
      <c r="H39" s="6" t="s">
        <v>131</v>
      </c>
      <c r="I39" s="16">
        <v>2</v>
      </c>
      <c r="J39" s="16">
        <v>0</v>
      </c>
      <c r="K39" s="16">
        <v>0</v>
      </c>
      <c r="L39" s="16">
        <f t="shared" si="7"/>
        <v>2</v>
      </c>
      <c r="M39" s="20">
        <f t="shared" si="8"/>
        <v>1.5593326056447841E-5</v>
      </c>
      <c r="N39" s="16">
        <v>3</v>
      </c>
      <c r="O39" s="16">
        <v>0</v>
      </c>
      <c r="P39" s="16">
        <v>0</v>
      </c>
      <c r="Q39" s="16">
        <f t="shared" si="1"/>
        <v>3</v>
      </c>
      <c r="R39" s="19">
        <f t="shared" si="32"/>
        <v>2.3389989084671759E-5</v>
      </c>
      <c r="S39" s="17">
        <f t="shared" si="33"/>
        <v>0.33333333333333331</v>
      </c>
    </row>
    <row r="40" spans="1:19" x14ac:dyDescent="0.3">
      <c r="A40" s="5">
        <v>45811</v>
      </c>
      <c r="B40">
        <v>6</v>
      </c>
      <c r="C40" t="s">
        <v>70</v>
      </c>
      <c r="D40" s="16">
        <v>128260</v>
      </c>
      <c r="E40" t="s">
        <v>23</v>
      </c>
      <c r="F40" t="s">
        <v>24</v>
      </c>
      <c r="G40" s="13">
        <v>0.70833333333333337</v>
      </c>
      <c r="H40" s="6" t="s">
        <v>132</v>
      </c>
      <c r="I40" s="16">
        <v>6</v>
      </c>
      <c r="J40" s="16">
        <v>0</v>
      </c>
      <c r="K40" s="16">
        <v>0</v>
      </c>
      <c r="L40" s="16">
        <f t="shared" si="7"/>
        <v>6</v>
      </c>
      <c r="M40" s="20">
        <f t="shared" si="8"/>
        <v>4.6779978169343519E-5</v>
      </c>
      <c r="N40" s="16">
        <v>11</v>
      </c>
      <c r="O40" s="16">
        <v>0</v>
      </c>
      <c r="P40" s="16">
        <v>1</v>
      </c>
      <c r="Q40" s="16">
        <f t="shared" si="1"/>
        <v>12</v>
      </c>
      <c r="R40" s="19">
        <f t="shared" ref="R40" si="34">Q40/D40</f>
        <v>9.3559956338687037E-5</v>
      </c>
      <c r="S40" s="17">
        <f t="shared" ref="S40" si="35">(Q40-L40)/Q40</f>
        <v>0.5</v>
      </c>
    </row>
    <row r="41" spans="1:19" x14ac:dyDescent="0.3">
      <c r="A41" s="5">
        <v>45817</v>
      </c>
      <c r="B41">
        <v>7</v>
      </c>
      <c r="C41" t="s">
        <v>70</v>
      </c>
      <c r="D41" s="16">
        <v>128242</v>
      </c>
      <c r="E41" t="s">
        <v>20</v>
      </c>
      <c r="F41" t="s">
        <v>21</v>
      </c>
      <c r="G41" s="13">
        <v>0.70833333333333337</v>
      </c>
      <c r="H41" s="14" t="s">
        <v>133</v>
      </c>
      <c r="I41" s="16">
        <v>5</v>
      </c>
      <c r="J41" s="16">
        <v>2</v>
      </c>
      <c r="K41" s="16">
        <v>0</v>
      </c>
      <c r="L41" s="16">
        <f t="shared" si="7"/>
        <v>7</v>
      </c>
      <c r="M41" s="20">
        <f t="shared" si="8"/>
        <v>5.458430155487282E-5</v>
      </c>
      <c r="N41" s="16">
        <v>5</v>
      </c>
      <c r="O41" s="16">
        <v>2</v>
      </c>
      <c r="P41" s="16">
        <v>0</v>
      </c>
      <c r="Q41" s="16">
        <f t="shared" si="1"/>
        <v>7</v>
      </c>
      <c r="R41" s="19">
        <f t="shared" ref="R41" si="36">Q41/D41</f>
        <v>5.458430155487282E-5</v>
      </c>
      <c r="S41" s="17">
        <f t="shared" ref="S41" si="37">(Q41-L41)/Q41</f>
        <v>0</v>
      </c>
    </row>
    <row r="42" spans="1:19" x14ac:dyDescent="0.3">
      <c r="A42" s="5">
        <v>45818</v>
      </c>
      <c r="B42">
        <v>7</v>
      </c>
      <c r="C42" t="s">
        <v>70</v>
      </c>
      <c r="D42" s="16">
        <v>128238</v>
      </c>
      <c r="E42" t="s">
        <v>23</v>
      </c>
      <c r="F42" t="s">
        <v>24</v>
      </c>
      <c r="G42" s="13">
        <v>0.70833333333333337</v>
      </c>
      <c r="H42" s="6" t="s">
        <v>134</v>
      </c>
      <c r="I42" s="16">
        <v>7</v>
      </c>
      <c r="J42" s="16">
        <v>2</v>
      </c>
      <c r="K42" s="16">
        <v>0</v>
      </c>
      <c r="L42" s="16">
        <f t="shared" si="7"/>
        <v>9</v>
      </c>
      <c r="M42" s="20">
        <f t="shared" si="8"/>
        <v>7.0182005333832402E-5</v>
      </c>
      <c r="N42" s="16">
        <v>7</v>
      </c>
      <c r="O42" s="16">
        <v>2</v>
      </c>
      <c r="P42" s="16">
        <v>0</v>
      </c>
      <c r="Q42" s="16">
        <f t="shared" si="1"/>
        <v>9</v>
      </c>
      <c r="R42" s="19">
        <f t="shared" ref="R42" si="38">Q42/D42</f>
        <v>7.0182005333832402E-5</v>
      </c>
      <c r="S42" s="17">
        <f t="shared" ref="S42" si="39">(Q42-L42)/Q42</f>
        <v>0</v>
      </c>
    </row>
    <row r="43" spans="1:19" x14ac:dyDescent="0.3">
      <c r="A43" s="5">
        <v>45819</v>
      </c>
      <c r="B43">
        <v>7</v>
      </c>
      <c r="C43" t="s">
        <v>70</v>
      </c>
      <c r="D43" s="16">
        <v>128233</v>
      </c>
      <c r="E43" t="s">
        <v>20</v>
      </c>
      <c r="F43" t="s">
        <v>21</v>
      </c>
      <c r="G43" s="13">
        <v>0.5</v>
      </c>
      <c r="H43" s="6" t="s">
        <v>135</v>
      </c>
      <c r="I43" s="16">
        <v>5</v>
      </c>
      <c r="J43" s="16">
        <v>1</v>
      </c>
      <c r="K43" s="16">
        <v>0</v>
      </c>
      <c r="L43" s="16">
        <f t="shared" ref="L43:L44" si="40">I43+J43+K43</f>
        <v>6</v>
      </c>
      <c r="M43" s="20">
        <f t="shared" ref="M43:M44" si="41">(L43/D43)</f>
        <v>4.6789827891416407E-5</v>
      </c>
      <c r="N43" s="16">
        <v>7</v>
      </c>
      <c r="O43" s="16">
        <v>1</v>
      </c>
      <c r="P43" s="16">
        <v>0</v>
      </c>
      <c r="Q43" s="16">
        <f t="shared" si="1"/>
        <v>8</v>
      </c>
      <c r="R43" s="19">
        <f t="shared" ref="R43" si="42">Q43/D43</f>
        <v>6.238643718855521E-5</v>
      </c>
      <c r="S43" s="17">
        <f t="shared" ref="S43" si="43">(Q43-L43)/Q43</f>
        <v>0.25</v>
      </c>
    </row>
    <row r="44" spans="1:19" x14ac:dyDescent="0.3">
      <c r="A44" s="5">
        <v>45821</v>
      </c>
      <c r="B44">
        <v>7</v>
      </c>
      <c r="C44" t="s">
        <v>70</v>
      </c>
      <c r="D44" s="16">
        <v>128224</v>
      </c>
      <c r="E44" t="s">
        <v>23</v>
      </c>
      <c r="F44" t="s">
        <v>24</v>
      </c>
      <c r="G44" s="13">
        <v>0.41666666666666669</v>
      </c>
      <c r="H44" s="6" t="s">
        <v>136</v>
      </c>
      <c r="I44" s="16">
        <v>5</v>
      </c>
      <c r="J44" s="16">
        <v>0</v>
      </c>
      <c r="K44" s="16">
        <v>0</v>
      </c>
      <c r="L44" s="16">
        <f t="shared" si="40"/>
        <v>5</v>
      </c>
      <c r="M44" s="20">
        <f t="shared" si="41"/>
        <v>3.8994260044921387E-5</v>
      </c>
      <c r="N44" s="16">
        <v>5</v>
      </c>
      <c r="O44" s="16">
        <v>1</v>
      </c>
      <c r="P44" s="16">
        <v>0</v>
      </c>
      <c r="Q44" s="16">
        <f t="shared" si="1"/>
        <v>6</v>
      </c>
      <c r="R44" s="19">
        <f t="shared" ref="R44" si="44">Q44/D44</f>
        <v>4.6793112053905662E-5</v>
      </c>
      <c r="S44" s="17">
        <f t="shared" ref="S44" si="45">(Q44-L44)/Q44</f>
        <v>0.16666666666666666</v>
      </c>
    </row>
    <row r="45" spans="1:19" x14ac:dyDescent="0.3">
      <c r="A45" s="5">
        <v>45822</v>
      </c>
      <c r="B45">
        <v>7</v>
      </c>
      <c r="C45" t="s">
        <v>70</v>
      </c>
      <c r="D45" s="16">
        <v>128216</v>
      </c>
      <c r="E45" t="s">
        <v>23</v>
      </c>
      <c r="F45" t="s">
        <v>24</v>
      </c>
      <c r="G45" s="13">
        <v>0.75</v>
      </c>
      <c r="H45" s="6" t="s">
        <v>137</v>
      </c>
      <c r="I45" s="16">
        <v>4</v>
      </c>
      <c r="J45" s="16">
        <v>0</v>
      </c>
      <c r="K45" s="16">
        <v>0</v>
      </c>
      <c r="L45" s="16">
        <f t="shared" ref="L45" si="46">I45+J45+K45</f>
        <v>4</v>
      </c>
      <c r="M45" s="20">
        <f t="shared" ref="M45" si="47">(L45/D45)</f>
        <v>3.1197354464341423E-5</v>
      </c>
      <c r="N45" s="16">
        <v>6</v>
      </c>
      <c r="O45" s="16">
        <v>0</v>
      </c>
      <c r="P45" s="16">
        <v>0</v>
      </c>
      <c r="Q45" s="16">
        <f t="shared" si="1"/>
        <v>6</v>
      </c>
      <c r="R45" s="19">
        <f t="shared" ref="R45" si="48">Q45/D45</f>
        <v>4.6796031696512138E-5</v>
      </c>
      <c r="S45" s="17">
        <f t="shared" ref="S45" si="49">(Q45-L45)/Q45</f>
        <v>0.33333333333333331</v>
      </c>
    </row>
    <row r="46" spans="1:19" x14ac:dyDescent="0.3">
      <c r="A46" s="5">
        <v>45823</v>
      </c>
      <c r="B46">
        <v>7</v>
      </c>
      <c r="C46" t="s">
        <v>70</v>
      </c>
      <c r="D46" s="16">
        <v>128212</v>
      </c>
      <c r="E46" t="s">
        <v>20</v>
      </c>
      <c r="F46" t="s">
        <v>21</v>
      </c>
      <c r="G46" s="13">
        <v>0.41666666666666669</v>
      </c>
      <c r="H46" s="6" t="s">
        <v>138</v>
      </c>
      <c r="I46" s="16">
        <v>4</v>
      </c>
      <c r="J46" s="16">
        <v>1</v>
      </c>
      <c r="K46" s="16">
        <v>0</v>
      </c>
      <c r="L46" s="16">
        <f t="shared" ref="L46" si="50">I46+J46+K46</f>
        <v>5</v>
      </c>
      <c r="M46" s="20">
        <f t="shared" ref="M46" si="51">(L46/D46)</f>
        <v>3.8997909712039436E-5</v>
      </c>
      <c r="N46" s="16">
        <v>4</v>
      </c>
      <c r="O46" s="16">
        <v>1</v>
      </c>
      <c r="P46" s="16">
        <v>0</v>
      </c>
      <c r="Q46" s="16">
        <f t="shared" si="1"/>
        <v>5</v>
      </c>
      <c r="R46" s="19">
        <f t="shared" ref="R46" si="52">Q46/D46</f>
        <v>3.8997909712039436E-5</v>
      </c>
      <c r="S46" s="17">
        <f t="shared" ref="S46" si="53">(Q46-L46)/Q46</f>
        <v>0</v>
      </c>
    </row>
    <row r="47" spans="1:19" x14ac:dyDescent="0.3">
      <c r="A47" s="5">
        <v>45824</v>
      </c>
      <c r="B47">
        <v>8</v>
      </c>
      <c r="C47" t="s">
        <v>70</v>
      </c>
      <c r="D47" s="16">
        <v>128211</v>
      </c>
      <c r="E47" t="s">
        <v>23</v>
      </c>
      <c r="F47" t="s">
        <v>24</v>
      </c>
      <c r="G47" s="13">
        <v>0.75</v>
      </c>
      <c r="H47" s="6" t="s">
        <v>139</v>
      </c>
      <c r="I47" s="16">
        <v>7</v>
      </c>
      <c r="J47" s="16">
        <v>0</v>
      </c>
      <c r="K47" s="16">
        <v>0</v>
      </c>
      <c r="L47" s="16">
        <f t="shared" ref="L47" si="54">I47+J47+K47</f>
        <v>7</v>
      </c>
      <c r="M47" s="20">
        <f t="shared" ref="M47" si="55">(L47/D47)</f>
        <v>5.45974994345259E-5</v>
      </c>
      <c r="N47" s="16">
        <v>7</v>
      </c>
      <c r="O47" s="16">
        <v>0</v>
      </c>
      <c r="P47" s="16">
        <v>0</v>
      </c>
      <c r="Q47" s="16">
        <f t="shared" si="1"/>
        <v>7</v>
      </c>
      <c r="R47" s="19">
        <f t="shared" ref="R47" si="56">Q47/D47</f>
        <v>5.45974994345259E-5</v>
      </c>
      <c r="S47" s="17">
        <f t="shared" ref="S47" si="57">(Q47-L47)/Q47</f>
        <v>0</v>
      </c>
    </row>
    <row r="48" spans="1:19" x14ac:dyDescent="0.3">
      <c r="A48" s="5">
        <v>45825</v>
      </c>
      <c r="B48">
        <v>8</v>
      </c>
      <c r="C48" t="s">
        <v>70</v>
      </c>
      <c r="D48" s="16">
        <v>128205</v>
      </c>
      <c r="E48" t="s">
        <v>20</v>
      </c>
      <c r="F48" t="s">
        <v>21</v>
      </c>
      <c r="G48" s="13">
        <v>0.625</v>
      </c>
      <c r="H48" s="6" t="s">
        <v>140</v>
      </c>
      <c r="I48" s="16">
        <v>7</v>
      </c>
      <c r="J48" s="16">
        <v>1</v>
      </c>
      <c r="K48" s="16">
        <v>0</v>
      </c>
      <c r="L48" s="16">
        <f t="shared" ref="L48" si="58">I48+J48+K48</f>
        <v>8</v>
      </c>
      <c r="M48" s="20">
        <f t="shared" ref="M48" si="59">(L48/D48)</f>
        <v>6.2400062400062397E-5</v>
      </c>
      <c r="N48" s="16">
        <v>7</v>
      </c>
      <c r="O48" s="16">
        <v>1</v>
      </c>
      <c r="P48" s="16">
        <v>0</v>
      </c>
      <c r="Q48" s="16">
        <f t="shared" si="1"/>
        <v>8</v>
      </c>
      <c r="R48" s="19">
        <f t="shared" ref="R48" si="60">Q48/D48</f>
        <v>6.2400062400062397E-5</v>
      </c>
      <c r="S48" s="17">
        <f t="shared" ref="S48" si="61">(Q48-L48)/Q48</f>
        <v>0</v>
      </c>
    </row>
    <row r="49" spans="1:19" x14ac:dyDescent="0.3">
      <c r="A49" s="5">
        <v>45828</v>
      </c>
      <c r="B49">
        <v>8</v>
      </c>
      <c r="C49" t="s">
        <v>70</v>
      </c>
      <c r="D49" s="16">
        <v>128194</v>
      </c>
      <c r="E49" t="s">
        <v>23</v>
      </c>
      <c r="F49" t="s">
        <v>24</v>
      </c>
      <c r="G49" s="13">
        <v>0.83333333333333337</v>
      </c>
      <c r="H49" s="6" t="s">
        <v>141</v>
      </c>
      <c r="I49" s="16">
        <v>2</v>
      </c>
      <c r="J49" s="16">
        <v>0</v>
      </c>
      <c r="K49" s="16">
        <v>0</v>
      </c>
      <c r="L49" s="16">
        <f t="shared" ref="L49" si="62">I49+J49+K49</f>
        <v>2</v>
      </c>
      <c r="M49" s="20">
        <f t="shared" ref="M49" si="63">(L49/D49)</f>
        <v>1.5601354197544347E-5</v>
      </c>
      <c r="N49" s="16">
        <v>2</v>
      </c>
      <c r="O49" s="16">
        <v>0</v>
      </c>
      <c r="P49" s="16">
        <v>1</v>
      </c>
      <c r="Q49" s="16">
        <f t="shared" si="1"/>
        <v>3</v>
      </c>
      <c r="R49" s="19">
        <f t="shared" ref="R49" si="64">Q49/D49</f>
        <v>2.3402031296316522E-5</v>
      </c>
      <c r="S49" s="17">
        <f t="shared" ref="S49" si="65">(Q49-L49)/Q49</f>
        <v>0.33333333333333331</v>
      </c>
    </row>
    <row r="50" spans="1:19" x14ac:dyDescent="0.3">
      <c r="A50" s="5">
        <v>45832</v>
      </c>
      <c r="B50">
        <v>9</v>
      </c>
      <c r="C50" t="s">
        <v>70</v>
      </c>
      <c r="D50" s="16">
        <v>128173</v>
      </c>
      <c r="E50" t="s">
        <v>23</v>
      </c>
      <c r="F50" t="s">
        <v>24</v>
      </c>
      <c r="G50" s="13">
        <v>0.54166666666666663</v>
      </c>
      <c r="H50" s="6" t="s">
        <v>142</v>
      </c>
      <c r="I50" s="16">
        <v>11</v>
      </c>
      <c r="J50" s="16">
        <v>2</v>
      </c>
      <c r="K50" s="16">
        <v>0</v>
      </c>
      <c r="L50" s="16">
        <f t="shared" ref="L50:L53" si="66">I50+J50+K50</f>
        <v>13</v>
      </c>
      <c r="M50" s="20">
        <f t="shared" ref="M50:M53" si="67">(L50/D50)</f>
        <v>1.0142541720955271E-4</v>
      </c>
      <c r="N50" s="16">
        <v>12</v>
      </c>
      <c r="O50" s="16">
        <v>3</v>
      </c>
      <c r="P50" s="16">
        <v>0</v>
      </c>
      <c r="Q50" s="16">
        <f t="shared" si="1"/>
        <v>15</v>
      </c>
      <c r="R50" s="19">
        <f t="shared" ref="R50" si="68">Q50/D50</f>
        <v>1.1702932754948389E-4</v>
      </c>
      <c r="S50" s="17">
        <f t="shared" ref="S50" si="69">(Q50-L50)/Q50</f>
        <v>0.13333333333333333</v>
      </c>
    </row>
    <row r="51" spans="1:19" x14ac:dyDescent="0.3">
      <c r="A51" s="5">
        <v>45832</v>
      </c>
      <c r="B51">
        <v>9</v>
      </c>
      <c r="C51" t="s">
        <v>70</v>
      </c>
      <c r="D51" s="16">
        <v>128173</v>
      </c>
      <c r="E51" t="s">
        <v>23</v>
      </c>
      <c r="F51" t="s">
        <v>24</v>
      </c>
      <c r="G51" s="13">
        <v>0.625</v>
      </c>
      <c r="H51" s="6" t="s">
        <v>143</v>
      </c>
      <c r="I51" s="16">
        <v>5</v>
      </c>
      <c r="J51" s="16">
        <v>3</v>
      </c>
      <c r="K51" s="16">
        <v>0</v>
      </c>
      <c r="L51" s="16">
        <f t="shared" si="66"/>
        <v>8</v>
      </c>
      <c r="M51" s="20">
        <f t="shared" si="67"/>
        <v>6.2415641359724747E-5</v>
      </c>
      <c r="N51" s="16">
        <v>6</v>
      </c>
      <c r="O51" s="16">
        <v>3</v>
      </c>
      <c r="P51" s="16">
        <v>0</v>
      </c>
      <c r="Q51" s="16">
        <f t="shared" si="1"/>
        <v>9</v>
      </c>
      <c r="R51" s="19">
        <f t="shared" ref="R51" si="70">Q51/D51</f>
        <v>7.0217596529690345E-5</v>
      </c>
      <c r="S51" s="17">
        <f t="shared" ref="S51" si="71">(Q51-L51)/Q51</f>
        <v>0.1111111111111111</v>
      </c>
    </row>
    <row r="52" spans="1:19" x14ac:dyDescent="0.3">
      <c r="A52" s="5">
        <v>45833</v>
      </c>
      <c r="B52">
        <v>9</v>
      </c>
      <c r="C52" t="s">
        <v>70</v>
      </c>
      <c r="D52" s="16">
        <v>128165</v>
      </c>
      <c r="E52" t="s">
        <v>20</v>
      </c>
      <c r="F52" t="s">
        <v>21</v>
      </c>
      <c r="G52" s="13">
        <v>0.45833333333333331</v>
      </c>
      <c r="H52" s="6" t="s">
        <v>144</v>
      </c>
      <c r="I52" s="16">
        <v>7</v>
      </c>
      <c r="J52" s="16">
        <v>1</v>
      </c>
      <c r="K52" s="16">
        <v>1</v>
      </c>
      <c r="L52" s="16">
        <f t="shared" si="66"/>
        <v>9</v>
      </c>
      <c r="M52" s="20">
        <f t="shared" si="67"/>
        <v>7.0221979479577107E-5</v>
      </c>
      <c r="N52" s="16">
        <v>7</v>
      </c>
      <c r="O52" s="16">
        <v>1</v>
      </c>
      <c r="P52" s="16">
        <v>1</v>
      </c>
      <c r="Q52" s="16">
        <f t="shared" si="1"/>
        <v>9</v>
      </c>
      <c r="R52" s="19">
        <f t="shared" ref="R52" si="72">Q52/D52</f>
        <v>7.0221979479577107E-5</v>
      </c>
      <c r="S52" s="17">
        <f t="shared" ref="S52" si="73">(Q52-L52)/Q52</f>
        <v>0</v>
      </c>
    </row>
    <row r="53" spans="1:19" x14ac:dyDescent="0.3">
      <c r="A53" s="5">
        <v>45834</v>
      </c>
      <c r="B53">
        <v>9</v>
      </c>
      <c r="C53" t="s">
        <v>70</v>
      </c>
      <c r="D53" s="16">
        <v>128162</v>
      </c>
      <c r="E53" t="s">
        <v>23</v>
      </c>
      <c r="F53" t="s">
        <v>24</v>
      </c>
      <c r="G53" s="13">
        <v>0.45833333333333331</v>
      </c>
      <c r="H53" s="6" t="s">
        <v>145</v>
      </c>
      <c r="I53" s="16">
        <v>6</v>
      </c>
      <c r="J53" s="16">
        <v>1</v>
      </c>
      <c r="K53" s="16">
        <v>0</v>
      </c>
      <c r="L53" s="16">
        <f t="shared" si="66"/>
        <v>7</v>
      </c>
      <c r="M53" s="20">
        <f t="shared" si="67"/>
        <v>5.4618373620886065E-5</v>
      </c>
      <c r="N53">
        <v>8</v>
      </c>
      <c r="O53">
        <v>1</v>
      </c>
      <c r="P53">
        <v>0</v>
      </c>
      <c r="Q53">
        <f t="shared" si="1"/>
        <v>9</v>
      </c>
      <c r="R53" s="19">
        <f t="shared" ref="R53" si="74">Q53/D53</f>
        <v>7.0223623226853515E-5</v>
      </c>
      <c r="S53" s="17">
        <f t="shared" ref="S53" si="75">(Q53-L53)/Q53</f>
        <v>0.22222222222222221</v>
      </c>
    </row>
    <row r="54" spans="1:19" x14ac:dyDescent="0.3">
      <c r="A54" s="5">
        <v>45835</v>
      </c>
      <c r="B54">
        <v>9</v>
      </c>
      <c r="C54" t="s">
        <v>70</v>
      </c>
      <c r="D54" s="16">
        <v>128154</v>
      </c>
      <c r="E54" t="s">
        <v>23</v>
      </c>
      <c r="F54" t="s">
        <v>24</v>
      </c>
      <c r="G54" s="13">
        <v>0.75</v>
      </c>
      <c r="H54" s="6" t="s">
        <v>146</v>
      </c>
      <c r="I54" s="16">
        <v>5</v>
      </c>
      <c r="J54" s="16">
        <v>1</v>
      </c>
      <c r="K54" s="16">
        <v>0</v>
      </c>
      <c r="L54" s="16">
        <f t="shared" ref="L54" si="76">I54+J54+K54</f>
        <v>6</v>
      </c>
      <c r="M54" s="20">
        <f t="shared" ref="M54" si="77">(L54/D54)</f>
        <v>4.6818671286108899E-5</v>
      </c>
      <c r="N54">
        <v>6</v>
      </c>
      <c r="O54">
        <v>2</v>
      </c>
      <c r="P54">
        <v>0</v>
      </c>
      <c r="Q54">
        <f t="shared" si="1"/>
        <v>8</v>
      </c>
      <c r="R54" s="20">
        <f t="shared" ref="R54" si="78">Q54/D54</f>
        <v>6.2424895048145203E-5</v>
      </c>
      <c r="S54" s="17">
        <f t="shared" ref="S54" si="79">(Q54-L54)/Q54</f>
        <v>0.25</v>
      </c>
    </row>
  </sheetData>
  <autoFilter ref="A1:S34" xr:uid="{784969CA-EF7B-42D6-9688-C316A41D7665}"/>
  <phoneticPr fontId="3" type="noConversion"/>
  <hyperlinks>
    <hyperlink ref="H5" r:id="rId1" xr:uid="{8E208B47-ACE0-459B-8A54-8CF510613EC5}"/>
    <hyperlink ref="H4" r:id="rId2" xr:uid="{B19CD3A4-76FE-4EB6-918C-15A9989A2FFA}"/>
    <hyperlink ref="H3" r:id="rId3" xr:uid="{5B28EAE1-33D0-4977-BE22-D8ACA586D64F}"/>
    <hyperlink ref="H2" r:id="rId4" xr:uid="{363D5E30-5331-445E-B4A8-D18AE56F9094}"/>
    <hyperlink ref="H6" r:id="rId5" xr:uid="{65ACB291-4A81-4504-BA6C-E5EF7610EA45}"/>
    <hyperlink ref="H7" r:id="rId6" xr:uid="{6B43B200-0365-4A65-B642-3F63F7ABB475}"/>
    <hyperlink ref="H8" r:id="rId7" xr:uid="{86796D44-1686-43F9-B563-E8AB7AF4EF8E}"/>
    <hyperlink ref="H9" r:id="rId8" xr:uid="{32456881-56B0-4AC9-B253-969B097B9989}"/>
    <hyperlink ref="H10" r:id="rId9" xr:uid="{FD4DE27F-F580-4471-976D-7279E746DE06}"/>
    <hyperlink ref="H11" r:id="rId10" xr:uid="{30575129-B4C6-4907-B5A2-93F011CAD06C}"/>
    <hyperlink ref="H12" r:id="rId11" xr:uid="{426910BB-06AD-4B9A-ABDB-6D73BA80B6C7}"/>
    <hyperlink ref="H13" r:id="rId12" xr:uid="{71D743D2-7D38-4912-81CA-E238E2452357}"/>
    <hyperlink ref="H14" r:id="rId13" xr:uid="{B241DDAF-79AC-460C-8C27-92D2FA0BF995}"/>
    <hyperlink ref="H15" r:id="rId14" xr:uid="{24C864E6-3EC2-4FC7-82C3-64A49864B0D3}"/>
    <hyperlink ref="H16" r:id="rId15" xr:uid="{8C188267-BDCC-4141-8E49-28A82858A44A}"/>
    <hyperlink ref="H21" r:id="rId16" xr:uid="{4F3C878C-A883-43DB-A847-EACE3362AB35}"/>
    <hyperlink ref="H22" r:id="rId17" xr:uid="{213E5E8E-2099-4019-B62F-76E0347CA55A}"/>
    <hyperlink ref="H23" r:id="rId18" xr:uid="{7DA659B6-FE94-4BF0-A863-9E377055584D}"/>
    <hyperlink ref="H24" r:id="rId19" xr:uid="{16BF1412-C643-45D0-899D-1F8C6410118D}"/>
    <hyperlink ref="H26" r:id="rId20" xr:uid="{7574EA67-1913-4DD0-BD0C-BB48356F4BDE}"/>
    <hyperlink ref="H27" r:id="rId21" xr:uid="{CC76D661-234F-45DA-A5CD-BFFC1A4C2B7A}"/>
    <hyperlink ref="H30" r:id="rId22" xr:uid="{BB25CF8F-BFD0-43CA-92E8-F089705F0587}"/>
    <hyperlink ref="H31" r:id="rId23" xr:uid="{2537A91A-7794-4210-A1EF-F4ABE29548AF}"/>
    <hyperlink ref="H32" r:id="rId24" xr:uid="{F555C120-9697-4778-82C3-13608E2D5C98}"/>
    <hyperlink ref="H33" r:id="rId25" xr:uid="{AC3CAFDA-E7FA-4E56-AB3B-03A6839998CE}"/>
    <hyperlink ref="H34" r:id="rId26" xr:uid="{E999FD92-9287-4AD6-B4D7-9F6018FA2AB7}"/>
    <hyperlink ref="H35" r:id="rId27" xr:uid="{6EC32C55-F46A-455C-B9E4-9B01EAEA7096}"/>
    <hyperlink ref="H36" r:id="rId28" xr:uid="{BDA819D5-8F53-4504-A58F-74BFE2A38A8C}"/>
    <hyperlink ref="H37" r:id="rId29" xr:uid="{EEC29FCC-151E-4E99-AC9A-CFEF53721AD2}"/>
    <hyperlink ref="H38" r:id="rId30" xr:uid="{1993D23D-E0AF-401B-A706-DD58118FB3F9}"/>
    <hyperlink ref="H39" r:id="rId31" xr:uid="{3326289F-AF80-4C2C-90F2-DEBF9CDDC6E2}"/>
    <hyperlink ref="H40" r:id="rId32" xr:uid="{7692858D-679B-4E1E-B047-A9087F61C472}"/>
    <hyperlink ref="H41" r:id="rId33" xr:uid="{2BB0A843-69C6-4995-8019-60D4A037308B}"/>
    <hyperlink ref="H42" r:id="rId34" xr:uid="{273A49CC-8529-48DF-A2B0-2CDA1E13B643}"/>
    <hyperlink ref="H43" r:id="rId35" xr:uid="{5DB1D59A-C57A-4E28-81CF-D516DDBDC511}"/>
    <hyperlink ref="H44" r:id="rId36" xr:uid="{5E958ACC-1875-41AE-AB9F-50133BDF3252}"/>
    <hyperlink ref="H45" r:id="rId37" xr:uid="{D07A03E4-50B5-47E8-BF49-0B6B480F4E30}"/>
    <hyperlink ref="H46" r:id="rId38" xr:uid="{36E9CA22-553D-45C2-9922-8162CD4DD3F0}"/>
    <hyperlink ref="H47" r:id="rId39" xr:uid="{402E1720-0EEB-4751-A7DE-1F399A0A1285}"/>
    <hyperlink ref="H48" r:id="rId40" xr:uid="{3442D00D-F084-40F8-8428-DFB7F4E6A1C0}"/>
    <hyperlink ref="H49" r:id="rId41" xr:uid="{7AB17FBC-F2F4-47A8-B332-3D6E8789004A}"/>
    <hyperlink ref="H50" r:id="rId42" xr:uid="{0868D269-DCC5-4F2E-BDF7-720348AF4107}"/>
    <hyperlink ref="H51" r:id="rId43" xr:uid="{D239D586-F6E5-4CDA-981C-8F647DC0B1EF}"/>
    <hyperlink ref="H52" r:id="rId44" xr:uid="{CF0A738A-7B99-4E58-9C47-7FC1670224B9}"/>
    <hyperlink ref="H53" r:id="rId45" xr:uid="{DC5F81A2-4962-43A4-8E35-7B6B77C52A4C}"/>
    <hyperlink ref="H54" r:id="rId46" xr:uid="{092764A1-4365-4323-BFA1-DC8A613D604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49C39-4E1D-4599-A129-E11EA6B7F58F}">
  <sheetPr>
    <tabColor theme="2" tint="-9.9978637043366805E-2"/>
  </sheetPr>
  <dimension ref="A1:U11"/>
  <sheetViews>
    <sheetView zoomScale="80" zoomScaleNormal="80" workbookViewId="0">
      <pane ySplit="1" topLeftCell="A2" activePane="bottomLeft" state="frozen"/>
      <selection pane="bottomLeft" activeCell="D1" sqref="D1:D1048576"/>
    </sheetView>
  </sheetViews>
  <sheetFormatPr defaultRowHeight="14.4" x14ac:dyDescent="0.3"/>
  <cols>
    <col min="1" max="1" width="9.5546875" customWidth="1"/>
    <col min="2" max="2" width="16.33203125" customWidth="1"/>
    <col min="3" max="3" width="12.33203125" customWidth="1"/>
    <col min="4" max="4" width="12.33203125" style="10" customWidth="1"/>
    <col min="5" max="7" width="12.33203125" customWidth="1"/>
    <col min="8" max="8" width="25.6640625" customWidth="1"/>
    <col min="9" max="9" width="12.109375" customWidth="1"/>
    <col min="10" max="10" width="14.5546875" customWidth="1"/>
    <col min="11" max="11" width="18" customWidth="1"/>
    <col min="12" max="12" width="14.88671875" customWidth="1"/>
    <col min="13" max="13" width="20.33203125" customWidth="1"/>
    <col min="14" max="14" width="25" bestFit="1" customWidth="1"/>
    <col min="15" max="15" width="14.6640625" customWidth="1"/>
    <col min="16" max="16" width="15.33203125" customWidth="1"/>
    <col min="17" max="17" width="17.6640625" customWidth="1"/>
    <col min="18" max="18" width="14.88671875" customWidth="1"/>
    <col min="19" max="19" width="19.44140625" customWidth="1"/>
    <col min="20" max="20" width="23.88671875" bestFit="1" customWidth="1"/>
    <col min="21" max="21" width="16.6640625" bestFit="1" customWidth="1"/>
  </cols>
  <sheetData>
    <row r="1" spans="1:21" s="4" customFormat="1" x14ac:dyDescent="0.3">
      <c r="A1" s="1" t="s">
        <v>0</v>
      </c>
      <c r="B1" s="1" t="s">
        <v>1</v>
      </c>
      <c r="C1" s="1" t="s">
        <v>2</v>
      </c>
      <c r="D1" s="9" t="s">
        <v>3</v>
      </c>
      <c r="E1" s="1" t="s">
        <v>4</v>
      </c>
      <c r="F1" s="1" t="s">
        <v>5</v>
      </c>
      <c r="G1" s="1" t="s">
        <v>6</v>
      </c>
      <c r="H1" s="1" t="s">
        <v>7</v>
      </c>
      <c r="I1" s="2" t="s">
        <v>8</v>
      </c>
      <c r="J1" s="2" t="s">
        <v>9</v>
      </c>
      <c r="K1" s="2" t="s">
        <v>10</v>
      </c>
      <c r="L1" s="2" t="s">
        <v>147</v>
      </c>
      <c r="M1" s="2" t="s">
        <v>11</v>
      </c>
      <c r="N1" s="2" t="s">
        <v>12</v>
      </c>
      <c r="O1" s="3" t="s">
        <v>13</v>
      </c>
      <c r="P1" s="3" t="s">
        <v>14</v>
      </c>
      <c r="Q1" s="3" t="s">
        <v>15</v>
      </c>
      <c r="R1" s="3" t="s">
        <v>148</v>
      </c>
      <c r="S1" s="3" t="s">
        <v>16</v>
      </c>
      <c r="T1" s="3" t="s">
        <v>17</v>
      </c>
      <c r="U1" s="3" t="s">
        <v>18</v>
      </c>
    </row>
    <row r="2" spans="1:21" x14ac:dyDescent="0.3">
      <c r="A2" s="5">
        <v>45778</v>
      </c>
      <c r="B2">
        <v>1</v>
      </c>
      <c r="C2" t="s">
        <v>19</v>
      </c>
      <c r="D2" s="15">
        <v>19025</v>
      </c>
      <c r="E2" t="s">
        <v>23</v>
      </c>
      <c r="F2" t="s">
        <v>24</v>
      </c>
      <c r="G2" s="13">
        <v>0.83333333333333337</v>
      </c>
      <c r="H2" s="7" t="s">
        <v>149</v>
      </c>
      <c r="I2" s="18">
        <v>35</v>
      </c>
      <c r="J2" s="18">
        <v>4</v>
      </c>
      <c r="K2" s="18">
        <v>0</v>
      </c>
      <c r="L2" s="18">
        <v>399</v>
      </c>
      <c r="M2" s="18">
        <f>I2+J2+K2</f>
        <v>39</v>
      </c>
      <c r="N2" s="19">
        <f t="shared" ref="N2:N8" si="0">(M2/D2)</f>
        <v>2.049934296977661E-3</v>
      </c>
      <c r="O2" s="18">
        <v>36</v>
      </c>
      <c r="P2" s="18">
        <v>4</v>
      </c>
      <c r="Q2" s="18">
        <v>2</v>
      </c>
      <c r="R2" s="18">
        <v>454</v>
      </c>
      <c r="S2" s="18">
        <f>O2+P2+Q2</f>
        <v>42</v>
      </c>
      <c r="T2" s="19">
        <f t="shared" ref="T2:T7" si="1">S2/D2</f>
        <v>2.2076215505913272E-3</v>
      </c>
      <c r="U2" s="19">
        <f t="shared" ref="U2:U7" si="2">(S2-M2)/S2</f>
        <v>7.1428571428571425E-2</v>
      </c>
    </row>
    <row r="3" spans="1:21" x14ac:dyDescent="0.3">
      <c r="A3" s="5">
        <v>45779</v>
      </c>
      <c r="B3">
        <v>1</v>
      </c>
      <c r="C3" t="s">
        <v>19</v>
      </c>
      <c r="D3" s="15">
        <v>19077</v>
      </c>
      <c r="E3" t="s">
        <v>23</v>
      </c>
      <c r="F3" t="s">
        <v>24</v>
      </c>
      <c r="G3" s="13">
        <v>0.75</v>
      </c>
      <c r="H3" s="6" t="s">
        <v>150</v>
      </c>
      <c r="I3" s="18">
        <v>9</v>
      </c>
      <c r="J3" s="18">
        <v>0</v>
      </c>
      <c r="K3" s="18">
        <v>1</v>
      </c>
      <c r="L3" s="18">
        <v>404</v>
      </c>
      <c r="M3" s="18">
        <f t="shared" ref="M3:M11" si="3">I3+J3+K3</f>
        <v>10</v>
      </c>
      <c r="N3" s="19">
        <f t="shared" si="0"/>
        <v>5.2419143471195678E-4</v>
      </c>
      <c r="O3" s="18">
        <v>13</v>
      </c>
      <c r="P3" s="18">
        <v>0</v>
      </c>
      <c r="Q3" s="18">
        <v>1</v>
      </c>
      <c r="R3" s="18">
        <v>619</v>
      </c>
      <c r="S3" s="18">
        <f t="shared" ref="S3:S11" si="4">O3+P3+Q3</f>
        <v>14</v>
      </c>
      <c r="T3" s="19">
        <f t="shared" si="1"/>
        <v>7.3386800859673957E-4</v>
      </c>
      <c r="U3" s="19">
        <f t="shared" si="2"/>
        <v>0.2857142857142857</v>
      </c>
    </row>
    <row r="4" spans="1:21" x14ac:dyDescent="0.3">
      <c r="A4" s="5">
        <v>45787</v>
      </c>
      <c r="B4">
        <v>2</v>
      </c>
      <c r="C4" t="s">
        <v>19</v>
      </c>
      <c r="D4" s="15">
        <v>19020</v>
      </c>
      <c r="E4" t="s">
        <v>23</v>
      </c>
      <c r="F4" t="s">
        <v>24</v>
      </c>
      <c r="G4" s="13">
        <v>0.66666666666666663</v>
      </c>
      <c r="H4" s="6" t="s">
        <v>151</v>
      </c>
      <c r="I4" s="18">
        <v>9</v>
      </c>
      <c r="J4" s="18">
        <v>0</v>
      </c>
      <c r="K4" s="18">
        <v>0</v>
      </c>
      <c r="L4" s="18">
        <v>245</v>
      </c>
      <c r="M4" s="18">
        <f t="shared" si="3"/>
        <v>9</v>
      </c>
      <c r="N4" s="19">
        <f t="shared" si="0"/>
        <v>4.7318611987381704E-4</v>
      </c>
      <c r="O4" s="18">
        <v>11</v>
      </c>
      <c r="P4" s="18">
        <v>0</v>
      </c>
      <c r="Q4" s="18">
        <v>0</v>
      </c>
      <c r="R4" s="18">
        <v>366</v>
      </c>
      <c r="S4" s="18">
        <f t="shared" si="4"/>
        <v>11</v>
      </c>
      <c r="T4" s="19">
        <f t="shared" si="1"/>
        <v>5.7833859095688745E-4</v>
      </c>
      <c r="U4" s="19">
        <f t="shared" si="2"/>
        <v>0.18181818181818182</v>
      </c>
    </row>
    <row r="5" spans="1:21" x14ac:dyDescent="0.3">
      <c r="A5" s="5">
        <v>45788</v>
      </c>
      <c r="B5">
        <v>2</v>
      </c>
      <c r="C5" t="s">
        <v>19</v>
      </c>
      <c r="D5" s="15">
        <v>19022</v>
      </c>
      <c r="E5" t="s">
        <v>23</v>
      </c>
      <c r="F5" t="s">
        <v>24</v>
      </c>
      <c r="G5" s="13">
        <v>0.83333333333333337</v>
      </c>
      <c r="H5" s="6" t="s">
        <v>152</v>
      </c>
      <c r="I5" s="18">
        <v>13</v>
      </c>
      <c r="J5" s="18">
        <v>2</v>
      </c>
      <c r="K5" s="18">
        <v>1</v>
      </c>
      <c r="L5" s="18">
        <v>1075</v>
      </c>
      <c r="M5" s="18">
        <f t="shared" si="3"/>
        <v>16</v>
      </c>
      <c r="N5" s="19">
        <f t="shared" si="0"/>
        <v>8.411313216275891E-4</v>
      </c>
      <c r="O5" s="18">
        <v>76</v>
      </c>
      <c r="P5" s="18">
        <v>4</v>
      </c>
      <c r="Q5" s="18">
        <v>0</v>
      </c>
      <c r="R5" s="18">
        <v>1398</v>
      </c>
      <c r="S5" s="18">
        <f t="shared" si="4"/>
        <v>80</v>
      </c>
      <c r="T5" s="19">
        <f t="shared" si="1"/>
        <v>4.2056566081379457E-3</v>
      </c>
      <c r="U5" s="19">
        <f t="shared" si="2"/>
        <v>0.8</v>
      </c>
    </row>
    <row r="6" spans="1:21" x14ac:dyDescent="0.3">
      <c r="A6" s="5">
        <v>45791</v>
      </c>
      <c r="B6">
        <v>3</v>
      </c>
      <c r="C6" t="s">
        <v>19</v>
      </c>
      <c r="D6" s="15">
        <v>19018</v>
      </c>
      <c r="E6" t="s">
        <v>23</v>
      </c>
      <c r="F6" t="s">
        <v>24</v>
      </c>
      <c r="G6" s="13">
        <v>0.75</v>
      </c>
      <c r="H6" s="8" t="s">
        <v>153</v>
      </c>
      <c r="I6" s="18">
        <v>36</v>
      </c>
      <c r="J6" s="18">
        <v>10</v>
      </c>
      <c r="K6" s="18">
        <v>0</v>
      </c>
      <c r="L6" s="18">
        <v>893</v>
      </c>
      <c r="M6" s="18">
        <f t="shared" si="3"/>
        <v>46</v>
      </c>
      <c r="N6" s="19">
        <f t="shared" si="0"/>
        <v>2.418761173624987E-3</v>
      </c>
      <c r="O6" s="18">
        <v>44</v>
      </c>
      <c r="P6" s="18">
        <v>13</v>
      </c>
      <c r="Q6" s="18">
        <v>0</v>
      </c>
      <c r="R6" s="18">
        <v>1571</v>
      </c>
      <c r="S6" s="18">
        <f t="shared" si="4"/>
        <v>57</v>
      </c>
      <c r="T6" s="19">
        <f t="shared" si="1"/>
        <v>2.9971605847092229E-3</v>
      </c>
      <c r="U6" s="19">
        <f t="shared" si="2"/>
        <v>0.19298245614035087</v>
      </c>
    </row>
    <row r="7" spans="1:21" x14ac:dyDescent="0.3">
      <c r="A7" s="5">
        <v>45798</v>
      </c>
      <c r="B7">
        <v>4</v>
      </c>
      <c r="C7" t="s">
        <v>19</v>
      </c>
      <c r="D7" s="15">
        <v>19014</v>
      </c>
      <c r="E7" t="s">
        <v>23</v>
      </c>
      <c r="F7" t="s">
        <v>24</v>
      </c>
      <c r="G7" s="13">
        <v>0.70833333333333337</v>
      </c>
      <c r="H7" s="6" t="s">
        <v>154</v>
      </c>
      <c r="I7" s="18">
        <v>31</v>
      </c>
      <c r="J7" s="18">
        <v>2</v>
      </c>
      <c r="K7" s="18">
        <v>1</v>
      </c>
      <c r="L7" s="18">
        <v>890</v>
      </c>
      <c r="M7" s="18">
        <f t="shared" si="3"/>
        <v>34</v>
      </c>
      <c r="N7" s="19">
        <f t="shared" si="0"/>
        <v>1.7881560955085726E-3</v>
      </c>
      <c r="O7" s="18">
        <v>38</v>
      </c>
      <c r="P7" s="18">
        <v>3</v>
      </c>
      <c r="Q7" s="18">
        <v>1</v>
      </c>
      <c r="R7" s="18">
        <v>1161</v>
      </c>
      <c r="S7" s="18">
        <f t="shared" si="4"/>
        <v>42</v>
      </c>
      <c r="T7" s="19">
        <f t="shared" si="1"/>
        <v>2.208898706216472E-3</v>
      </c>
      <c r="U7" s="19">
        <f t="shared" si="2"/>
        <v>0.19047619047619047</v>
      </c>
    </row>
    <row r="8" spans="1:21" x14ac:dyDescent="0.3">
      <c r="A8" s="5">
        <v>45803</v>
      </c>
      <c r="B8">
        <v>5</v>
      </c>
      <c r="C8" t="s">
        <v>19</v>
      </c>
      <c r="D8" s="15">
        <v>19066</v>
      </c>
      <c r="E8" t="s">
        <v>23</v>
      </c>
      <c r="F8" t="s">
        <v>24</v>
      </c>
      <c r="G8" s="13">
        <v>0.54166666666666663</v>
      </c>
      <c r="H8" s="6" t="s">
        <v>155</v>
      </c>
      <c r="I8" s="18">
        <v>48</v>
      </c>
      <c r="J8" s="18">
        <v>3</v>
      </c>
      <c r="K8" s="18">
        <v>1</v>
      </c>
      <c r="L8" s="18">
        <v>1011</v>
      </c>
      <c r="M8" s="18">
        <f t="shared" si="3"/>
        <v>52</v>
      </c>
      <c r="N8" s="19">
        <f t="shared" si="0"/>
        <v>2.7273680897933494E-3</v>
      </c>
      <c r="O8" s="18">
        <v>65</v>
      </c>
      <c r="P8" s="18">
        <v>5</v>
      </c>
      <c r="Q8" s="18">
        <v>1</v>
      </c>
      <c r="R8" s="18">
        <v>1463</v>
      </c>
      <c r="S8" s="18">
        <f t="shared" si="4"/>
        <v>71</v>
      </c>
      <c r="T8" s="19">
        <f t="shared" ref="T8" si="5">S8/D8</f>
        <v>3.7239064302947654E-3</v>
      </c>
      <c r="U8" s="19">
        <f t="shared" ref="U8" si="6">(S8-M8)/S8</f>
        <v>0.26760563380281688</v>
      </c>
    </row>
    <row r="9" spans="1:21" x14ac:dyDescent="0.3">
      <c r="A9" s="5">
        <v>45824</v>
      </c>
      <c r="B9">
        <v>8</v>
      </c>
      <c r="C9" t="s">
        <v>70</v>
      </c>
      <c r="D9" s="15">
        <v>18987</v>
      </c>
      <c r="E9" t="s">
        <v>23</v>
      </c>
      <c r="F9" t="s">
        <v>24</v>
      </c>
      <c r="G9" s="13">
        <v>0.45833333333333331</v>
      </c>
      <c r="H9" s="6" t="s">
        <v>156</v>
      </c>
      <c r="I9" s="18">
        <v>69</v>
      </c>
      <c r="J9" s="18">
        <v>0</v>
      </c>
      <c r="K9" s="18">
        <v>1</v>
      </c>
      <c r="L9" s="18">
        <v>767</v>
      </c>
      <c r="M9" s="18">
        <f t="shared" si="3"/>
        <v>70</v>
      </c>
      <c r="N9" s="19">
        <f t="shared" ref="N9" si="7">(M9/D9)</f>
        <v>3.686733027861168E-3</v>
      </c>
      <c r="O9" s="18">
        <v>71</v>
      </c>
      <c r="P9" s="18">
        <v>2</v>
      </c>
      <c r="Q9" s="18">
        <v>1</v>
      </c>
      <c r="R9" s="18">
        <v>919</v>
      </c>
      <c r="S9" s="18">
        <f t="shared" si="4"/>
        <v>74</v>
      </c>
      <c r="T9" s="19">
        <f t="shared" ref="T9" si="8">S9/D9</f>
        <v>3.8974034865960922E-3</v>
      </c>
      <c r="U9" s="19">
        <f t="shared" ref="U9" si="9">(S9-M9)/S9</f>
        <v>5.4054054054054057E-2</v>
      </c>
    </row>
    <row r="10" spans="1:21" x14ac:dyDescent="0.3">
      <c r="A10" s="5">
        <v>45825</v>
      </c>
      <c r="B10">
        <v>8</v>
      </c>
      <c r="C10" t="s">
        <v>70</v>
      </c>
      <c r="D10" s="15">
        <v>18985</v>
      </c>
      <c r="E10" t="s">
        <v>23</v>
      </c>
      <c r="F10" t="s">
        <v>24</v>
      </c>
      <c r="G10" s="13">
        <v>0.5</v>
      </c>
      <c r="H10" s="6" t="s">
        <v>157</v>
      </c>
      <c r="I10" s="18">
        <v>29</v>
      </c>
      <c r="J10" s="18">
        <v>2</v>
      </c>
      <c r="K10" s="18">
        <v>1</v>
      </c>
      <c r="L10" s="18">
        <v>643</v>
      </c>
      <c r="M10" s="18">
        <f t="shared" si="3"/>
        <v>32</v>
      </c>
      <c r="N10" s="19">
        <f t="shared" ref="N10" si="10">(M10/D10)</f>
        <v>1.6855412167500658E-3</v>
      </c>
      <c r="O10" s="18">
        <v>36</v>
      </c>
      <c r="P10" s="18">
        <v>3</v>
      </c>
      <c r="Q10" s="18">
        <v>1</v>
      </c>
      <c r="R10" s="18">
        <v>963</v>
      </c>
      <c r="S10" s="18">
        <f t="shared" si="4"/>
        <v>40</v>
      </c>
      <c r="T10" s="19">
        <f t="shared" ref="T10" si="11">S10/D10</f>
        <v>2.1069265209375824E-3</v>
      </c>
      <c r="U10" s="19">
        <f t="shared" ref="U10" si="12">(S10-M10)/S10</f>
        <v>0.2</v>
      </c>
    </row>
    <row r="11" spans="1:21" x14ac:dyDescent="0.3">
      <c r="A11" s="5">
        <v>45830</v>
      </c>
      <c r="B11">
        <v>8</v>
      </c>
      <c r="C11" t="s">
        <v>70</v>
      </c>
      <c r="D11" s="16">
        <v>19017</v>
      </c>
      <c r="E11" t="s">
        <v>23</v>
      </c>
      <c r="F11" t="s">
        <v>24</v>
      </c>
      <c r="G11" s="13">
        <v>0.58333333333333337</v>
      </c>
      <c r="H11" s="6" t="s">
        <v>158</v>
      </c>
      <c r="I11" s="18">
        <v>2896</v>
      </c>
      <c r="J11" s="18">
        <v>686</v>
      </c>
      <c r="K11" s="18">
        <v>34</v>
      </c>
      <c r="L11" s="18">
        <f t="shared" ref="L11" si="13">I11+J11+K11</f>
        <v>3616</v>
      </c>
      <c r="M11" s="18">
        <f t="shared" si="3"/>
        <v>3616</v>
      </c>
      <c r="N11" s="19">
        <f t="shared" ref="N11" si="14">(M11/D11)</f>
        <v>0.19014565914707893</v>
      </c>
      <c r="O11" s="18">
        <v>14100</v>
      </c>
      <c r="P11" s="18">
        <v>1187</v>
      </c>
      <c r="Q11" s="18">
        <v>52</v>
      </c>
      <c r="R11" s="18">
        <v>126400</v>
      </c>
      <c r="S11" s="18">
        <f t="shared" si="4"/>
        <v>15339</v>
      </c>
      <c r="T11" s="19">
        <f t="shared" ref="T11" si="15">S11/D11</f>
        <v>0.80659410001577536</v>
      </c>
      <c r="U11" s="19">
        <f>(S11-M11)/S11</f>
        <v>0.76426103396570833</v>
      </c>
    </row>
  </sheetData>
  <autoFilter ref="A1:U3" xr:uid="{9E149C39-4E1D-4599-A129-E11EA6B7F58F}"/>
  <hyperlinks>
    <hyperlink ref="H2" r:id="rId1" xr:uid="{4E36DFB5-F10F-4E88-8045-5C86CD9CB3D6}"/>
    <hyperlink ref="H3" r:id="rId2" xr:uid="{F9A51432-FEB1-4AEF-8172-12790AE27F84}"/>
    <hyperlink ref="H4" r:id="rId3" xr:uid="{6918B661-FCBA-4A2A-B1DA-8F53B829C98D}"/>
    <hyperlink ref="H7" r:id="rId4" xr:uid="{706936D9-FED0-4E52-8740-FAD1090C9782}"/>
    <hyperlink ref="H8" r:id="rId5" xr:uid="{B7862CFA-9720-44FA-B9A9-24EBCEBA34CB}"/>
    <hyperlink ref="H9" r:id="rId6" xr:uid="{7F186BAD-98D0-4752-984A-3A27FF05DE74}"/>
    <hyperlink ref="H10" r:id="rId7" xr:uid="{C6AC2671-1767-45D7-AB6A-FF21B47A5862}"/>
    <hyperlink ref="H11" r:id="rId8" xr:uid="{B1EF1C11-2F98-4644-93C1-1BDBC2F821E8}"/>
  </hyperlinks>
  <pageMargins left="0.7" right="0.7" top="0.75" bottom="0.75" header="0.3" footer="0.3"/>
  <legacyDrawing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Master Data</vt:lpstr>
      <vt:lpstr>Text Data</vt:lpstr>
      <vt:lpstr>Descriptive Analysis</vt:lpstr>
      <vt:lpstr>Follower Growth</vt:lpstr>
      <vt:lpstr>IG</vt:lpstr>
      <vt:lpstr>Facebook</vt:lpstr>
      <vt:lpstr>TikTok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YAW CHIN HEN</dc:creator>
  <cp:keywords/>
  <dc:description/>
  <cp:lastModifiedBy>YAW CHIN HEN</cp:lastModifiedBy>
  <cp:revision/>
  <dcterms:created xsi:type="dcterms:W3CDTF">2025-04-30T08:29:21Z</dcterms:created>
  <dcterms:modified xsi:type="dcterms:W3CDTF">2025-07-06T06:32:11Z</dcterms:modified>
  <cp:category/>
  <cp:contentStatus/>
</cp:coreProperties>
</file>