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aw/Code/SavvyCoders/Homework/Section2/"/>
    </mc:Choice>
  </mc:AlternateContent>
  <xr:revisionPtr revIDLastSave="0" documentId="13_ncr:1_{EC5E64B6-CAE0-FF46-9FBD-9CB1BFB4FD69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5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<sst xmlns="http://schemas.openxmlformats.org/spreadsheetml/2006/main" count="1307" uniqueCount="169">
  <si>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</si>
  <si>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</si>
  <si>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</si>
  <si>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</si>
  <si>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</si>
  <si>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</si>
  <si>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</si>
  <si>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</si>
  <si>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</si>
  <si>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</si>
  <si>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</si>
  <si>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</si>
  <si>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</si>
  <si>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</si>
  <si>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</si>
  <si>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</si>
  <si>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</si>
  <si>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</si>
  <si>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</si>
  <si>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</si>
  <si>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</si>
  <si>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</si>
  <si>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</si>
  <si>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</si>
  <si>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</si>
  <si>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</si>
  <si>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</si>
  <si>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</si>
  <si>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</si>
  <si>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</si>
  <si>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</si>
  <si>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</si>
  <si>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</si>
  <si>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</si>
  <si>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</si>
  <si>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</si>
  <si>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</si>
  <si>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</si>
  <si>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</si>
  <si>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</si>
  <si>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</si>
  <si>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</si>
  <si>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</si>
  <si>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</si>
  <si>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</si>
  <si>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</si>
  <si>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</si>
  <si>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</si>
  <si>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</si>
  <si>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</si>
  <si>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</si>
  <si>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</si>
  <si>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</si>
  <si>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</si>
  <si>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</si>
  <si>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</si>
  <si>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</si>
  <si>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</si>
  <si>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</si>
  <si>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</si>
  <si>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</si>
  <si>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</si>
  <si>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</si>
  <si>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</si>
  <si>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</si>
  <si>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</si>
  <si>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</si>
  <si>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</si>
  <si>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</si>
  <si>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</si>
  <si>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</si>
  <si>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</si>
  <si>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</si>
  <si>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</si>
  <si>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</si>
  <si>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</si>
  <si>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</si>
  <si>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</si>
  <si>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</si>
  <si>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</si>
  <si>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</si>
  <si>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</si>
  <si>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</si>
  <si>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</si>
  <si>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</si>
  <si>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</si>
  <si>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</si>
  <si>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</si>
  <si>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</si>
  <si>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</si>
  <si>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</si>
  <si>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</si>
  <si>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</si>
  <si>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</si>
  <si>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</si>
  <si>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</si>
  <si>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</si>
  <si>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</si>
  <si>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</si>
  <si>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</si>
  <si>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</si>
  <si>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</si>
  <si>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</si>
  <si>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</si>
  <si>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</si>
  <si>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</si>
  <si>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</si>
  <si>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</si>
  <si>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</si>
  <si>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</si>
  <si>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</si>
  <si>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</si>
  <si>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</si>
  <si>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</si>
  <si>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</si>
  <si>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</si>
  <si>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</si>
  <si>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</si>
  <si>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</si>
  <si>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</si>
  <si>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</si>
  <si>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</si>
  <si>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</si>
  <si>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</si>
  <si>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</si>
  <si>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</si>
  <si>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</si>
  <si>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</si>
  <si>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</si>
  <si>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</si>
  <si>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</si>
  <si>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</si>
  <si>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</si>
  <si>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</si>
  <si>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 xml:space="preserve"> Amanda Johnson</t>
  </si>
  <si>
    <t xml:space="preserve"> David Cline</t>
  </si>
  <si>
    <t xml:space="preserve"> Matthew Roberts</t>
  </si>
  <si>
    <t xml:space="preserve"> Sierra Chadwick</t>
  </si>
  <si>
    <t xml:space="preserve"> Ronnie Dangerfield</t>
  </si>
  <si>
    <t xml:space="preserve"> Thomas Cruise</t>
  </si>
  <si>
    <t xml:space="preserve"> Bradley Swickerwrath</t>
  </si>
  <si>
    <t xml:space="preserve"> Gracie Smith</t>
  </si>
  <si>
    <t xml:space="preserve"> John McDonald</t>
  </si>
  <si>
    <t xml:space="preserve"> 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</si>
  <si>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</si>
  <si>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</si>
  <si>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</si>
  <si>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</si>
  <si>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</si>
  <si>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</si>
  <si>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</si>
  <si>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</si>
  <si>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</si>
  <si>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</si>
  <si>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 xml:space="preserve"> Balance</t>
  </si>
  <si>
    <t xml:space="preserve"> Interest Rate</t>
  </si>
  <si>
    <t xml:space="preserve"> Months</t>
  </si>
  <si>
    <t xml:space="preserve"> Interest Paid</t>
  </si>
  <si>
    <t xml:space="preserve"> Total Loan Amount</t>
  </si>
  <si>
    <t xml:space="preserve"> Monthly Payment</t>
  </si>
  <si>
    <t>Discover</t>
  </si>
  <si>
    <t>Capital One</t>
  </si>
  <si>
    <t>Citi Card</t>
  </si>
  <si>
    <t>Target</t>
  </si>
  <si>
    <t>Wal-Mart</t>
  </si>
  <si>
    <t>Column1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</si>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</sst>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rgb="FFE6EDF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NumberFormat="1"/>
    <xf numFmtId="0" fontId="0" fillId="0" borderId="1" xfId="0" applyBorder="1"/>
    <xf numFmtId="0" fontId="0" fillId="3" borderId="0" xfId="0" applyFill="1"/>
    <xf numFmtId="44" fontId="0" fillId="0" borderId="0" xfId="2" applyFont="1"/>
    <xf numFmtId="9" fontId="0" fillId="0" borderId="0" xfId="3" applyFont="1"/>
    <xf numFmtId="44" fontId="0" fillId="0" borderId="0" xfId="0" applyNumberFormat="1"/>
    <xf numFmtId="2" fontId="0" fillId="0" borderId="0" xfId="2" applyNumberFormat="1" applyFont="1"/>
    <xf numFmtId="0" fontId="4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0" fontId="4" fillId="2" borderId="2" xfId="1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2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Payments!$A$4:$A$20</c:f>
              <c:strCache>
                <c:ptCount val="16"/>
                <c:pt idx="0">
                  <c:v>1/2/12</c:v>
                </c:pt>
                <c:pt idx="1">
                  <c:v>1/5/12</c:v>
                </c:pt>
                <c:pt idx="2">
                  <c:v>1/15/12</c:v>
                </c:pt>
                <c:pt idx="3">
                  <c:v>1/16/12</c:v>
                </c:pt>
                <c:pt idx="4">
                  <c:v>1/20/12</c:v>
                </c:pt>
                <c:pt idx="5">
                  <c:v>1/21/12</c:v>
                </c:pt>
                <c:pt idx="6">
                  <c:v>1/26/12</c:v>
                </c:pt>
                <c:pt idx="7">
                  <c:v>1/31/12</c:v>
                </c:pt>
                <c:pt idx="8">
                  <c:v>2/2/12</c:v>
                </c:pt>
                <c:pt idx="9">
                  <c:v>2/5/12</c:v>
                </c:pt>
                <c:pt idx="10">
                  <c:v>2/15/12</c:v>
                </c:pt>
                <c:pt idx="11">
                  <c:v>2/20/12</c:v>
                </c:pt>
                <c:pt idx="12">
                  <c:v>2/25/12</c:v>
                </c:pt>
                <c:pt idx="13">
                  <c:v>2/26/12</c:v>
                </c:pt>
                <c:pt idx="14">
                  <c:v>2/27/12</c:v>
                </c:pt>
                <c:pt idx="15">
                  <c:v>2/29/12</c:v>
                </c:pt>
              </c:strCache>
            </c:strRef>
          </c:cat>
          <c:val>
            <c:numRef>
              <c:f>Payments!$B$4:$B$20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115</c:v>
                </c:pt>
                <c:pt idx="3">
                  <c:v>1497</c:v>
                </c:pt>
                <c:pt idx="4">
                  <c:v>0</c:v>
                </c:pt>
                <c:pt idx="5">
                  <c:v>61</c:v>
                </c:pt>
                <c:pt idx="6">
                  <c:v>26720</c:v>
                </c:pt>
                <c:pt idx="7">
                  <c:v>568.25</c:v>
                </c:pt>
                <c:pt idx="8">
                  <c:v>1000</c:v>
                </c:pt>
                <c:pt idx="9">
                  <c:v>340</c:v>
                </c:pt>
                <c:pt idx="10">
                  <c:v>115</c:v>
                </c:pt>
                <c:pt idx="11">
                  <c:v>0</c:v>
                </c:pt>
                <c:pt idx="12">
                  <c:v>2275</c:v>
                </c:pt>
                <c:pt idx="13">
                  <c:v>26720</c:v>
                </c:pt>
                <c:pt idx="14">
                  <c:v>514</c:v>
                </c:pt>
                <c:pt idx="15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2-604C-8E59-5201F0D9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6931648"/>
        <c:axId val="671290560"/>
      </c:barChart>
      <c:catAx>
        <c:axId val="5569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0560"/>
        <c:crosses val="autoZero"/>
        <c:auto val="1"/>
        <c:lblAlgn val="ctr"/>
        <c:lblOffset val="100"/>
        <c:noMultiLvlLbl val="0"/>
      </c:catAx>
      <c:valAx>
        <c:axId val="6712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Debt'!$G$1:$G$3</c:f>
              <c:strCache>
                <c:ptCount val="3"/>
                <c:pt idx="0">
                  <c:v>Credit Card Debt</c:v>
                </c:pt>
                <c:pt idx="2">
                  <c:v> Monthly Payment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C-3F4E-ACFB-7199BAB7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0228112"/>
        <c:axId val="580229840"/>
      </c:barChart>
      <c:catAx>
        <c:axId val="5802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29840"/>
        <c:crosses val="autoZero"/>
        <c:auto val="1"/>
        <c:lblAlgn val="ctr"/>
        <c:lblOffset val="100"/>
        <c:noMultiLvlLbl val="0"/>
      </c:catAx>
      <c:valAx>
        <c:axId val="5802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Debt'!$B$1:$B$3</c:f>
              <c:strCache>
                <c:ptCount val="3"/>
                <c:pt idx="0">
                  <c:v>Credit Card Debt</c:v>
                </c:pt>
                <c:pt idx="2">
                  <c:v>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A-4241-AF81-476EB76CA9C1}"/>
            </c:ext>
          </c:extLst>
        </c:ser>
        <c:ser>
          <c:idx val="1"/>
          <c:order val="1"/>
          <c:tx>
            <c:strRef>
              <c:f>'Credit Card Debt'!$G$1:$G$3</c:f>
              <c:strCache>
                <c:ptCount val="3"/>
                <c:pt idx="0">
                  <c:v>Credit Card Debt</c:v>
                </c:pt>
                <c:pt idx="2">
                  <c:v> Monthly Payment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A-4241-AF81-476EB76C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0275216"/>
        <c:axId val="580662512"/>
      </c:barChart>
      <c:catAx>
        <c:axId val="5802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512"/>
        <c:crosses val="autoZero"/>
        <c:auto val="1"/>
        <c:lblAlgn val="ctr"/>
        <c:lblOffset val="100"/>
        <c:noMultiLvlLbl val="0"/>
      </c:catAx>
      <c:valAx>
        <c:axId val="5806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13</xdr:row>
      <xdr:rowOff>57150</xdr:rowOff>
    </xdr:from>
    <xdr:to>
      <xdr:col>11</xdr:col>
      <xdr:colOff>190500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16503-9CA2-9BEE-6127-64510F775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146050</xdr:rowOff>
    </xdr:from>
    <xdr:to>
      <xdr:col>12</xdr:col>
      <xdr:colOff>565150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97CF5-7A6E-C25B-3E43-3E9D0FCA1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26</xdr:row>
      <xdr:rowOff>6350</xdr:rowOff>
    </xdr:from>
    <xdr:to>
      <xdr:col>12</xdr:col>
      <xdr:colOff>577850</xdr:colOff>
      <xdr:row>40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73FA2-9E5F-E6D4-038F-DDA0E5858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w Agyekum" refreshedDate="45047.149156481479" createdVersion="8" refreshedVersion="8" minRefreshableVersion="3" recordCount="208" xr:uid="{ECC73667-1149-BB41-B92F-549E42878593}">
  <cacheSource type="worksheet">
    <worksheetSource name="ExpensesTable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s v="B1"/>
    <s v="BS-500"/>
    <x v="0"/>
  </r>
  <r>
    <d v="2011-03-01T00:00:00"/>
    <s v="IS Communications"/>
    <s v="Invoice EXP22"/>
    <s v="Internet Service Provider"/>
    <n v="179"/>
    <s v="A"/>
    <s v="B1"/>
    <s v="IS-380"/>
    <x v="1"/>
  </r>
  <r>
    <d v="2011-03-02T00:00:00"/>
    <s v="Newscorp"/>
    <s v="I381119"/>
    <s v="Subscriptions"/>
    <n v="478"/>
    <s v="A"/>
    <s v="B1"/>
    <s v="IS-375"/>
    <x v="2"/>
  </r>
  <r>
    <d v="2011-03-05T00:00:00"/>
    <s v="EAG Brokers"/>
    <s v="Debit Order"/>
    <s v="Insurance"/>
    <n v="340"/>
    <s v="A"/>
    <s v="B1"/>
    <s v="IS-340"/>
    <x v="3"/>
  </r>
  <r>
    <d v="2011-03-15T00:00:00"/>
    <s v="Capital Bank"/>
    <s v="Bank Statement"/>
    <s v="Service Fees"/>
    <n v="50"/>
    <s v="A"/>
    <s v="B1"/>
    <s v="IS-315"/>
    <x v="4"/>
  </r>
  <r>
    <d v="2011-03-15T00:00:00"/>
    <s v="Capital Bank"/>
    <s v="Bank Statement"/>
    <s v="Service Fees"/>
    <n v="35"/>
    <s v="A"/>
    <s v="B2"/>
    <s v="IS-315"/>
    <x v="4"/>
  </r>
  <r>
    <d v="2011-03-15T00:00:00"/>
    <s v="IAS Accountants"/>
    <s v="Invoice"/>
    <s v="Bookkeeping"/>
    <n v="1000"/>
    <s v="A"/>
    <s v="B1"/>
    <s v="IS-305"/>
    <x v="5"/>
  </r>
  <r>
    <d v="2011-03-15T00:00:00"/>
    <s v="Interflora"/>
    <s v="Cash"/>
    <s v="Flowers"/>
    <n v="90"/>
    <s v="A"/>
    <s v="PC"/>
    <s v="IS-345"/>
    <x v="4"/>
  </r>
  <r>
    <d v="2011-03-18T00:00:00"/>
    <s v="QQ International"/>
    <s v="TR6998"/>
    <s v="Parking"/>
    <n v="200"/>
    <s v="A"/>
    <s v="B1"/>
    <s v="IS-390"/>
    <x v="6"/>
  </r>
  <r>
    <d v="2011-03-20T00:00:00"/>
    <s v="Example (Pty) Ltd"/>
    <s v="Transfer"/>
    <s v="Inter Account Transfer"/>
    <n v="-15000"/>
    <s v="E"/>
    <s v="B2"/>
    <s v="BS-399"/>
    <x v="7"/>
  </r>
  <r>
    <d v="2011-03-20T00:00:00"/>
    <s v="Example (Pty) Ltd"/>
    <s v="Transfer"/>
    <s v="Inter Account Transfer"/>
    <n v="15000"/>
    <s v="E"/>
    <s v="B1"/>
    <s v="BS-399"/>
    <x v="7"/>
  </r>
  <r>
    <d v="2011-03-26T00:00:00"/>
    <s v="Example (Pty) Ltd"/>
    <s v="Payroll"/>
    <s v="Salaries"/>
    <n v="13000"/>
    <s v="E"/>
    <s v="B2"/>
    <s v="IS-365"/>
    <x v="8"/>
  </r>
  <r>
    <d v="2011-03-26T00:00:00"/>
    <s v="HP Finance"/>
    <s v="Debit Order"/>
    <s v="Capital repayment"/>
    <n v="220"/>
    <s v="E"/>
    <s v="B1"/>
    <s v="BS-700"/>
    <x v="8"/>
  </r>
  <r>
    <d v="2011-03-26T00:00:00"/>
    <s v="HP Finance"/>
    <s v="Debit Order"/>
    <s v="Interest paid"/>
    <n v="100"/>
    <s v="E"/>
    <s v="B1"/>
    <s v="IS-500"/>
    <x v="8"/>
  </r>
  <r>
    <d v="2011-03-26T00:00:00"/>
    <s v="PR Properties"/>
    <s v="Debit Order"/>
    <s v="Rent"/>
    <n v="6400"/>
    <s v="A"/>
    <s v="B1"/>
    <s v="IS-350"/>
    <x v="8"/>
  </r>
  <r>
    <d v="2011-03-31T00:00:00"/>
    <s v="Example (Pty) Ltd"/>
    <s v="Bank Statement"/>
    <s v="Petty Cash Reimbursement"/>
    <n v="100"/>
    <s v="E"/>
    <s v="B1"/>
    <s v="BS-399"/>
    <x v="1"/>
  </r>
  <r>
    <d v="2011-03-31T00:00:00"/>
    <s v="Example (Pty) Ltd"/>
    <s v="Bank Statement"/>
    <s v="Petty Cash Reimbursement"/>
    <n v="-100"/>
    <s v="E"/>
    <s v="PC"/>
    <s v="BS-399"/>
    <x v="1"/>
  </r>
  <r>
    <d v="2011-04-01T00:00:00"/>
    <s v="IS Communications"/>
    <s v="Invoice EXP23"/>
    <s v="Internet Service Provider"/>
    <n v="179"/>
    <s v="A"/>
    <s v="B1"/>
    <s v="IS-380"/>
    <x v="9"/>
  </r>
  <r>
    <d v="2011-04-05T00:00:00"/>
    <s v="EAG Brokers"/>
    <s v="Debit Order"/>
    <s v="Insurance"/>
    <n v="340"/>
    <s v="A"/>
    <s v="B1"/>
    <s v="IS-340"/>
    <x v="10"/>
  </r>
  <r>
    <d v="2011-04-12T00:00:00"/>
    <s v="Interflora"/>
    <s v="Cash"/>
    <s v="Flowers"/>
    <n v="87"/>
    <s v="A"/>
    <s v="PC"/>
    <s v="IS-345"/>
    <x v="11"/>
  </r>
  <r>
    <d v="2011-04-15T00:00:00"/>
    <s v="Capital Bank"/>
    <s v="Bank Statement"/>
    <s v="Service Fees"/>
    <n v="80"/>
    <s v="A"/>
    <s v="B1"/>
    <s v="IS-315"/>
    <x v="12"/>
  </r>
  <r>
    <d v="2011-04-15T00:00:00"/>
    <s v="Capital Bank"/>
    <s v="Bank Statement"/>
    <s v="Service Fees"/>
    <n v="35"/>
    <s v="A"/>
    <s v="B2"/>
    <s v="IS-315"/>
    <x v="12"/>
  </r>
  <r>
    <d v="2011-04-15T00:00:00"/>
    <s v="IAS Accountants"/>
    <s v="Invoice"/>
    <s v="Bookkeeping"/>
    <n v="1000"/>
    <s v="A"/>
    <s v="B1"/>
    <s v="IS-305"/>
    <x v="13"/>
  </r>
  <r>
    <d v="2011-04-20T00:00:00"/>
    <s v="Example (Pty) Ltd"/>
    <s v="Transfer"/>
    <s v="Inter Account Transfer"/>
    <n v="-20000"/>
    <s v="E"/>
    <s v="B2"/>
    <s v="BS-399"/>
    <x v="14"/>
  </r>
  <r>
    <d v="2011-04-20T00:00:00"/>
    <s v="Example (Pty) Ltd"/>
    <s v="Transfer"/>
    <s v="Inter Account Transfer"/>
    <n v="20000"/>
    <s v="E"/>
    <s v="B1"/>
    <s v="BS-399"/>
    <x v="14"/>
  </r>
  <r>
    <d v="2011-04-25T00:00:00"/>
    <s v="Inland Revenue"/>
    <s v="Return"/>
    <s v="Sales Tax"/>
    <n v="1300"/>
    <s v="E"/>
    <s v="B1"/>
    <s v="BS-600"/>
    <x v="15"/>
  </r>
  <r>
    <d v="2011-04-26T00:00:00"/>
    <s v="Example (Pty) Ltd"/>
    <s v="Payroll"/>
    <s v="Salaries"/>
    <n v="20000"/>
    <s v="E"/>
    <s v="B2"/>
    <s v="IS-365"/>
    <x v="16"/>
  </r>
  <r>
    <d v="2011-04-26T00:00:00"/>
    <s v="Furniture City"/>
    <s v="Invoice"/>
    <s v="Furniture"/>
    <n v="3000"/>
    <s v="A"/>
    <s v="B1"/>
    <s v="BS-100"/>
    <x v="17"/>
  </r>
  <r>
    <d v="2011-04-26T00:00:00"/>
    <s v="HP Finance"/>
    <s v="Debit Order"/>
    <s v="Capital repayment"/>
    <n v="220"/>
    <s v="E"/>
    <s v="B1"/>
    <s v="BS-700"/>
    <x v="16"/>
  </r>
  <r>
    <d v="2011-04-26T00:00:00"/>
    <s v="HP Finance"/>
    <s v="Debit Order"/>
    <s v="Interest paid"/>
    <n v="100"/>
    <s v="E"/>
    <s v="B1"/>
    <s v="IS-500"/>
    <x v="16"/>
  </r>
  <r>
    <d v="2011-04-26T00:00:00"/>
    <s v="PR Properties"/>
    <s v="Debit Order"/>
    <s v="Rent"/>
    <n v="6400"/>
    <s v="A"/>
    <s v="B1"/>
    <s v="IS-350"/>
    <x v="16"/>
  </r>
  <r>
    <d v="2011-04-29T00:00:00"/>
    <s v="GF Supplies"/>
    <s v="IN1179"/>
    <s v="Consumables"/>
    <n v="41"/>
    <s v="A"/>
    <s v="PC"/>
    <s v="IS-325"/>
    <x v="18"/>
  </r>
  <r>
    <d v="2011-04-30T00:00:00"/>
    <s v="Example (Pty) Ltd"/>
    <s v="Bank Statement"/>
    <s v="Petty Cash Reimbursement"/>
    <n v="100"/>
    <s v="E"/>
    <s v="B1"/>
    <s v="BS-399"/>
    <x v="19"/>
  </r>
  <r>
    <d v="2011-04-30T00:00:00"/>
    <s v="Example (Pty) Ltd"/>
    <s v="Bank Statement"/>
    <s v="Petty Cash Reimbursement"/>
    <n v="-100"/>
    <s v="E"/>
    <s v="PC"/>
    <s v="BS-399"/>
    <x v="19"/>
  </r>
  <r>
    <d v="2011-05-01T00:00:00"/>
    <s v="IS Communications"/>
    <s v="Invoice EXP24"/>
    <s v="Internet Service Provider"/>
    <n v="179"/>
    <s v="A"/>
    <s v="B1"/>
    <s v="IS-380"/>
    <x v="20"/>
  </r>
  <r>
    <d v="2011-05-01T00:00:00"/>
    <s v="Training Inc"/>
    <s v="Invoice"/>
    <s v="Course"/>
    <n v="220"/>
    <s v="A"/>
    <s v="B1"/>
    <s v="IS-385"/>
    <x v="20"/>
  </r>
  <r>
    <d v="2011-05-05T00:00:00"/>
    <s v="EAG Brokers"/>
    <s v="Debit Order"/>
    <s v="Insurance"/>
    <n v="340"/>
    <s v="A"/>
    <s v="B1"/>
    <s v="IS-340"/>
    <x v="21"/>
  </r>
  <r>
    <d v="2011-05-07T00:00:00"/>
    <s v="City Lodge"/>
    <s v="S50037"/>
    <s v="Accommodation"/>
    <n v="563"/>
    <s v="A"/>
    <s v="B1"/>
    <s v="IS-390"/>
    <x v="22"/>
  </r>
  <r>
    <d v="2011-05-07T00:00:00"/>
    <s v="Waltons"/>
    <s v="Invoice"/>
    <s v="Stationery"/>
    <n v="982"/>
    <s v="A"/>
    <s v="B1"/>
    <s v="IS-370"/>
    <x v="23"/>
  </r>
  <r>
    <d v="2011-05-15T00:00:00"/>
    <s v="Capital Bank"/>
    <s v="Bank Statement"/>
    <s v="Service Fees"/>
    <n v="80"/>
    <s v="A"/>
    <s v="B1"/>
    <s v="IS-315"/>
    <x v="24"/>
  </r>
  <r>
    <d v="2011-05-15T00:00:00"/>
    <s v="Capital Bank"/>
    <s v="Bank Statement"/>
    <s v="Service Fees"/>
    <n v="35"/>
    <s v="A"/>
    <s v="B2"/>
    <s v="IS-315"/>
    <x v="24"/>
  </r>
  <r>
    <d v="2011-05-15T00:00:00"/>
    <s v="IAS Accountants"/>
    <s v="Invoice"/>
    <s v="Bookkeeping"/>
    <n v="1000"/>
    <s v="A"/>
    <s v="B1"/>
    <s v="IS-305"/>
    <x v="25"/>
  </r>
  <r>
    <d v="2011-05-20T00:00:00"/>
    <s v="Example (Pty) Ltd"/>
    <s v="Transfer"/>
    <s v="Inter Account Transfer"/>
    <n v="-20000"/>
    <s v="E"/>
    <s v="B2"/>
    <s v="BS-399"/>
    <x v="26"/>
  </r>
  <r>
    <d v="2011-05-20T00:00:00"/>
    <s v="Example (Pty) Ltd"/>
    <s v="Transfer"/>
    <s v="Inter Account Transfer"/>
    <n v="20000"/>
    <s v="E"/>
    <s v="B1"/>
    <s v="BS-399"/>
    <x v="26"/>
  </r>
  <r>
    <d v="2011-05-26T00:00:00"/>
    <s v="Example (Pty) Ltd"/>
    <s v="Payroll"/>
    <s v="Salaries"/>
    <n v="20000"/>
    <s v="E"/>
    <s v="B2"/>
    <s v="IS-365"/>
    <x v="17"/>
  </r>
  <r>
    <d v="2011-05-26T00:00:00"/>
    <s v="HP Finance"/>
    <s v="Debit Order"/>
    <s v="Capital repayment"/>
    <n v="220"/>
    <s v="E"/>
    <s v="B1"/>
    <s v="BS-700"/>
    <x v="17"/>
  </r>
  <r>
    <d v="2011-05-26T00:00:00"/>
    <s v="HP Finance"/>
    <s v="Debit Order"/>
    <s v="Interest paid"/>
    <n v="100"/>
    <s v="E"/>
    <s v="B1"/>
    <s v="IS-500"/>
    <x v="17"/>
  </r>
  <r>
    <d v="2011-05-26T00:00:00"/>
    <s v="PR Properties"/>
    <s v="Debit Order"/>
    <s v="Rent"/>
    <n v="6400"/>
    <s v="A"/>
    <s v="B1"/>
    <s v="IS-350"/>
    <x v="17"/>
  </r>
  <r>
    <d v="2011-05-29T00:00:00"/>
    <s v="Interflora"/>
    <s v="Cash"/>
    <s v="Flowers"/>
    <n v="65"/>
    <s v="A"/>
    <s v="PC"/>
    <s v="IS-345"/>
    <x v="18"/>
  </r>
  <r>
    <d v="2011-05-31T00:00:00"/>
    <s v="Example (Pty) Ltd"/>
    <s v="Bank Statement"/>
    <s v="Petty Cash Reimbursement"/>
    <n v="100"/>
    <s v="E"/>
    <s v="B1"/>
    <s v="BS-399"/>
    <x v="20"/>
  </r>
  <r>
    <d v="2011-05-31T00:00:00"/>
    <s v="Example (Pty) Ltd"/>
    <s v="Bank Statement"/>
    <s v="Petty Cash Reimbursement"/>
    <n v="-100"/>
    <s v="E"/>
    <s v="PC"/>
    <s v="BS-399"/>
    <x v="20"/>
  </r>
  <r>
    <d v="2011-06-01T00:00:00"/>
    <s v="IS Communications"/>
    <s v="Invoice EXP25"/>
    <s v="Internet Service Provider"/>
    <n v="179"/>
    <s v="A"/>
    <s v="B1"/>
    <s v="IS-380"/>
    <x v="27"/>
  </r>
  <r>
    <d v="2011-06-05T00:00:00"/>
    <s v="EAG Brokers"/>
    <s v="Debit Order"/>
    <s v="Insurance"/>
    <n v="340"/>
    <s v="A"/>
    <s v="B1"/>
    <s v="IS-340"/>
    <x v="28"/>
  </r>
  <r>
    <d v="2011-06-15T00:00:00"/>
    <s v="Capital Bank"/>
    <s v="Bank Statement"/>
    <s v="Service Fees"/>
    <n v="80"/>
    <s v="A"/>
    <s v="B1"/>
    <s v="IS-315"/>
    <x v="29"/>
  </r>
  <r>
    <d v="2011-06-15T00:00:00"/>
    <s v="Capital Bank"/>
    <s v="Bank Statement"/>
    <s v="Service Fees"/>
    <n v="35"/>
    <s v="A"/>
    <s v="B2"/>
    <s v="IS-315"/>
    <x v="29"/>
  </r>
  <r>
    <d v="2011-06-15T00:00:00"/>
    <s v="IAS Accountants"/>
    <s v="Invoice"/>
    <s v="Bookkeeping"/>
    <n v="1000"/>
    <s v="A"/>
    <s v="B1"/>
    <s v="IS-305"/>
    <x v="30"/>
  </r>
  <r>
    <d v="2011-06-20T00:00:00"/>
    <s v="Example (Pty) Ltd"/>
    <s v="Transfer"/>
    <s v="Inter Account Transfer"/>
    <n v="-20000"/>
    <s v="E"/>
    <s v="B2"/>
    <s v="BS-399"/>
    <x v="31"/>
  </r>
  <r>
    <d v="2011-06-20T00:00:00"/>
    <s v="Example (Pty) Ltd"/>
    <s v="Transfer"/>
    <s v="Inter Account Transfer"/>
    <n v="20000"/>
    <s v="E"/>
    <s v="B1"/>
    <s v="BS-399"/>
    <x v="31"/>
  </r>
  <r>
    <d v="2011-06-22T00:00:00"/>
    <s v="Interflora"/>
    <s v="Cash"/>
    <s v="Flowers"/>
    <n v="110"/>
    <s v="A"/>
    <s v="PC"/>
    <s v="IS-345"/>
    <x v="32"/>
  </r>
  <r>
    <d v="2011-06-25T00:00:00"/>
    <s v="Inland Revenue"/>
    <s v="Return"/>
    <s v="Sales Tax"/>
    <n v="8700"/>
    <s v="E"/>
    <s v="B1"/>
    <s v="BS-600"/>
    <x v="33"/>
  </r>
  <r>
    <d v="2011-06-26T00:00:00"/>
    <s v="Example (Pty) Ltd"/>
    <s v="Payroll"/>
    <s v="Salaries"/>
    <n v="20000"/>
    <s v="E"/>
    <s v="B2"/>
    <s v="IS-365"/>
    <x v="34"/>
  </r>
  <r>
    <d v="2011-06-26T00:00:00"/>
    <s v="HP Finance"/>
    <s v="Debit Order"/>
    <s v="Capital repayment"/>
    <n v="220"/>
    <s v="E"/>
    <s v="B1"/>
    <s v="BS-700"/>
    <x v="34"/>
  </r>
  <r>
    <d v="2011-06-26T00:00:00"/>
    <s v="HP Finance"/>
    <s v="Debit Order"/>
    <s v="Interest paid"/>
    <n v="100"/>
    <s v="E"/>
    <s v="B1"/>
    <s v="IS-500"/>
    <x v="34"/>
  </r>
  <r>
    <d v="2011-06-26T00:00:00"/>
    <s v="PR Properties"/>
    <s v="Debit Order"/>
    <s v="Rent"/>
    <n v="6400"/>
    <s v="A"/>
    <s v="B1"/>
    <s v="IS-350"/>
    <x v="34"/>
  </r>
  <r>
    <d v="2011-06-26T00:00:00"/>
    <s v="SA Airlines"/>
    <s v="SA11235"/>
    <s v="Travel"/>
    <n v="1782"/>
    <s v="A"/>
    <s v="B1"/>
    <s v="IS-390"/>
    <x v="34"/>
  </r>
  <r>
    <d v="2011-06-30T00:00:00"/>
    <s v="Example (Pty) Ltd"/>
    <s v="Bank Statement"/>
    <s v="Petty Cash Reimbursement"/>
    <n v="100"/>
    <s v="E"/>
    <s v="B1"/>
    <s v="BS-399"/>
    <x v="35"/>
  </r>
  <r>
    <d v="2011-06-30T00:00:00"/>
    <s v="Example (Pty) Ltd"/>
    <s v="Bank Statement"/>
    <s v="Petty Cash Reimbursement"/>
    <n v="-100"/>
    <s v="E"/>
    <s v="PC"/>
    <s v="BS-399"/>
    <x v="35"/>
  </r>
  <r>
    <d v="2011-07-01T00:00:00"/>
    <s v="IS Communications"/>
    <s v="Invoice EXP26"/>
    <s v="Internet Service Provider"/>
    <n v="179"/>
    <s v="A"/>
    <s v="B1"/>
    <s v="IS-380"/>
    <x v="36"/>
  </r>
  <r>
    <d v="2011-07-02T00:00:00"/>
    <s v="Waltons"/>
    <s v="Invoice"/>
    <s v="Stationery"/>
    <n v="761"/>
    <s v="A"/>
    <s v="B1"/>
    <s v="IS-370"/>
    <x v="37"/>
  </r>
  <r>
    <d v="2011-07-05T00:00:00"/>
    <s v="EAG Brokers"/>
    <s v="Debit Order"/>
    <s v="Insurance"/>
    <n v="340"/>
    <s v="A"/>
    <s v="B1"/>
    <s v="IS-340"/>
    <x v="38"/>
  </r>
  <r>
    <d v="2011-07-15T00:00:00"/>
    <s v="Capital Bank"/>
    <s v="Bank Statement"/>
    <s v="Service Fees"/>
    <n v="80"/>
    <s v="A"/>
    <s v="B1"/>
    <s v="IS-315"/>
    <x v="39"/>
  </r>
  <r>
    <d v="2011-07-15T00:00:00"/>
    <s v="Capital Bank"/>
    <s v="Bank Statement"/>
    <s v="Service Fees"/>
    <n v="35"/>
    <s v="A"/>
    <s v="B2"/>
    <s v="IS-315"/>
    <x v="39"/>
  </r>
  <r>
    <d v="2011-07-15T00:00:00"/>
    <s v="IAS Accountants"/>
    <s v="Invoice"/>
    <s v="Bookkeeping"/>
    <n v="1000"/>
    <s v="A"/>
    <s v="B1"/>
    <s v="IS-305"/>
    <x v="40"/>
  </r>
  <r>
    <d v="2011-07-16T00:00:00"/>
    <s v="Interflora"/>
    <s v="Cash"/>
    <s v="Flowers"/>
    <n v="29"/>
    <s v="A"/>
    <s v="PC"/>
    <s v="IS-345"/>
    <x v="41"/>
  </r>
  <r>
    <d v="2011-07-17T00:00:00"/>
    <s v="GF Supplies"/>
    <s v="IN1181"/>
    <s v="Consumables"/>
    <n v="937"/>
    <s v="A"/>
    <s v="B1"/>
    <s v="IS-325"/>
    <x v="42"/>
  </r>
  <r>
    <d v="2011-07-20T00:00:00"/>
    <s v="Example (Pty) Ltd"/>
    <s v="Transfer"/>
    <s v="Inter Account Transfer"/>
    <n v="-20000"/>
    <s v="E"/>
    <s v="B2"/>
    <s v="BS-399"/>
    <x v="43"/>
  </r>
  <r>
    <d v="2011-07-20T00:00:00"/>
    <s v="Example (Pty) Ltd"/>
    <s v="Transfer"/>
    <s v="Inter Account Transfer"/>
    <n v="20000"/>
    <s v="E"/>
    <s v="B1"/>
    <s v="BS-399"/>
    <x v="43"/>
  </r>
  <r>
    <d v="2011-07-25T00:00:00"/>
    <s v="ACC Institute"/>
    <s v="M00321037"/>
    <s v="Annual Membership"/>
    <n v="2000"/>
    <s v="A"/>
    <s v="B1"/>
    <s v="IS-375"/>
    <x v="44"/>
  </r>
  <r>
    <d v="2011-07-26T00:00:00"/>
    <s v="Example (Pty) Ltd"/>
    <s v="Payroll"/>
    <s v="Salaries"/>
    <n v="20000"/>
    <s v="E"/>
    <s v="B2"/>
    <s v="IS-365"/>
    <x v="45"/>
  </r>
  <r>
    <d v="2011-07-26T00:00:00"/>
    <s v="HP Finance"/>
    <s v="Debit Order"/>
    <s v="Capital repayment"/>
    <n v="220"/>
    <s v="E"/>
    <s v="B1"/>
    <s v="BS-700"/>
    <x v="45"/>
  </r>
  <r>
    <d v="2011-07-26T00:00:00"/>
    <s v="HP Finance"/>
    <s v="Debit Order"/>
    <s v="Interest paid"/>
    <n v="100"/>
    <s v="E"/>
    <s v="B1"/>
    <s v="IS-500"/>
    <x v="45"/>
  </r>
  <r>
    <d v="2011-07-26T00:00:00"/>
    <s v="PR Properties"/>
    <s v="Debit Order"/>
    <s v="Rent"/>
    <n v="6400"/>
    <s v="A"/>
    <s v="B1"/>
    <s v="IS-350"/>
    <x v="45"/>
  </r>
  <r>
    <d v="2011-07-31T00:00:00"/>
    <s v="Example (Pty) Ltd"/>
    <s v="Bank Statement"/>
    <s v="Petty Cash Reimbursement"/>
    <n v="50"/>
    <s v="E"/>
    <s v="B1"/>
    <s v="BS-399"/>
    <x v="36"/>
  </r>
  <r>
    <d v="2011-07-31T00:00:00"/>
    <s v="Example (Pty) Ltd"/>
    <s v="Bank Statement"/>
    <s v="Petty Cash Reimbursement"/>
    <n v="-50"/>
    <s v="E"/>
    <s v="PC"/>
    <s v="BS-399"/>
    <x v="36"/>
  </r>
  <r>
    <d v="2011-08-01T00:00:00"/>
    <s v="IS Communications"/>
    <s v="Invoice EXP27"/>
    <s v="Internet Service Provider"/>
    <n v="179"/>
    <s v="A"/>
    <s v="B1"/>
    <s v="IS-380"/>
    <x v="46"/>
  </r>
  <r>
    <d v="2011-08-05T00:00:00"/>
    <s v="EAG Brokers"/>
    <s v="Debit Order"/>
    <s v="Insurance"/>
    <n v="340"/>
    <s v="A"/>
    <s v="B1"/>
    <s v="IS-340"/>
    <x v="47"/>
  </r>
  <r>
    <d v="2011-08-09T00:00:00"/>
    <s v="Interflora"/>
    <s v="Cash"/>
    <s v="Flowers"/>
    <n v="78"/>
    <s v="A"/>
    <s v="PC"/>
    <s v="IS-345"/>
    <x v="48"/>
  </r>
  <r>
    <d v="2011-08-13T00:00:00"/>
    <s v="XY Traders"/>
    <s v="Invoice 9987"/>
    <s v="Commission"/>
    <n v="747"/>
    <s v="A"/>
    <s v="B1"/>
    <s v="IS-320"/>
    <x v="49"/>
  </r>
  <r>
    <d v="2011-08-15T00:00:00"/>
    <s v="Capital Bank"/>
    <s v="Bank Statement"/>
    <s v="Service Fees"/>
    <n v="80"/>
    <s v="A"/>
    <s v="B1"/>
    <s v="IS-315"/>
    <x v="50"/>
  </r>
  <r>
    <d v="2011-08-15T00:00:00"/>
    <s v="Capital Bank"/>
    <s v="Bank Statement"/>
    <s v="Service Fees"/>
    <n v="35"/>
    <s v="A"/>
    <s v="B2"/>
    <s v="IS-315"/>
    <x v="50"/>
  </r>
  <r>
    <d v="2011-08-15T00:00:00"/>
    <s v="IAS Accountants"/>
    <s v="Invoice"/>
    <s v="Bookkeeping"/>
    <n v="1000"/>
    <s v="A"/>
    <s v="B1"/>
    <s v="IS-305"/>
    <x v="51"/>
  </r>
  <r>
    <d v="2011-08-15T00:00:00"/>
    <s v="SA Airlines"/>
    <s v="SA11988"/>
    <s v="Travel"/>
    <n v="1278"/>
    <s v="A"/>
    <s v="B1"/>
    <s v="IS-390"/>
    <x v="50"/>
  </r>
  <r>
    <d v="2011-08-20T00:00:00"/>
    <s v="Example (Pty) Ltd"/>
    <s v="Transfer"/>
    <s v="Inter Account Transfer"/>
    <n v="-20000"/>
    <s v="E"/>
    <s v="B2"/>
    <s v="BS-399"/>
    <x v="52"/>
  </r>
  <r>
    <d v="2011-08-20T00:00:00"/>
    <s v="Example (Pty) Ltd"/>
    <s v="Transfer"/>
    <s v="Inter Account Transfer"/>
    <n v="20000"/>
    <s v="E"/>
    <s v="B1"/>
    <s v="BS-399"/>
    <x v="52"/>
  </r>
  <r>
    <d v="2011-08-21T00:00:00"/>
    <s v="JSE Brokers"/>
    <s v="Remittance"/>
    <s v="Share investment"/>
    <n v="3750"/>
    <s v="E"/>
    <s v="B1"/>
    <s v="BS-200"/>
    <x v="53"/>
  </r>
  <r>
    <d v="2011-08-25T00:00:00"/>
    <s v="Inland Revenue"/>
    <s v="Return"/>
    <s v="Sales Tax"/>
    <n v="6600"/>
    <s v="E"/>
    <s v="B1"/>
    <s v="BS-600"/>
    <x v="54"/>
  </r>
  <r>
    <d v="2011-08-26T00:00:00"/>
    <s v="Example (Pty) Ltd"/>
    <s v="Payroll"/>
    <s v="Salaries"/>
    <n v="20000"/>
    <s v="E"/>
    <s v="B2"/>
    <s v="IS-365"/>
    <x v="55"/>
  </r>
  <r>
    <d v="2011-08-26T00:00:00"/>
    <s v="HP Finance"/>
    <s v="Debit Order"/>
    <s v="Capital repayment"/>
    <n v="220"/>
    <s v="E"/>
    <s v="B1"/>
    <s v="BS-700"/>
    <x v="55"/>
  </r>
  <r>
    <d v="2011-08-26T00:00:00"/>
    <s v="HP Finance"/>
    <s v="Debit Order"/>
    <s v="Interest paid"/>
    <n v="100"/>
    <s v="E"/>
    <s v="B1"/>
    <s v="IS-500"/>
    <x v="55"/>
  </r>
  <r>
    <d v="2011-08-26T00:00:00"/>
    <s v="PR Properties"/>
    <s v="Debit Order"/>
    <s v="Rent"/>
    <n v="6400"/>
    <s v="A"/>
    <s v="B1"/>
    <s v="IS-350"/>
    <x v="55"/>
  </r>
  <r>
    <d v="2011-08-27T00:00:00"/>
    <s v="Waltons"/>
    <s v="Invoice"/>
    <s v="Stationery"/>
    <n v="234"/>
    <s v="A"/>
    <s v="B1"/>
    <s v="IS-370"/>
    <x v="56"/>
  </r>
  <r>
    <d v="2011-08-31T00:00:00"/>
    <s v="Example (Pty) Ltd"/>
    <s v="Bank Statement"/>
    <s v="Petty Cash Reimbursement"/>
    <n v="50"/>
    <s v="E"/>
    <s v="B1"/>
    <s v="BS-399"/>
    <x v="46"/>
  </r>
  <r>
    <d v="2011-08-31T00:00:00"/>
    <s v="Example (Pty) Ltd"/>
    <s v="Bank Statement"/>
    <s v="Petty Cash Reimbursement"/>
    <n v="-50"/>
    <s v="E"/>
    <s v="PC"/>
    <s v="BS-399"/>
    <x v="46"/>
  </r>
  <r>
    <d v="2011-08-31T00:00:00"/>
    <s v="Inland Revenue"/>
    <s v="Return"/>
    <s v="Provisional Tax"/>
    <n v="2600"/>
    <s v="E"/>
    <s v="B1"/>
    <s v="IS-600"/>
    <x v="46"/>
  </r>
  <r>
    <d v="2011-09-01T00:00:00"/>
    <s v="IS Communications"/>
    <s v="Invoice EXP28"/>
    <s v="Internet Service Provider"/>
    <n v="179"/>
    <s v="A"/>
    <s v="B1"/>
    <s v="IS-380"/>
    <x v="57"/>
  </r>
  <r>
    <d v="2011-09-05T00:00:00"/>
    <s v="EAG Brokers"/>
    <s v="Debit Order"/>
    <s v="Insurance"/>
    <n v="340"/>
    <s v="A"/>
    <s v="B1"/>
    <s v="IS-340"/>
    <x v="58"/>
  </r>
  <r>
    <d v="2011-09-13T00:00:00"/>
    <s v="Training Inc"/>
    <s v="Invoice"/>
    <s v="Course"/>
    <n v="277.48"/>
    <s v="A"/>
    <s v="B1"/>
    <s v="IS-385"/>
    <x v="59"/>
  </r>
  <r>
    <d v="2011-09-15T00:00:00"/>
    <s v="Capital Bank"/>
    <s v="Bank Statement"/>
    <s v="Service Fees"/>
    <n v="80"/>
    <s v="A"/>
    <s v="B1"/>
    <s v="IS-315"/>
    <x v="60"/>
  </r>
  <r>
    <d v="2011-09-15T00:00:00"/>
    <s v="Capital Bank"/>
    <s v="Bank Statement"/>
    <s v="Service Fees"/>
    <n v="35"/>
    <s v="A"/>
    <s v="B2"/>
    <s v="IS-315"/>
    <x v="60"/>
  </r>
  <r>
    <d v="2011-09-15T00:00:00"/>
    <s v="IAS Accountants"/>
    <s v="Invoice"/>
    <s v="Bookkeeping"/>
    <n v="1000"/>
    <s v="A"/>
    <s v="B1"/>
    <s v="IS-305"/>
    <x v="61"/>
  </r>
  <r>
    <d v="2011-09-18T00:00:00"/>
    <s v="Municipality"/>
    <s v="Statement"/>
    <s v="Rates"/>
    <n v="5620"/>
    <s v="A"/>
    <s v="B1"/>
    <s v="IS-395"/>
    <x v="62"/>
  </r>
  <r>
    <d v="2011-09-18T00:00:00"/>
    <s v="QA Attorneys"/>
    <s v="Invoice"/>
    <s v="Legal advice"/>
    <n v="12500"/>
    <s v="A"/>
    <s v="B1"/>
    <s v="IS-360"/>
    <x v="62"/>
  </r>
  <r>
    <d v="2011-09-20T00:00:00"/>
    <s v="Example (Pty) Ltd"/>
    <s v="Transfer"/>
    <s v="Inter Account Transfer"/>
    <n v="-20000"/>
    <s v="E"/>
    <s v="B2"/>
    <s v="BS-399"/>
    <x v="63"/>
  </r>
  <r>
    <d v="2011-09-20T00:00:00"/>
    <s v="Example (Pty) Ltd"/>
    <s v="Transfer"/>
    <s v="Inter Account Transfer"/>
    <n v="20000"/>
    <s v="E"/>
    <s v="B1"/>
    <s v="BS-399"/>
    <x v="63"/>
  </r>
  <r>
    <d v="2011-09-21T00:00:00"/>
    <s v="Interflora"/>
    <s v="Cash"/>
    <s v="Flowers"/>
    <n v="90"/>
    <s v="A"/>
    <s v="PC"/>
    <s v="IS-345"/>
    <x v="64"/>
  </r>
  <r>
    <d v="2011-09-24T00:00:00"/>
    <s v="XY Traders"/>
    <s v="Invoice11203"/>
    <s v="Commission"/>
    <n v="4242"/>
    <s v="A"/>
    <s v="B1"/>
    <s v="IS-320"/>
    <x v="65"/>
  </r>
  <r>
    <d v="2011-09-26T00:00:00"/>
    <s v="Example (Pty) Ltd"/>
    <s v="Payroll"/>
    <s v="Salaries"/>
    <n v="20000"/>
    <s v="E"/>
    <s v="B2"/>
    <s v="IS-365"/>
    <x v="56"/>
  </r>
  <r>
    <d v="2011-09-26T00:00:00"/>
    <s v="HP Finance"/>
    <s v="Debit Order"/>
    <s v="Capital repayment"/>
    <n v="220"/>
    <s v="E"/>
    <s v="B1"/>
    <s v="BS-700"/>
    <x v="56"/>
  </r>
  <r>
    <d v="2011-09-26T00:00:00"/>
    <s v="HP Finance"/>
    <s v="Debit Order"/>
    <s v="Interest paid"/>
    <n v="100"/>
    <s v="E"/>
    <s v="B1"/>
    <s v="IS-500"/>
    <x v="56"/>
  </r>
  <r>
    <d v="2011-09-26T00:00:00"/>
    <s v="PR Properties"/>
    <s v="Debit Order"/>
    <s v="Rent"/>
    <n v="6400"/>
    <s v="A"/>
    <s v="B1"/>
    <s v="IS-350"/>
    <x v="56"/>
  </r>
  <r>
    <d v="2011-09-30T00:00:00"/>
    <s v="Example (Pty) Ltd"/>
    <s v="Bank Statement"/>
    <s v="Petty Cash Reimbursement"/>
    <n v="100"/>
    <s v="E"/>
    <s v="B1"/>
    <s v="BS-399"/>
    <x v="66"/>
  </r>
  <r>
    <d v="2011-09-30T00:00:00"/>
    <s v="Example (Pty) Ltd"/>
    <s v="Bank Statement"/>
    <s v="Petty Cash Reimbursement"/>
    <n v="-100"/>
    <s v="E"/>
    <s v="PC"/>
    <s v="BS-399"/>
    <x v="66"/>
  </r>
  <r>
    <d v="2011-10-01T00:00:00"/>
    <s v="IS Communications"/>
    <s v="Invoice EXP29"/>
    <s v="Internet Service Provider"/>
    <n v="179"/>
    <s v="A"/>
    <s v="B1"/>
    <s v="IS-380"/>
    <x v="67"/>
  </r>
  <r>
    <d v="2011-10-04T00:00:00"/>
    <s v="GF Supplies"/>
    <s v="IN1185"/>
    <s v="Consumables"/>
    <n v="62"/>
    <s v="A"/>
    <s v="PC"/>
    <s v="IS-325"/>
    <x v="68"/>
  </r>
  <r>
    <d v="2011-10-04T00:00:00"/>
    <s v="SA Airlines"/>
    <s v="SA12741"/>
    <s v="Travel"/>
    <n v="1887"/>
    <s v="A"/>
    <s v="B1"/>
    <s v="IS-390"/>
    <x v="69"/>
  </r>
  <r>
    <d v="2011-10-05T00:00:00"/>
    <s v="EAG Brokers"/>
    <s v="Debit Order"/>
    <s v="Insurance"/>
    <n v="340"/>
    <s v="A"/>
    <s v="B1"/>
    <s v="IS-340"/>
    <x v="70"/>
  </r>
  <r>
    <d v="2011-10-15T00:00:00"/>
    <s v="Capital Bank"/>
    <s v="Bank Statement"/>
    <s v="Service Fees"/>
    <n v="80"/>
    <s v="A"/>
    <s v="B1"/>
    <s v="IS-315"/>
    <x v="71"/>
  </r>
  <r>
    <d v="2011-10-15T00:00:00"/>
    <s v="Capital Bank"/>
    <s v="Bank Statement"/>
    <s v="Service Fees"/>
    <n v="35"/>
    <s v="A"/>
    <s v="B2"/>
    <s v="IS-315"/>
    <x v="71"/>
  </r>
  <r>
    <d v="2011-10-15T00:00:00"/>
    <s v="IAS Accountants"/>
    <s v="Invoice"/>
    <s v="Bookkeeping"/>
    <n v="1000"/>
    <s v="A"/>
    <s v="B1"/>
    <s v="IS-305"/>
    <x v="72"/>
  </r>
  <r>
    <d v="2011-10-20T00:00:00"/>
    <s v="Example (Pty) Ltd"/>
    <s v="Transfer"/>
    <s v="Inter Account Transfer"/>
    <n v="-20000"/>
    <s v="E"/>
    <s v="B2"/>
    <s v="BS-399"/>
    <x v="73"/>
  </r>
  <r>
    <d v="2011-10-20T00:00:00"/>
    <s v="Example (Pty) Ltd"/>
    <s v="Transfer"/>
    <s v="Inter Account Transfer"/>
    <n v="20000"/>
    <s v="E"/>
    <s v="B1"/>
    <s v="BS-399"/>
    <x v="73"/>
  </r>
  <r>
    <d v="2011-10-22T00:00:00"/>
    <s v="Waltons"/>
    <s v="Invoice"/>
    <s v="Stationery"/>
    <n v="289"/>
    <s v="A"/>
    <s v="B1"/>
    <s v="IS-370"/>
    <x v="74"/>
  </r>
  <r>
    <d v="2011-10-25T00:00:00"/>
    <s v="Inland Revenue"/>
    <s v="Return"/>
    <s v="Sales Tax"/>
    <n v="3300"/>
    <s v="E"/>
    <s v="B1"/>
    <s v="BS-600"/>
    <x v="75"/>
  </r>
  <r>
    <d v="2011-10-26T00:00:00"/>
    <s v="Example (Pty) Ltd"/>
    <s v="Payroll"/>
    <s v="Salaries"/>
    <n v="20000"/>
    <s v="E"/>
    <s v="B2"/>
    <s v="IS-365"/>
    <x v="76"/>
  </r>
  <r>
    <d v="2011-10-26T00:00:00"/>
    <s v="HP Finance"/>
    <s v="Debit Order"/>
    <s v="Capital repayment"/>
    <n v="220"/>
    <s v="E"/>
    <s v="B1"/>
    <s v="BS-700"/>
    <x v="76"/>
  </r>
  <r>
    <d v="2011-10-26T00:00:00"/>
    <s v="HP Finance"/>
    <s v="Debit Order"/>
    <s v="Interest paid"/>
    <n v="100"/>
    <s v="E"/>
    <s v="B1"/>
    <s v="IS-500"/>
    <x v="76"/>
  </r>
  <r>
    <d v="2011-10-26T00:00:00"/>
    <s v="PR Properties"/>
    <s v="Debit Order"/>
    <s v="Rent"/>
    <n v="6400"/>
    <s v="A"/>
    <s v="B1"/>
    <s v="IS-350"/>
    <x v="76"/>
  </r>
  <r>
    <d v="2011-10-28T00:00:00"/>
    <s v="Interflora"/>
    <s v="Cash"/>
    <s v="Flowers"/>
    <n v="218"/>
    <s v="A"/>
    <s v="PC"/>
    <s v="IS-345"/>
    <x v="77"/>
  </r>
  <r>
    <d v="2011-10-31T00:00:00"/>
    <s v="Example (Pty) Ltd"/>
    <s v="Bank Statement"/>
    <s v="Petty Cash Reimbursement"/>
    <n v="200"/>
    <s v="E"/>
    <s v="B1"/>
    <s v="BS-399"/>
    <x v="67"/>
  </r>
  <r>
    <d v="2011-10-31T00:00:00"/>
    <s v="Example (Pty) Ltd"/>
    <s v="Bank Statement"/>
    <s v="Petty Cash Reimbursement"/>
    <n v="-200"/>
    <s v="E"/>
    <s v="PC"/>
    <s v="BS-399"/>
    <x v="67"/>
  </r>
  <r>
    <d v="2011-11-01T00:00:00"/>
    <s v="IS Communications"/>
    <s v="Invoice EXP30"/>
    <s v="Internet Service Provider"/>
    <n v="179"/>
    <s v="A"/>
    <s v="B1"/>
    <s v="IS-380"/>
    <x v="78"/>
  </r>
  <r>
    <d v="2011-11-05T00:00:00"/>
    <s v="EAG Brokers"/>
    <s v="Debit Order"/>
    <s v="Insurance"/>
    <n v="340"/>
    <s v="A"/>
    <s v="B1"/>
    <s v="IS-340"/>
    <x v="79"/>
  </r>
  <r>
    <d v="2011-11-05T00:00:00"/>
    <s v="XY Traders"/>
    <s v="Invoice 12987"/>
    <s v="Commission"/>
    <n v="982"/>
    <s v="A"/>
    <s v="B1"/>
    <s v="IS-320"/>
    <x v="80"/>
  </r>
  <r>
    <d v="2011-11-15T00:00:00"/>
    <s v="Capital Bank"/>
    <s v="Bank Statement"/>
    <s v="Service Fees"/>
    <n v="80"/>
    <s v="A"/>
    <s v="B1"/>
    <s v="IS-315"/>
    <x v="81"/>
  </r>
  <r>
    <d v="2011-11-15T00:00:00"/>
    <s v="Capital Bank"/>
    <s v="Bank Statement"/>
    <s v="Service Fees"/>
    <n v="35"/>
    <s v="A"/>
    <s v="B2"/>
    <s v="IS-315"/>
    <x v="81"/>
  </r>
  <r>
    <d v="2011-11-15T00:00:00"/>
    <s v="IAS Accountants"/>
    <s v="Invoice"/>
    <s v="Bookkeeping"/>
    <n v="1000"/>
    <s v="A"/>
    <s v="B1"/>
    <s v="IS-305"/>
    <x v="82"/>
  </r>
  <r>
    <d v="2011-11-19T00:00:00"/>
    <s v="Interflora"/>
    <s v="Cash"/>
    <s v="Flowers"/>
    <n v="102"/>
    <s v="A"/>
    <s v="PC"/>
    <s v="IS-345"/>
    <x v="83"/>
  </r>
  <r>
    <d v="2011-11-20T00:00:00"/>
    <s v="Example (Pty) Ltd"/>
    <s v="Transfer"/>
    <s v="Inter Account Transfer"/>
    <n v="-20000"/>
    <s v="E"/>
    <s v="B2"/>
    <s v="BS-399"/>
    <x v="84"/>
  </r>
  <r>
    <d v="2011-11-20T00:00:00"/>
    <s v="Example (Pty) Ltd"/>
    <s v="Transfer"/>
    <s v="Inter Account Transfer"/>
    <n v="20000"/>
    <s v="E"/>
    <s v="B1"/>
    <s v="BS-399"/>
    <x v="84"/>
  </r>
  <r>
    <d v="2011-11-26T00:00:00"/>
    <s v="Example (Pty) Ltd"/>
    <s v="Payroll"/>
    <s v="Salaries"/>
    <n v="20000"/>
    <s v="E"/>
    <s v="B2"/>
    <s v="IS-365"/>
    <x v="85"/>
  </r>
  <r>
    <d v="2011-11-26T00:00:00"/>
    <s v="HP Finance"/>
    <s v="Debit Order"/>
    <s v="Capital repayment"/>
    <n v="220"/>
    <s v="E"/>
    <s v="B1"/>
    <s v="BS-700"/>
    <x v="85"/>
  </r>
  <r>
    <d v="2011-11-26T00:00:00"/>
    <s v="HP Finance"/>
    <s v="Debit Order"/>
    <s v="Interest paid"/>
    <n v="100"/>
    <s v="E"/>
    <s v="B1"/>
    <s v="IS-500"/>
    <x v="85"/>
  </r>
  <r>
    <d v="2011-11-26T00:00:00"/>
    <s v="PR Properties"/>
    <s v="Debit Order"/>
    <s v="Rent"/>
    <n v="6400"/>
    <s v="A"/>
    <s v="B1"/>
    <s v="IS-350"/>
    <x v="85"/>
  </r>
  <r>
    <d v="2011-11-30T00:00:00"/>
    <s v="Example (Pty) Ltd"/>
    <s v="Bank Statement"/>
    <s v="Petty Cash Reimbursement"/>
    <n v="170"/>
    <s v="E"/>
    <s v="B1"/>
    <s v="BS-399"/>
    <x v="86"/>
  </r>
  <r>
    <d v="2011-11-30T00:00:00"/>
    <s v="Example (Pty) Ltd"/>
    <s v="Bank Statement"/>
    <s v="Petty Cash Reimbursement"/>
    <n v="-170"/>
    <s v="E"/>
    <s v="PC"/>
    <s v="BS-399"/>
    <x v="86"/>
  </r>
  <r>
    <d v="2011-12-01T00:00:00"/>
    <s v="IS Communications"/>
    <s v="Invoice EXP31"/>
    <s v="Internet Service Provider"/>
    <n v="179"/>
    <s v="A"/>
    <s v="B1"/>
    <s v="IS-380"/>
    <x v="87"/>
  </r>
  <r>
    <d v="2011-12-05T00:00:00"/>
    <s v="EAG Brokers"/>
    <s v="Debit Order"/>
    <s v="Insurance"/>
    <n v="340"/>
    <s v="A"/>
    <s v="B1"/>
    <s v="IS-340"/>
    <x v="80"/>
  </r>
  <r>
    <d v="2011-12-06T00:00:00"/>
    <s v="Interflora"/>
    <s v="Cash"/>
    <s v="Flowers"/>
    <n v="96"/>
    <s v="A"/>
    <s v="PC"/>
    <s v="IS-345"/>
    <x v="88"/>
  </r>
  <r>
    <d v="2011-12-15T00:00:00"/>
    <s v="Capital Bank"/>
    <s v="Bank Statement"/>
    <s v="Service Fees"/>
    <n v="80"/>
    <s v="A"/>
    <s v="B1"/>
    <s v="IS-315"/>
    <x v="89"/>
  </r>
  <r>
    <d v="2011-12-15T00:00:00"/>
    <s v="Capital Bank"/>
    <s v="Bank Statement"/>
    <s v="Service Fees"/>
    <n v="35"/>
    <s v="A"/>
    <s v="B2"/>
    <s v="IS-315"/>
    <x v="89"/>
  </r>
  <r>
    <d v="2011-12-15T00:00:00"/>
    <s v="IAS Accountants"/>
    <s v="Invoice"/>
    <s v="Bookkeeping"/>
    <n v="1000"/>
    <s v="A"/>
    <s v="B1"/>
    <s v="IS-305"/>
    <x v="90"/>
  </r>
  <r>
    <d v="2011-12-17T00:00:00"/>
    <s v="Newscorp"/>
    <s v="M00353051"/>
    <s v="Subscriptions"/>
    <n v="120"/>
    <s v="A"/>
    <s v="B1"/>
    <s v="IS-375"/>
    <x v="91"/>
  </r>
  <r>
    <d v="2011-12-17T00:00:00"/>
    <s v="Waltons"/>
    <s v="Invoice"/>
    <s v="Stationery"/>
    <n v="310"/>
    <s v="A"/>
    <s v="B1"/>
    <s v="IS-370"/>
    <x v="91"/>
  </r>
  <r>
    <d v="2011-12-17T00:00:00"/>
    <s v="XY Traders"/>
    <s v="Invoice 13432"/>
    <s v="Commission"/>
    <n v="962"/>
    <s v="A"/>
    <s v="B1"/>
    <s v="IS-320"/>
    <x v="91"/>
  </r>
  <r>
    <d v="2011-12-20T00:00:00"/>
    <s v="Example (Pty) Ltd"/>
    <s v="Transfer"/>
    <s v="Inter Account Transfer"/>
    <n v="-20000"/>
    <s v="E"/>
    <s v="B2"/>
    <s v="BS-399"/>
    <x v="92"/>
  </r>
  <r>
    <d v="2011-12-20T00:00:00"/>
    <s v="Example (Pty) Ltd"/>
    <s v="Transfer"/>
    <s v="Inter Account Transfer"/>
    <n v="20000"/>
    <s v="E"/>
    <s v="B1"/>
    <s v="BS-399"/>
    <x v="92"/>
  </r>
  <r>
    <d v="2011-12-22T00:00:00"/>
    <s v="GF Supplies"/>
    <s v="IN1192"/>
    <s v="Consumables"/>
    <n v="61"/>
    <s v="A"/>
    <s v="PC"/>
    <s v="IS-325"/>
    <x v="93"/>
  </r>
  <r>
    <d v="2011-12-25T00:00:00"/>
    <s v="Inland Revenue"/>
    <s v="Return"/>
    <s v="Sales Tax"/>
    <n v="8400"/>
    <s v="E"/>
    <s v="B1"/>
    <s v="BS-600"/>
    <x v="94"/>
  </r>
  <r>
    <d v="2011-12-26T00:00:00"/>
    <s v="Example (Pty) Ltd"/>
    <s v="Payroll"/>
    <s v="Salaries"/>
    <n v="20000"/>
    <s v="E"/>
    <s v="B2"/>
    <s v="IS-365"/>
    <x v="95"/>
  </r>
  <r>
    <d v="2011-12-26T00:00:00"/>
    <s v="HP Finance"/>
    <s v="Debit Order"/>
    <s v="Capital repayment"/>
    <n v="220"/>
    <s v="E"/>
    <s v="B1"/>
    <s v="BS-700"/>
    <x v="95"/>
  </r>
  <r>
    <d v="2011-12-26T00:00:00"/>
    <s v="HP Finance"/>
    <s v="Debit Order"/>
    <s v="Interest paid"/>
    <n v="100"/>
    <s v="E"/>
    <s v="B1"/>
    <s v="IS-500"/>
    <x v="95"/>
  </r>
  <r>
    <d v="2011-12-26T00:00:00"/>
    <s v="PR Properties"/>
    <s v="Debit Order"/>
    <s v="Rent"/>
    <n v="6400"/>
    <s v="A"/>
    <s v="B1"/>
    <s v="IS-350"/>
    <x v="95"/>
  </r>
  <r>
    <d v="2011-12-31T00:00:00"/>
    <s v="Example (Pty) Ltd"/>
    <s v="Bank Statement"/>
    <s v="Petty Cash Reimbursement"/>
    <n v="100"/>
    <s v="E"/>
    <s v="B1"/>
    <s v="BS-399"/>
    <x v="87"/>
  </r>
  <r>
    <d v="2011-12-31T00:00:00"/>
    <s v="Example (Pty) Ltd"/>
    <s v="Bank Statement"/>
    <s v="Petty Cash Reimbursement"/>
    <n v="-100"/>
    <s v="E"/>
    <s v="PC"/>
    <s v="BS-399"/>
    <x v="87"/>
  </r>
  <r>
    <d v="2012-01-01T00:00:00"/>
    <s v="IS Communications"/>
    <s v="Invoice EXP32"/>
    <s v="Internet Service Provider"/>
    <n v="179"/>
    <s v="A"/>
    <s v="B1"/>
    <s v="IS-380"/>
    <x v="96"/>
  </r>
  <r>
    <d v="2012-01-05T00:00:00"/>
    <s v="EAG Brokers"/>
    <s v="Debit Order"/>
    <s v="Insurance"/>
    <n v="340"/>
    <s v="A"/>
    <s v="B1"/>
    <s v="IS-340"/>
    <x v="97"/>
  </r>
  <r>
    <d v="2012-01-15T00:00:00"/>
    <s v="Capital Bank"/>
    <s v="Bank Statement"/>
    <s v="Service Fees"/>
    <n v="80"/>
    <s v="A"/>
    <s v="B1"/>
    <s v="IS-315"/>
    <x v="98"/>
  </r>
  <r>
    <d v="2012-01-15T00:00:00"/>
    <s v="Capital Bank"/>
    <s v="Bank Statement"/>
    <s v="Service Fees"/>
    <n v="35"/>
    <s v="A"/>
    <s v="B2"/>
    <s v="IS-315"/>
    <x v="98"/>
  </r>
  <r>
    <d v="2012-01-15T00:00:00"/>
    <s v="IAS Accountants"/>
    <s v="Invoice"/>
    <s v="Bookkeeping"/>
    <n v="1000"/>
    <s v="A"/>
    <s v="B1"/>
    <s v="IS-305"/>
    <x v="99"/>
  </r>
  <r>
    <d v="2012-01-16T00:00:00"/>
    <s v="Interflora"/>
    <s v="Cash"/>
    <s v="Flowers"/>
    <n v="105"/>
    <s v="A"/>
    <s v="PC"/>
    <s v="IS-345"/>
    <x v="91"/>
  </r>
  <r>
    <d v="2012-01-20T00:00:00"/>
    <s v="Example (Pty) Ltd"/>
    <s v="Transfer"/>
    <s v="Inter Account Transfer"/>
    <n v="-20000"/>
    <s v="E"/>
    <s v="B2"/>
    <s v="BS-399"/>
    <x v="100"/>
  </r>
  <r>
    <d v="2012-01-20T00:00:00"/>
    <s v="Example (Pty) Ltd"/>
    <s v="Transfer"/>
    <s v="Inter Account Transfer"/>
    <n v="20000"/>
    <s v="E"/>
    <s v="B1"/>
    <s v="BS-399"/>
    <x v="100"/>
  </r>
  <r>
    <d v="2012-01-26T00:00:00"/>
    <s v="Example (Pty) Ltd"/>
    <s v="Payroll"/>
    <s v="Salaries"/>
    <n v="20000"/>
    <s v="E"/>
    <s v="B2"/>
    <s v="IS-365"/>
    <x v="101"/>
  </r>
  <r>
    <d v="2012-01-26T00:00:00"/>
    <s v="HP Finance"/>
    <s v="Debit Order"/>
    <s v="Capital repayment"/>
    <n v="220"/>
    <s v="E"/>
    <s v="B1"/>
    <s v="BS-700"/>
    <x v="101"/>
  </r>
  <r>
    <d v="2012-01-26T00:00:00"/>
    <s v="HP Finance"/>
    <s v="Debit Order"/>
    <s v="Interest paid"/>
    <n v="100"/>
    <s v="E"/>
    <s v="B1"/>
    <s v="IS-500"/>
    <x v="101"/>
  </r>
  <r>
    <d v="2012-01-26T00:00:00"/>
    <s v="PR Properties"/>
    <s v="Debit Order"/>
    <s v="Rent"/>
    <n v="6400"/>
    <s v="A"/>
    <s v="B1"/>
    <s v="IS-350"/>
    <x v="101"/>
  </r>
  <r>
    <d v="2012-01-26T00:00:00"/>
    <s v="Training Inc"/>
    <s v="Invoice"/>
    <s v="Training"/>
    <n v="389.25"/>
    <s v="A"/>
    <s v="B1"/>
    <s v="IS-385"/>
    <x v="96"/>
  </r>
  <r>
    <d v="2012-01-28T00:00:00"/>
    <s v="XY Traders"/>
    <s v="Invoice 14278"/>
    <s v="Commission"/>
    <n v="514"/>
    <s v="A"/>
    <s v="B1"/>
    <s v="IS-320"/>
    <x v="102"/>
  </r>
  <r>
    <d v="2012-01-31T00:00:00"/>
    <s v="Example (Pty) Ltd"/>
    <s v="Bank Statement"/>
    <s v="Petty Cash Reimbursement"/>
    <n v="170"/>
    <s v="E"/>
    <s v="B1"/>
    <s v="BS-399"/>
    <x v="96"/>
  </r>
  <r>
    <d v="2012-01-31T00:00:00"/>
    <s v="Example (Pty) Ltd"/>
    <s v="Bank Statement"/>
    <s v="Petty Cash Reimbursement"/>
    <n v="-170"/>
    <s v="E"/>
    <s v="PC"/>
    <s v="BS-399"/>
    <x v="96"/>
  </r>
  <r>
    <d v="2012-02-01T00:00:00"/>
    <s v="IS Communications"/>
    <s v="Invoice EXP33"/>
    <s v="Internet Service Provider"/>
    <n v="179"/>
    <s v="A"/>
    <s v="B1"/>
    <s v="IS-380"/>
    <x v="103"/>
  </r>
  <r>
    <d v="2012-02-05T00:00:00"/>
    <s v="EAG Brokers"/>
    <s v="Debit Order"/>
    <s v="Insurance"/>
    <n v="340"/>
    <s v="A"/>
    <s v="B1"/>
    <s v="IS-340"/>
    <x v="104"/>
  </r>
  <r>
    <d v="2012-02-11T00:00:00"/>
    <s v="Waltons"/>
    <s v="Invoice"/>
    <s v="Stationery"/>
    <n v="289"/>
    <s v="A"/>
    <s v="B1"/>
    <s v="IS-370"/>
    <x v="103"/>
  </r>
  <r>
    <d v="2012-02-15T00:00:00"/>
    <s v="Capital Bank"/>
    <s v="Bank Statement"/>
    <s v="Service Fees"/>
    <n v="80"/>
    <s v="A"/>
    <s v="B1"/>
    <s v="IS-315"/>
    <x v="105"/>
  </r>
  <r>
    <d v="2012-02-15T00:00:00"/>
    <s v="Capital Bank"/>
    <s v="Bank Statement"/>
    <s v="Service Fees"/>
    <n v="35"/>
    <s v="A"/>
    <s v="B2"/>
    <s v="IS-315"/>
    <x v="105"/>
  </r>
  <r>
    <d v="2012-02-15T00:00:00"/>
    <s v="IAS Accountants"/>
    <s v="Invoice"/>
    <s v="Bookkeeping"/>
    <n v="1000"/>
    <s v="A"/>
    <s v="B1"/>
    <s v="IS-305"/>
    <x v="103"/>
  </r>
  <r>
    <d v="2012-02-20T00:00:00"/>
    <s v="Example (Pty) Ltd"/>
    <s v="Transfer"/>
    <s v="Inter Account Transfer"/>
    <n v="-20000"/>
    <s v="E"/>
    <s v="B2"/>
    <s v="BS-399"/>
    <x v="106"/>
  </r>
  <r>
    <d v="2012-02-20T00:00:00"/>
    <s v="Example (Pty) Ltd"/>
    <s v="Transfer"/>
    <s v="Inter Account Transfer"/>
    <n v="20000"/>
    <s v="E"/>
    <s v="B1"/>
    <s v="BS-399"/>
    <x v="106"/>
  </r>
  <r>
    <d v="2012-02-25T00:00:00"/>
    <s v="Inland Revenue"/>
    <s v="Return"/>
    <s v="Sales Tax"/>
    <n v="2200"/>
    <s v="E"/>
    <s v="B1"/>
    <s v="BS-600"/>
    <x v="107"/>
  </r>
  <r>
    <d v="2012-02-25T00:00:00"/>
    <s v="Interflora"/>
    <s v="Cash"/>
    <s v="Flowers"/>
    <n v="75"/>
    <s v="A"/>
    <s v="PC"/>
    <s v="IS-345"/>
    <x v="107"/>
  </r>
  <r>
    <d v="2012-02-26T00:00:00"/>
    <s v="DF Equipment"/>
    <s v="Invoice"/>
    <s v="Office equipment"/>
    <n v="10000"/>
    <s v="A"/>
    <s v="B1"/>
    <s v="BS-100"/>
    <x v="103"/>
  </r>
  <r>
    <d v="2012-02-26T00:00:00"/>
    <s v="Example (Pty) Ltd"/>
    <s v="Payroll"/>
    <s v="Salaries"/>
    <n v="20000"/>
    <s v="E"/>
    <s v="B2"/>
    <s v="IS-365"/>
    <x v="108"/>
  </r>
  <r>
    <d v="2012-02-26T00:00:00"/>
    <s v="HP Finance"/>
    <s v="Debit Order"/>
    <s v="Capital repayment"/>
    <n v="220"/>
    <s v="E"/>
    <s v="B1"/>
    <s v="BS-700"/>
    <x v="108"/>
  </r>
  <r>
    <d v="2012-02-26T00:00:00"/>
    <s v="HP Finance"/>
    <s v="Debit Order"/>
    <s v="Interest paid"/>
    <n v="100"/>
    <s v="E"/>
    <s v="B1"/>
    <s v="IS-500"/>
    <x v="108"/>
  </r>
  <r>
    <d v="2012-02-26T00:00:00"/>
    <s v="PR Properties"/>
    <s v="Debit Order"/>
    <s v="Rent"/>
    <n v="6400"/>
    <s v="A"/>
    <s v="B1"/>
    <s v="IS-350"/>
    <x v="108"/>
  </r>
  <r>
    <d v="2012-02-29T00:00:00"/>
    <s v="Example (Pty) Ltd"/>
    <s v="Bank Statement"/>
    <s v="Petty Cash Reimbursement"/>
    <n v="70"/>
    <s v="E"/>
    <s v="B1"/>
    <s v="BS-399"/>
    <x v="109"/>
  </r>
  <r>
    <d v="2012-02-29T00:00:00"/>
    <s v="Example (Pty) Ltd"/>
    <s v="Bank Statement"/>
    <s v="Petty Cash Reimbursement"/>
    <n v="-70"/>
    <s v="E"/>
    <s v="PC"/>
    <s v="BS-399"/>
    <x v="109"/>
  </r>
  <r>
    <d v="2012-02-29T00:00:00"/>
    <s v="Inland Revenue"/>
    <s v="Return"/>
    <s v="Provisional Tax"/>
    <n v="3700"/>
    <s v="E"/>
    <s v="B1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1D92F-5AE0-AA4B-8AE1-18EC0A2AA08F}" name="PivotTable17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0" firstHeaderRow="1" firstDataRow="1" firstDataCol="1"/>
  <pivotFields count="9">
    <pivotField numFmtId="14" showAll="0"/>
    <pivotField showAll="0"/>
    <pivotField showAll="0"/>
    <pivotField showAll="0"/>
    <pivotField dataField="1" numFmtId="43" showAll="0"/>
    <pivotField showAll="0"/>
    <pivotField showAll="0"/>
    <pivotField showAll="0"/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Sum of Tax Inclusive Amount" fld="4" baseField="0" baseItem="0"/>
  </dataFields>
  <formats count="2">
    <format dxfId="14">
      <pivotArea dataOnly="0" labelOnly="1" outline="0" axis="axisValues" fieldPosition="0"/>
    </format>
    <format dxfId="1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6E862-3B33-E948-930F-1AF5D03AC4FA}" name="ExpensesTable" displayName="ExpensesTable" ref="A2:I210" totalsRowShown="0" headerRowDxfId="12" dataDxfId="10" headerRowBorderDxfId="11" tableBorderDxfId="9">
  <autoFilter ref="A2:I210" xr:uid="{4626E862-3B33-E948-930F-1AF5D03AC4FA}"/>
  <tableColumns count="9">
    <tableColumn id="1" xr3:uid="{FFEDA217-082D-8344-ACB5-EE697BF56A7D}" name="Document Date" dataDxfId="8"/>
    <tableColumn id="2" xr3:uid="{12B862A5-71F2-134F-9986-F1F1D785912D}" name="Supplier" dataDxfId="7"/>
    <tableColumn id="3" xr3:uid="{B4107CDB-A5E8-F948-BFC7-EC0B7FD8BBEC}" name="Reference" dataDxfId="6"/>
    <tableColumn id="4" xr3:uid="{81F83E40-6C36-DB4D-A46E-8558C17C2BDC}" name="Description" dataDxfId="5"/>
    <tableColumn id="5" xr3:uid="{92613D6C-96DF-6243-9C71-9672D9E51750}" name="Tax Inclusive Amount" dataDxfId="4" dataCellStyle="Comma"/>
    <tableColumn id="6" xr3:uid="{A4C5202A-195E-B141-8B19-AB5EBA188A3F}" name="Column1" dataDxfId="3"/>
    <tableColumn id="7" xr3:uid="{0E372207-130F-0047-8A1A-D30BE4A898C6}" name="Bank Code" dataDxfId="2"/>
    <tableColumn id="8" xr3:uid="{476E5373-D317-5540-B681-32102D7A2242}" name="Account Code" dataDxfId="1"/>
    <tableColumn id="9" xr3:uid="{639812BB-6C52-524C-A5A7-24263663D9AC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FAA-07FA-7A4A-A43A-A63E52A275BA}">
  <dimension ref="A3:B20"/>
  <sheetViews>
    <sheetView tabSelected="1" topLeftCell="A2" workbookViewId="0">
      <selection activeCell="A2" sqref="A1:A1048576"/>
    </sheetView>
  </sheetViews>
  <sheetFormatPr baseColWidth="10" defaultRowHeight="15" x14ac:dyDescent="0.2"/>
  <cols>
    <col min="1" max="1" width="16.83203125" customWidth="1"/>
    <col min="2" max="2" width="16.83203125" style="18" customWidth="1"/>
  </cols>
  <sheetData>
    <row r="3" spans="1:2" ht="32" x14ac:dyDescent="0.2">
      <c r="A3" s="26" t="s">
        <v>166</v>
      </c>
      <c r="B3" s="29" t="s">
        <v>168</v>
      </c>
    </row>
    <row r="4" spans="1:2" x14ac:dyDescent="0.2">
      <c r="A4" s="27">
        <v>40910</v>
      </c>
      <c r="B4" s="18">
        <v>1000</v>
      </c>
    </row>
    <row r="5" spans="1:2" x14ac:dyDescent="0.2">
      <c r="A5" s="27">
        <v>40913</v>
      </c>
      <c r="B5" s="18">
        <v>340</v>
      </c>
    </row>
    <row r="6" spans="1:2" x14ac:dyDescent="0.2">
      <c r="A6" s="27">
        <v>40923</v>
      </c>
      <c r="B6" s="18">
        <v>115</v>
      </c>
    </row>
    <row r="7" spans="1:2" x14ac:dyDescent="0.2">
      <c r="A7" s="27">
        <v>40924</v>
      </c>
      <c r="B7" s="18">
        <v>1497</v>
      </c>
    </row>
    <row r="8" spans="1:2" x14ac:dyDescent="0.2">
      <c r="A8" s="27">
        <v>40928</v>
      </c>
      <c r="B8" s="18">
        <v>0</v>
      </c>
    </row>
    <row r="9" spans="1:2" x14ac:dyDescent="0.2">
      <c r="A9" s="27">
        <v>40929</v>
      </c>
      <c r="B9" s="18">
        <v>61</v>
      </c>
    </row>
    <row r="10" spans="1:2" x14ac:dyDescent="0.2">
      <c r="A10" s="27">
        <v>40934</v>
      </c>
      <c r="B10" s="18">
        <v>26720</v>
      </c>
    </row>
    <row r="11" spans="1:2" x14ac:dyDescent="0.2">
      <c r="A11" s="27">
        <v>40939</v>
      </c>
      <c r="B11" s="18">
        <v>568.25</v>
      </c>
    </row>
    <row r="12" spans="1:2" x14ac:dyDescent="0.2">
      <c r="A12" s="27">
        <v>40941</v>
      </c>
      <c r="B12" s="18">
        <v>1000</v>
      </c>
    </row>
    <row r="13" spans="1:2" x14ac:dyDescent="0.2">
      <c r="A13" s="27">
        <v>40944</v>
      </c>
      <c r="B13" s="18">
        <v>340</v>
      </c>
    </row>
    <row r="14" spans="1:2" x14ac:dyDescent="0.2">
      <c r="A14" s="27">
        <v>40954</v>
      </c>
      <c r="B14" s="18">
        <v>115</v>
      </c>
    </row>
    <row r="15" spans="1:2" x14ac:dyDescent="0.2">
      <c r="A15" s="27">
        <v>40959</v>
      </c>
      <c r="B15" s="18">
        <v>0</v>
      </c>
    </row>
    <row r="16" spans="1:2" x14ac:dyDescent="0.2">
      <c r="A16" s="27">
        <v>40964</v>
      </c>
      <c r="B16" s="18">
        <v>2275</v>
      </c>
    </row>
    <row r="17" spans="1:2" x14ac:dyDescent="0.2">
      <c r="A17" s="27">
        <v>40965</v>
      </c>
      <c r="B17" s="18">
        <v>26720</v>
      </c>
    </row>
    <row r="18" spans="1:2" x14ac:dyDescent="0.2">
      <c r="A18" s="27">
        <v>40966</v>
      </c>
      <c r="B18" s="18">
        <v>514</v>
      </c>
    </row>
    <row r="19" spans="1:2" x14ac:dyDescent="0.2">
      <c r="A19" s="27">
        <v>40968</v>
      </c>
      <c r="B19" s="18">
        <v>3700</v>
      </c>
    </row>
    <row r="20" spans="1:2" x14ac:dyDescent="0.2">
      <c r="A20" s="28" t="s">
        <v>167</v>
      </c>
      <c r="B20" s="18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103" workbookViewId="0">
      <selection activeCell="B10" sqref="B10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6.6640625" style="2" bestFit="1" customWidth="1"/>
    <col min="4" max="4" width="28.6640625" style="2" bestFit="1" customWidth="1"/>
    <col min="5" max="5" width="24" style="12" customWidth="1"/>
    <col min="6" max="6" width="12" style="4" customWidth="1"/>
    <col min="7" max="7" width="14" style="4" customWidth="1"/>
    <col min="8" max="8" width="17" style="4" customWidth="1"/>
    <col min="9" max="9" width="17" style="13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7" x14ac:dyDescent="0.2">
      <c r="A2" s="22" t="s">
        <v>1</v>
      </c>
      <c r="B2" s="23" t="s">
        <v>2</v>
      </c>
      <c r="C2" s="23" t="s">
        <v>3</v>
      </c>
      <c r="D2" s="23" t="s">
        <v>4</v>
      </c>
      <c r="E2" s="24" t="s">
        <v>5</v>
      </c>
      <c r="F2" s="25" t="s">
        <v>165</v>
      </c>
      <c r="G2" s="25" t="s">
        <v>6</v>
      </c>
      <c r="H2" s="25" t="s">
        <v>7</v>
      </c>
      <c r="I2" s="25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29A7-300B-124C-8C0D-9A0E5579B4B7}">
  <dimension ref="A1:I22"/>
  <sheetViews>
    <sheetView workbookViewId="0">
      <selection activeCell="F21" sqref="F21"/>
    </sheetView>
  </sheetViews>
  <sheetFormatPr baseColWidth="10" defaultRowHeight="15" x14ac:dyDescent="0.2"/>
  <cols>
    <col min="1" max="1" width="13.5" bestFit="1" customWidth="1"/>
    <col min="2" max="2" width="18" bestFit="1" customWidth="1"/>
    <col min="5" max="5" width="11.5" bestFit="1" customWidth="1"/>
  </cols>
  <sheetData>
    <row r="1" spans="1:9" x14ac:dyDescent="0.2">
      <c r="A1" t="s">
        <v>145</v>
      </c>
    </row>
    <row r="3" spans="1:9" x14ac:dyDescent="0.2">
      <c r="B3" t="s">
        <v>129</v>
      </c>
      <c r="C3" t="s">
        <v>130</v>
      </c>
      <c r="D3" t="s">
        <v>131</v>
      </c>
      <c r="E3" t="s">
        <v>132</v>
      </c>
    </row>
    <row r="4" spans="1:9" x14ac:dyDescent="0.2">
      <c r="B4" t="s">
        <v>133</v>
      </c>
      <c r="C4" s="15">
        <v>12</v>
      </c>
      <c r="D4" s="15">
        <v>85</v>
      </c>
      <c r="E4" t="s">
        <v>144</v>
      </c>
    </row>
    <row r="5" spans="1:9" ht="21" x14ac:dyDescent="0.25">
      <c r="B5" t="s">
        <v>134</v>
      </c>
      <c r="C5" s="15">
        <v>11</v>
      </c>
      <c r="D5" s="15">
        <v>72</v>
      </c>
      <c r="E5" t="s">
        <v>144</v>
      </c>
      <c r="I5" s="14"/>
    </row>
    <row r="6" spans="1:9" x14ac:dyDescent="0.2">
      <c r="B6" t="s">
        <v>135</v>
      </c>
      <c r="C6" s="15">
        <v>13</v>
      </c>
      <c r="D6" s="15">
        <v>60</v>
      </c>
      <c r="E6" t="s">
        <v>144</v>
      </c>
    </row>
    <row r="7" spans="1:9" x14ac:dyDescent="0.2">
      <c r="B7" t="s">
        <v>136</v>
      </c>
      <c r="C7" s="15">
        <v>12</v>
      </c>
      <c r="D7" s="15">
        <v>95</v>
      </c>
      <c r="E7" t="s">
        <v>144</v>
      </c>
    </row>
    <row r="8" spans="1:9" x14ac:dyDescent="0.2">
      <c r="B8" t="s">
        <v>137</v>
      </c>
      <c r="C8" s="15">
        <v>14</v>
      </c>
      <c r="D8" s="15">
        <v>88</v>
      </c>
      <c r="E8" t="s">
        <v>144</v>
      </c>
    </row>
    <row r="9" spans="1:9" x14ac:dyDescent="0.2">
      <c r="B9" t="s">
        <v>138</v>
      </c>
      <c r="C9" s="15">
        <v>12</v>
      </c>
      <c r="D9" s="15">
        <v>99</v>
      </c>
      <c r="E9" t="s">
        <v>144</v>
      </c>
    </row>
    <row r="10" spans="1:9" x14ac:dyDescent="0.2">
      <c r="B10" t="s">
        <v>139</v>
      </c>
      <c r="C10" s="15">
        <v>11</v>
      </c>
      <c r="D10" s="15">
        <v>75</v>
      </c>
      <c r="E10" t="s">
        <v>144</v>
      </c>
    </row>
    <row r="11" spans="1:9" x14ac:dyDescent="0.2">
      <c r="B11" t="s">
        <v>140</v>
      </c>
      <c r="C11" s="15">
        <v>13</v>
      </c>
      <c r="D11" s="15">
        <v>100</v>
      </c>
      <c r="E11" t="s">
        <v>144</v>
      </c>
    </row>
    <row r="12" spans="1:9" x14ac:dyDescent="0.2">
      <c r="B12" t="s">
        <v>141</v>
      </c>
      <c r="C12" s="15">
        <v>13</v>
      </c>
      <c r="D12" s="15">
        <v>75</v>
      </c>
      <c r="E12" t="s">
        <v>144</v>
      </c>
    </row>
    <row r="13" spans="1:9" x14ac:dyDescent="0.2">
      <c r="B13" t="s">
        <v>142</v>
      </c>
      <c r="C13" s="15">
        <v>15</v>
      </c>
      <c r="D13" s="15">
        <v>85</v>
      </c>
      <c r="E13" t="s">
        <v>144</v>
      </c>
    </row>
    <row r="14" spans="1:9" ht="21" x14ac:dyDescent="0.25">
      <c r="B14" t="s">
        <v>143</v>
      </c>
      <c r="C14" s="15">
        <v>11</v>
      </c>
      <c r="D14" s="15">
        <v>85</v>
      </c>
      <c r="E14" t="s">
        <v>144</v>
      </c>
      <c r="I14" s="14"/>
    </row>
    <row r="15" spans="1:9" ht="21" x14ac:dyDescent="0.25">
      <c r="I15" s="14"/>
    </row>
    <row r="16" spans="1:9" x14ac:dyDescent="0.2">
      <c r="A16" t="s">
        <v>146</v>
      </c>
      <c r="C16" s="17">
        <f>MIN(C4:C14)</f>
        <v>11</v>
      </c>
      <c r="D16" s="17">
        <f>MIN(D4:D14)</f>
        <v>60</v>
      </c>
    </row>
    <row r="17" spans="1:9" ht="21" x14ac:dyDescent="0.25">
      <c r="A17" t="s">
        <v>147</v>
      </c>
      <c r="C17" s="17">
        <f>MAX(C4:C14)</f>
        <v>15</v>
      </c>
      <c r="D17" s="17">
        <f>MAX(D4:D14)</f>
        <v>100</v>
      </c>
      <c r="I17" s="14"/>
    </row>
    <row r="18" spans="1:9" x14ac:dyDescent="0.2">
      <c r="A18" t="s">
        <v>148</v>
      </c>
      <c r="C18" s="17">
        <f>AVERAGE(C4:C14)</f>
        <v>12.454545454545455</v>
      </c>
      <c r="D18" s="17">
        <f>AVERAGE(D4:D14)</f>
        <v>83.545454545454547</v>
      </c>
    </row>
    <row r="19" spans="1:9" x14ac:dyDescent="0.2">
      <c r="A19" t="s">
        <v>149</v>
      </c>
      <c r="C19" s="17">
        <f>MODE(C4:C14)</f>
        <v>12</v>
      </c>
      <c r="D19" s="17">
        <f>MODE(D4:D14)</f>
        <v>85</v>
      </c>
    </row>
    <row r="20" spans="1:9" x14ac:dyDescent="0.2">
      <c r="A20" t="s">
        <v>150</v>
      </c>
      <c r="C20" s="17">
        <f>MEDIAN(C4:C14)</f>
        <v>12</v>
      </c>
      <c r="D20" s="17">
        <f>MEDIAN(D4:D14)</f>
        <v>85</v>
      </c>
    </row>
    <row r="21" spans="1:9" ht="16" thickBot="1" x14ac:dyDescent="0.25">
      <c r="A21" t="s">
        <v>151</v>
      </c>
      <c r="B21" s="16">
        <f>COUNTA(B4:B14)</f>
        <v>11</v>
      </c>
    </row>
    <row r="22" spans="1:9" ht="16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B804-0780-A940-BBDB-8C78AB95FC7B}">
  <dimension ref="A1:H8"/>
  <sheetViews>
    <sheetView topLeftCell="A2" workbookViewId="0">
      <selection activeCell="E18" sqref="E18"/>
    </sheetView>
  </sheetViews>
  <sheetFormatPr baseColWidth="10" defaultRowHeight="15" x14ac:dyDescent="0.2"/>
  <cols>
    <col min="1" max="1" width="13.6640625" bestFit="1" customWidth="1"/>
    <col min="2" max="2" width="10.83203125" style="21"/>
    <col min="3" max="3" width="10.83203125" style="19"/>
    <col min="5" max="5" width="11.1640625" bestFit="1" customWidth="1"/>
    <col min="6" max="6" width="15.83203125" bestFit="1" customWidth="1"/>
    <col min="7" max="7" width="15" bestFit="1" customWidth="1"/>
  </cols>
  <sheetData>
    <row r="1" spans="1:8" x14ac:dyDescent="0.2">
      <c r="A1" t="s">
        <v>152</v>
      </c>
    </row>
    <row r="3" spans="1:8" x14ac:dyDescent="0.2">
      <c r="A3" t="s">
        <v>153</v>
      </c>
      <c r="B3" s="21" t="s">
        <v>154</v>
      </c>
      <c r="C3" s="19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8" x14ac:dyDescent="0.2">
      <c r="A4" t="s">
        <v>160</v>
      </c>
      <c r="B4" s="21">
        <v>2000</v>
      </c>
      <c r="C4" s="19">
        <v>0.21</v>
      </c>
      <c r="D4">
        <v>3</v>
      </c>
      <c r="E4" s="20">
        <f xml:space="preserve"> B4*C4</f>
        <v>420</v>
      </c>
      <c r="F4" s="20">
        <f>B4+E4</f>
        <v>2420</v>
      </c>
      <c r="G4" s="20">
        <f>F4/D4</f>
        <v>806.66666666666663</v>
      </c>
    </row>
    <row r="5" spans="1:8" x14ac:dyDescent="0.2">
      <c r="A5" t="s">
        <v>161</v>
      </c>
      <c r="B5" s="21">
        <v>450</v>
      </c>
      <c r="C5" s="19">
        <v>0.25</v>
      </c>
      <c r="D5">
        <v>3</v>
      </c>
      <c r="E5" s="20">
        <f t="shared" ref="E5:E8" si="0" xml:space="preserve"> B5*C5</f>
        <v>112.5</v>
      </c>
      <c r="F5" s="20">
        <f t="shared" ref="F5:F8" si="1">B5+E5</f>
        <v>562.5</v>
      </c>
      <c r="G5" s="20">
        <f t="shared" ref="G5:G8" si="2">F5/D5</f>
        <v>187.5</v>
      </c>
    </row>
    <row r="6" spans="1:8" x14ac:dyDescent="0.2">
      <c r="A6" t="s">
        <v>162</v>
      </c>
      <c r="B6" s="21">
        <v>975</v>
      </c>
      <c r="C6" s="19">
        <v>0.27</v>
      </c>
      <c r="D6">
        <v>3</v>
      </c>
      <c r="E6" s="20">
        <f t="shared" si="0"/>
        <v>263.25</v>
      </c>
      <c r="F6" s="20">
        <f t="shared" si="1"/>
        <v>1238.25</v>
      </c>
      <c r="G6" s="20">
        <f t="shared" si="2"/>
        <v>412.75</v>
      </c>
    </row>
    <row r="7" spans="1:8" x14ac:dyDescent="0.2">
      <c r="A7" t="s">
        <v>163</v>
      </c>
      <c r="B7" s="21">
        <v>1500</v>
      </c>
      <c r="C7" s="19">
        <v>0.15</v>
      </c>
      <c r="D7">
        <v>3</v>
      </c>
      <c r="E7" s="20">
        <f t="shared" si="0"/>
        <v>225</v>
      </c>
      <c r="F7" s="20">
        <f t="shared" si="1"/>
        <v>1725</v>
      </c>
      <c r="G7" s="20">
        <f t="shared" si="2"/>
        <v>575</v>
      </c>
    </row>
    <row r="8" spans="1:8" ht="21" x14ac:dyDescent="0.25">
      <c r="A8" t="s">
        <v>164</v>
      </c>
      <c r="B8" s="21">
        <v>780</v>
      </c>
      <c r="C8" s="19">
        <v>0.25</v>
      </c>
      <c r="D8">
        <v>3</v>
      </c>
      <c r="E8" s="20">
        <f t="shared" si="0"/>
        <v>195</v>
      </c>
      <c r="F8" s="20">
        <f t="shared" si="1"/>
        <v>975</v>
      </c>
      <c r="G8" s="20">
        <f t="shared" si="2"/>
        <v>325</v>
      </c>
      <c r="H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Yaw Agyekum</cp:lastModifiedBy>
  <cp:revision/>
  <dcterms:created xsi:type="dcterms:W3CDTF">2023-04-22T13:58:31Z</dcterms:created>
  <dcterms:modified xsi:type="dcterms:W3CDTF">2023-05-01T20:49:56Z</dcterms:modified>
  <cp:category/>
  <cp:contentStatus/>
</cp:coreProperties>
</file>